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7784718-59A9-4123-8D6A-EF9B39B6DA3F}"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<sst xmlns="http://schemas.openxmlformats.org/spreadsheetml/2006/main" count="11182" uniqueCount="1926">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</sst>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1868</v>
      </c>
      <c r="L15" s="140"/>
      <c r="M15" s="141"/>
      <c r="N15" s="51"/>
      <c r="O15" s="139" t="s">
        <v>1869</v>
      </c>
      <c r="P15" s="140"/>
      <c r="Q15" s="141"/>
      <c r="S15" s="139" t="s">
        <v>1702</v>
      </c>
      <c r="T15" s="140"/>
      <c r="U15" s="141"/>
      <c r="V15" s="51"/>
      <c r="W15" s="139" t="s">
        <v>1703</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6" t="s">
        <v>456</v>
      </c>
      <c r="D19" s="127"/>
      <c r="E19" s="128"/>
      <c r="F19" s="51"/>
      <c r="G19" s="126" t="s">
        <v>457</v>
      </c>
      <c r="H19" s="127"/>
      <c r="I19" s="128"/>
      <c r="K19" s="126" t="s">
        <v>458</v>
      </c>
      <c r="L19" s="127"/>
      <c r="M19" s="128"/>
      <c r="N19" s="51"/>
      <c r="O19" s="126" t="s">
        <v>459</v>
      </c>
      <c r="P19" s="127"/>
      <c r="Q19" s="128"/>
      <c r="S19" s="126" t="s">
        <v>461</v>
      </c>
      <c r="T19" s="127"/>
      <c r="U19" s="128"/>
      <c r="V19" s="51"/>
      <c r="W19" s="126" t="s">
        <v>460</v>
      </c>
      <c r="X19" s="127"/>
      <c r="Y19" s="128"/>
      <c r="Z19" s="52"/>
    </row>
    <row r="20" spans="2:26" s="16" customFormat="1" ht="15" customHeight="1" thickBot="1" x14ac:dyDescent="0.35">
      <c r="B20" s="50"/>
      <c r="C20" s="129"/>
      <c r="D20" s="130"/>
      <c r="E20" s="131"/>
      <c r="F20" s="51"/>
      <c r="G20" s="129"/>
      <c r="H20" s="130"/>
      <c r="I20" s="131"/>
      <c r="K20" s="129"/>
      <c r="L20" s="130"/>
      <c r="M20" s="131"/>
      <c r="N20" s="51"/>
      <c r="O20" s="129"/>
      <c r="P20" s="130"/>
      <c r="Q20" s="131"/>
      <c r="S20" s="129"/>
      <c r="T20" s="130"/>
      <c r="U20" s="131"/>
      <c r="V20" s="51"/>
      <c r="W20" s="129"/>
      <c r="X20" s="130"/>
      <c r="Y20" s="13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6" t="s">
        <v>1700</v>
      </c>
      <c r="D23" s="127"/>
      <c r="E23" s="128"/>
      <c r="F23" s="51"/>
      <c r="G23" s="126" t="s">
        <v>1701</v>
      </c>
      <c r="H23" s="127"/>
      <c r="I23" s="128"/>
      <c r="K23" s="133" t="s">
        <v>454</v>
      </c>
      <c r="L23" s="134"/>
      <c r="M23" s="135"/>
      <c r="N23" s="51"/>
      <c r="O23" s="133" t="s">
        <v>455</v>
      </c>
      <c r="P23" s="134"/>
      <c r="Q23" s="135"/>
      <c r="S23" s="133" t="s">
        <v>336</v>
      </c>
      <c r="T23" s="134"/>
      <c r="U23" s="135"/>
      <c r="V23" s="51"/>
      <c r="W23" s="133" t="s">
        <v>337</v>
      </c>
      <c r="X23" s="134"/>
      <c r="Y23" s="135"/>
      <c r="Z23" s="52"/>
    </row>
    <row r="24" spans="2:26" s="16" customFormat="1" ht="15" thickBot="1" x14ac:dyDescent="0.35">
      <c r="B24" s="50"/>
      <c r="C24" s="129"/>
      <c r="D24" s="130"/>
      <c r="E24" s="131"/>
      <c r="F24" s="51"/>
      <c r="G24" s="129"/>
      <c r="H24" s="130"/>
      <c r="I24" s="131"/>
      <c r="K24" s="136"/>
      <c r="L24" s="137"/>
      <c r="M24" s="138"/>
      <c r="N24" s="51"/>
      <c r="O24" s="136"/>
      <c r="P24" s="137"/>
      <c r="Q24" s="138"/>
      <c r="S24" s="136"/>
      <c r="T24" s="137"/>
      <c r="U24" s="138"/>
      <c r="V24" s="51"/>
      <c r="W24" s="136"/>
      <c r="X24" s="137"/>
      <c r="Y24" s="13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3" t="s">
        <v>1651</v>
      </c>
      <c r="D27" s="134"/>
      <c r="E27" s="135"/>
      <c r="F27" s="51"/>
      <c r="G27" s="133" t="s">
        <v>1652</v>
      </c>
      <c r="H27" s="134"/>
      <c r="I27" s="135"/>
      <c r="K27" s="133" t="s">
        <v>464</v>
      </c>
      <c r="L27" s="134"/>
      <c r="M27" s="135"/>
      <c r="N27" s="51"/>
      <c r="O27" s="133" t="s">
        <v>465</v>
      </c>
      <c r="P27" s="134"/>
      <c r="Q27" s="135"/>
      <c r="S27" s="133" t="s">
        <v>466</v>
      </c>
      <c r="T27" s="134"/>
      <c r="U27" s="135"/>
      <c r="V27" s="51"/>
      <c r="W27" s="133" t="s">
        <v>467</v>
      </c>
      <c r="X27" s="134"/>
      <c r="Y27" s="135"/>
      <c r="Z27" s="52"/>
    </row>
    <row r="28" spans="2:26" s="16" customFormat="1" ht="15" thickBot="1" x14ac:dyDescent="0.35">
      <c r="B28" s="50"/>
      <c r="C28" s="136"/>
      <c r="D28" s="137"/>
      <c r="E28" s="138"/>
      <c r="F28" s="51"/>
      <c r="G28" s="136"/>
      <c r="H28" s="137"/>
      <c r="I28" s="138"/>
      <c r="K28" s="136"/>
      <c r="L28" s="137"/>
      <c r="M28" s="138"/>
      <c r="N28" s="51"/>
      <c r="O28" s="136"/>
      <c r="P28" s="137"/>
      <c r="Q28" s="138"/>
      <c r="S28" s="136"/>
      <c r="T28" s="137"/>
      <c r="U28" s="138"/>
      <c r="V28" s="51"/>
      <c r="W28" s="136"/>
      <c r="X28" s="137"/>
      <c r="Y28" s="13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3" t="s">
        <v>469</v>
      </c>
      <c r="D31" s="134"/>
      <c r="E31" s="135"/>
      <c r="F31" s="51"/>
      <c r="G31" s="133" t="s">
        <v>468</v>
      </c>
      <c r="H31" s="134"/>
      <c r="I31" s="135"/>
      <c r="K31" s="133" t="s">
        <v>470</v>
      </c>
      <c r="L31" s="134"/>
      <c r="M31" s="135"/>
      <c r="N31" s="51"/>
      <c r="O31" s="133" t="s">
        <v>471</v>
      </c>
      <c r="P31" s="134"/>
      <c r="Q31" s="135"/>
      <c r="S31" s="133" t="s">
        <v>472</v>
      </c>
      <c r="T31" s="134"/>
      <c r="U31" s="135"/>
      <c r="W31" s="133" t="s">
        <v>473</v>
      </c>
      <c r="X31" s="134"/>
      <c r="Y31" s="135"/>
      <c r="Z31" s="52"/>
    </row>
    <row r="32" spans="2:26" s="16" customFormat="1" ht="15" thickBot="1" x14ac:dyDescent="0.35">
      <c r="B32" s="50"/>
      <c r="C32" s="136"/>
      <c r="D32" s="137"/>
      <c r="E32" s="138"/>
      <c r="F32" s="51"/>
      <c r="G32" s="136"/>
      <c r="H32" s="137"/>
      <c r="I32" s="138"/>
      <c r="K32" s="136"/>
      <c r="L32" s="137"/>
      <c r="M32" s="138"/>
      <c r="N32" s="51"/>
      <c r="O32" s="136"/>
      <c r="P32" s="137"/>
      <c r="Q32" s="138"/>
      <c r="S32" s="136"/>
      <c r="T32" s="137"/>
      <c r="U32" s="138"/>
      <c r="W32" s="136"/>
      <c r="X32" s="137"/>
      <c r="Y32" s="13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3" t="s">
        <v>474</v>
      </c>
      <c r="D35" s="134"/>
      <c r="E35" s="135"/>
      <c r="F35" s="51"/>
      <c r="G35" s="133" t="s">
        <v>475</v>
      </c>
      <c r="H35" s="134"/>
      <c r="I35" s="135"/>
      <c r="K35" s="133" t="s">
        <v>338</v>
      </c>
      <c r="L35" s="134"/>
      <c r="M35" s="135"/>
      <c r="O35" s="133" t="s">
        <v>339</v>
      </c>
      <c r="P35" s="134"/>
      <c r="Q35" s="135"/>
      <c r="S35" s="133" t="s">
        <v>476</v>
      </c>
      <c r="T35" s="134"/>
      <c r="U35" s="135"/>
      <c r="W35" s="133" t="s">
        <v>477</v>
      </c>
      <c r="X35" s="134"/>
      <c r="Y35" s="135"/>
      <c r="Z35" s="52"/>
    </row>
    <row r="36" spans="2:26" s="16" customFormat="1" ht="15" thickBot="1" x14ac:dyDescent="0.35">
      <c r="B36" s="50"/>
      <c r="C36" s="136"/>
      <c r="D36" s="137"/>
      <c r="E36" s="138"/>
      <c r="F36" s="51"/>
      <c r="G36" s="136"/>
      <c r="H36" s="137"/>
      <c r="I36" s="138"/>
      <c r="K36" s="136"/>
      <c r="L36" s="137"/>
      <c r="M36" s="138"/>
      <c r="O36" s="136"/>
      <c r="P36" s="137"/>
      <c r="Q36" s="138"/>
      <c r="S36" s="136"/>
      <c r="T36" s="137"/>
      <c r="U36" s="138"/>
      <c r="W36" s="136"/>
      <c r="X36" s="137"/>
      <c r="Y36" s="13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3" t="s">
        <v>1691</v>
      </c>
      <c r="D39" s="134"/>
      <c r="E39" s="135"/>
      <c r="F39" s="51"/>
      <c r="G39" s="133" t="s">
        <v>1692</v>
      </c>
      <c r="H39" s="134"/>
      <c r="I39" s="135"/>
      <c r="K39" s="133" t="s">
        <v>1649</v>
      </c>
      <c r="L39" s="134"/>
      <c r="M39" s="135"/>
      <c r="N39" s="51"/>
      <c r="O39" s="133" t="s">
        <v>1650</v>
      </c>
      <c r="P39" s="134"/>
      <c r="Q39" s="135"/>
      <c r="S39" s="145" t="s">
        <v>462</v>
      </c>
      <c r="T39" s="146"/>
      <c r="U39" s="147"/>
      <c r="V39" s="51"/>
      <c r="W39" s="145" t="s">
        <v>463</v>
      </c>
      <c r="X39" s="146"/>
      <c r="Y39" s="147"/>
      <c r="Z39" s="52"/>
    </row>
    <row r="40" spans="2:26" s="16" customFormat="1" ht="15" thickBot="1" x14ac:dyDescent="0.35">
      <c r="B40" s="50"/>
      <c r="C40" s="136"/>
      <c r="D40" s="137"/>
      <c r="E40" s="138"/>
      <c r="F40" s="51"/>
      <c r="G40" s="136"/>
      <c r="H40" s="137"/>
      <c r="I40" s="138"/>
      <c r="K40" s="136"/>
      <c r="L40" s="137"/>
      <c r="M40" s="138"/>
      <c r="N40" s="51"/>
      <c r="O40" s="136"/>
      <c r="P40" s="137"/>
      <c r="Q40" s="138"/>
      <c r="S40" s="148"/>
      <c r="T40" s="149"/>
      <c r="U40" s="150"/>
      <c r="V40" s="51"/>
      <c r="W40" s="148"/>
      <c r="X40" s="149"/>
      <c r="Y40" s="150"/>
      <c r="Z40" s="52"/>
    </row>
    <row r="41" spans="2:26" s="16" customFormat="1" ht="12" customHeight="1" x14ac:dyDescent="0.3">
      <c r="B41" s="50"/>
      <c r="C41" s="51"/>
      <c r="D41" s="51"/>
      <c r="E41" s="51"/>
      <c r="F41" s="51"/>
      <c r="G41" s="51"/>
      <c r="H41" s="51"/>
      <c r="I41" s="51"/>
      <c r="Z41" s="52"/>
    </row>
    <row r="42" spans="2:26" x14ac:dyDescent="0.3">
      <c r="B42" s="47"/>
      <c r="C42" s="48"/>
      <c r="D42" s="48"/>
      <c r="E42" s="132"/>
      <c r="F42" s="132"/>
      <c r="G42" s="132"/>
      <c r="H42" s="132" t="s">
        <v>353</v>
      </c>
      <c r="I42" s="132"/>
      <c r="J42" s="132"/>
      <c r="K42" s="132" t="s">
        <v>352</v>
      </c>
      <c r="L42" s="132"/>
      <c r="M42" s="132"/>
      <c r="N42" s="132"/>
      <c r="O42" s="132" t="s">
        <v>354</v>
      </c>
      <c r="P42" s="132"/>
      <c r="Q42" s="132"/>
      <c r="R42" s="132"/>
      <c r="S42" s="13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44158</v>
      </c>
      <c r="C8" s="65">
        <f>VLOOKUP($A8,'Return Data'!$B$7:$R$2700,4,0)</f>
        <v>874.82</v>
      </c>
      <c r="D8" s="65">
        <f>VLOOKUP($A8,'Return Data'!$B$7:$R$2700,10,0)</f>
        <v>13.305400000000001</v>
      </c>
      <c r="E8" s="66">
        <f t="shared" ref="E8:E40" si="0">RANK(D8,D$8:D$40,0)</f>
        <v>2</v>
      </c>
      <c r="F8" s="65">
        <f>VLOOKUP($A8,'Return Data'!$B$7:$R$2700,11,0)</f>
        <v>36.0867</v>
      </c>
      <c r="G8" s="66">
        <f t="shared" ref="G8:G40" si="1">RANK(F8,F$8:F$40,0)</f>
        <v>5</v>
      </c>
      <c r="H8" s="65">
        <f>VLOOKUP($A8,'Return Data'!$B$7:$R$2700,12,0)</f>
        <v>7.8467000000000002</v>
      </c>
      <c r="I8" s="66">
        <f t="shared" ref="I8:I40" si="2">RANK(H8,H$8:H$40,0)</f>
        <v>9</v>
      </c>
      <c r="J8" s="65">
        <f>VLOOKUP($A8,'Return Data'!$B$7:$R$2700,13,0)</f>
        <v>7.8906000000000001</v>
      </c>
      <c r="K8" s="66">
        <f t="shared" ref="K8:K28" si="3">RANK(J8,J$8:J$40,0)</f>
        <v>26</v>
      </c>
      <c r="L8" s="65">
        <f>VLOOKUP($A8,'Return Data'!$B$7:$R$2700,17,0)</f>
        <v>7.2859999999999996</v>
      </c>
      <c r="M8" s="66">
        <f>RANK(L8,L$8:L$40,0)</f>
        <v>26</v>
      </c>
      <c r="N8" s="65">
        <f>VLOOKUP($A8,'Return Data'!$B$7:$R$2700,14,0)</f>
        <v>3.1701999999999999</v>
      </c>
      <c r="O8" s="66">
        <f>RANK(N8,N$8:N$40,0)</f>
        <v>23</v>
      </c>
      <c r="P8" s="65">
        <f>VLOOKUP($A8,'Return Data'!$B$7:$R$2700,15,0)</f>
        <v>9.0182000000000002</v>
      </c>
      <c r="Q8" s="66">
        <f>RANK(P8,P$8:P$40,0)</f>
        <v>15</v>
      </c>
      <c r="R8" s="65">
        <f>VLOOKUP($A8,'Return Data'!$B$7:$R$2700,16,0)</f>
        <v>12.3413</v>
      </c>
      <c r="S8" s="67">
        <f t="shared" ref="S8:S40" si="4">RANK(R8,R$8:R$40,0)</f>
        <v>13</v>
      </c>
    </row>
    <row r="9" spans="1:20" x14ac:dyDescent="0.3">
      <c r="A9" s="63" t="s">
        <v>482</v>
      </c>
      <c r="B9" s="64">
        <f>VLOOKUP($A9,'Return Data'!$B$7:$R$2700,3,0)</f>
        <v>44158</v>
      </c>
      <c r="C9" s="65">
        <f>VLOOKUP($A9,'Return Data'!$B$7:$R$2700,4,0)</f>
        <v>12.69</v>
      </c>
      <c r="D9" s="65">
        <f>VLOOKUP($A9,'Return Data'!$B$7:$R$2700,10,0)</f>
        <v>12.6998</v>
      </c>
      <c r="E9" s="66">
        <f t="shared" si="0"/>
        <v>4</v>
      </c>
      <c r="F9" s="65">
        <f>VLOOKUP($A9,'Return Data'!$B$7:$R$2700,11,0)</f>
        <v>32.879600000000003</v>
      </c>
      <c r="G9" s="66">
        <f t="shared" si="1"/>
        <v>10</v>
      </c>
      <c r="H9" s="65">
        <f>VLOOKUP($A9,'Return Data'!$B$7:$R$2700,12,0)</f>
        <v>7.5423999999999998</v>
      </c>
      <c r="I9" s="66">
        <f t="shared" si="2"/>
        <v>13</v>
      </c>
      <c r="J9" s="65">
        <f>VLOOKUP($A9,'Return Data'!$B$7:$R$2700,13,0)</f>
        <v>12.6998</v>
      </c>
      <c r="K9" s="66">
        <f t="shared" si="3"/>
        <v>10</v>
      </c>
      <c r="L9" s="65">
        <f>VLOOKUP($A9,'Return Data'!$B$7:$R$2700,17,0)</f>
        <v>15.0486</v>
      </c>
      <c r="M9" s="66">
        <f>RANK(L9,L$8:L$40,0)</f>
        <v>4</v>
      </c>
      <c r="N9" s="65"/>
      <c r="O9" s="66"/>
      <c r="P9" s="65"/>
      <c r="Q9" s="66"/>
      <c r="R9" s="65">
        <f>VLOOKUP($A9,'Return Data'!$B$7:$R$2700,16,0)</f>
        <v>10.9475</v>
      </c>
      <c r="S9" s="67">
        <f t="shared" si="4"/>
        <v>20</v>
      </c>
    </row>
    <row r="10" spans="1:20" x14ac:dyDescent="0.3">
      <c r="A10" s="63" t="s">
        <v>485</v>
      </c>
      <c r="B10" s="64">
        <f>VLOOKUP($A10,'Return Data'!$B$7:$R$2700,3,0)</f>
        <v>44158</v>
      </c>
      <c r="C10" s="65">
        <f>VLOOKUP($A10,'Return Data'!$B$7:$R$2700,4,0)</f>
        <v>66.08</v>
      </c>
      <c r="D10" s="65">
        <f>VLOOKUP($A10,'Return Data'!$B$7:$R$2700,10,0)</f>
        <v>10.243600000000001</v>
      </c>
      <c r="E10" s="66">
        <f t="shared" si="0"/>
        <v>13</v>
      </c>
      <c r="F10" s="65">
        <f>VLOOKUP($A10,'Return Data'!$B$7:$R$2700,11,0)</f>
        <v>32.027999999999999</v>
      </c>
      <c r="G10" s="66">
        <f t="shared" si="1"/>
        <v>11</v>
      </c>
      <c r="H10" s="65">
        <f>VLOOKUP($A10,'Return Data'!$B$7:$R$2700,12,0)</f>
        <v>5.8635000000000002</v>
      </c>
      <c r="I10" s="66">
        <f t="shared" si="2"/>
        <v>21</v>
      </c>
      <c r="J10" s="65">
        <f>VLOOKUP($A10,'Return Data'!$B$7:$R$2700,13,0)</f>
        <v>11.302</v>
      </c>
      <c r="K10" s="66">
        <f t="shared" si="3"/>
        <v>14</v>
      </c>
      <c r="L10" s="65">
        <f>VLOOKUP($A10,'Return Data'!$B$7:$R$2700,17,0)</f>
        <v>8.5838999999999999</v>
      </c>
      <c r="M10" s="66">
        <f t="shared" ref="M10:M18" si="5">RANK(L10,L$8:L$40,0)</f>
        <v>20</v>
      </c>
      <c r="N10" s="65">
        <f>VLOOKUP($A10,'Return Data'!$B$7:$R$2700,14,0)</f>
        <v>3.6768999999999998</v>
      </c>
      <c r="O10" s="66">
        <f t="shared" ref="O10:O15" si="6">RANK(N10,N$8:N$40,0)</f>
        <v>21</v>
      </c>
      <c r="P10" s="65">
        <f>VLOOKUP($A10,'Return Data'!$B$7:$R$2700,15,0)</f>
        <v>8.6668000000000003</v>
      </c>
      <c r="Q10" s="66">
        <f>RANK(P10,P$8:P$40,0)</f>
        <v>16</v>
      </c>
      <c r="R10" s="65">
        <f>VLOOKUP($A10,'Return Data'!$B$7:$R$2700,16,0)</f>
        <v>10.4168</v>
      </c>
      <c r="S10" s="67">
        <f t="shared" si="4"/>
        <v>25</v>
      </c>
    </row>
    <row r="11" spans="1:20" x14ac:dyDescent="0.3">
      <c r="A11" s="63" t="s">
        <v>486</v>
      </c>
      <c r="B11" s="64">
        <f>VLOOKUP($A11,'Return Data'!$B$7:$R$2700,3,0)</f>
        <v>44158</v>
      </c>
      <c r="C11" s="65">
        <f>VLOOKUP($A11,'Return Data'!$B$7:$R$2700,4,0)</f>
        <v>14.813499999999999</v>
      </c>
      <c r="D11" s="65">
        <f>VLOOKUP($A11,'Return Data'!$B$7:$R$2700,10,0)</f>
        <v>7.6821000000000002</v>
      </c>
      <c r="E11" s="66">
        <f t="shared" si="0"/>
        <v>29</v>
      </c>
      <c r="F11" s="65">
        <f>VLOOKUP($A11,'Return Data'!$B$7:$R$2700,11,0)</f>
        <v>24.849299999999999</v>
      </c>
      <c r="G11" s="66">
        <f t="shared" si="1"/>
        <v>32</v>
      </c>
      <c r="H11" s="65">
        <f>VLOOKUP($A11,'Return Data'!$B$7:$R$2700,12,0)</f>
        <v>4.2793000000000001</v>
      </c>
      <c r="I11" s="66">
        <f t="shared" si="2"/>
        <v>26</v>
      </c>
      <c r="J11" s="65">
        <f>VLOOKUP($A11,'Return Data'!$B$7:$R$2700,13,0)</f>
        <v>11.093999999999999</v>
      </c>
      <c r="K11" s="66">
        <f t="shared" si="3"/>
        <v>15</v>
      </c>
      <c r="L11" s="65">
        <f>VLOOKUP($A11,'Return Data'!$B$7:$R$2700,17,0)</f>
        <v>15.6128</v>
      </c>
      <c r="M11" s="66">
        <f t="shared" si="5"/>
        <v>2</v>
      </c>
      <c r="N11" s="65">
        <f>VLOOKUP($A11,'Return Data'!$B$7:$R$2700,14,0)</f>
        <v>10.436400000000001</v>
      </c>
      <c r="O11" s="66">
        <f t="shared" si="6"/>
        <v>2</v>
      </c>
      <c r="P11" s="65"/>
      <c r="Q11" s="66"/>
      <c r="R11" s="65">
        <f>VLOOKUP($A11,'Return Data'!$B$7:$R$2700,16,0)</f>
        <v>11.423299999999999</v>
      </c>
      <c r="S11" s="67">
        <f t="shared" si="4"/>
        <v>19</v>
      </c>
    </row>
    <row r="12" spans="1:20" x14ac:dyDescent="0.3">
      <c r="A12" s="63" t="s">
        <v>488</v>
      </c>
      <c r="B12" s="64">
        <f>VLOOKUP($A12,'Return Data'!$B$7:$R$2700,3,0)</f>
        <v>44158</v>
      </c>
      <c r="C12" s="65">
        <f>VLOOKUP($A12,'Return Data'!$B$7:$R$2700,4,0)</f>
        <v>15.44</v>
      </c>
      <c r="D12" s="65">
        <f>VLOOKUP($A12,'Return Data'!$B$7:$R$2700,10,0)</f>
        <v>12.0464</v>
      </c>
      <c r="E12" s="66">
        <f t="shared" si="0"/>
        <v>7</v>
      </c>
      <c r="F12" s="65">
        <f>VLOOKUP($A12,'Return Data'!$B$7:$R$2700,11,0)</f>
        <v>39.476100000000002</v>
      </c>
      <c r="G12" s="66">
        <f t="shared" si="1"/>
        <v>2</v>
      </c>
      <c r="H12" s="65">
        <f>VLOOKUP($A12,'Return Data'!$B$7:$R$2700,12,0)</f>
        <v>12.865500000000001</v>
      </c>
      <c r="I12" s="66">
        <f t="shared" si="2"/>
        <v>3</v>
      </c>
      <c r="J12" s="65">
        <f>VLOOKUP($A12,'Return Data'!$B$7:$R$2700,13,0)</f>
        <v>25.630600000000001</v>
      </c>
      <c r="K12" s="66">
        <f t="shared" si="3"/>
        <v>2</v>
      </c>
      <c r="L12" s="65">
        <f>VLOOKUP($A12,'Return Data'!$B$7:$R$2700,17,0)</f>
        <v>10.145099999999999</v>
      </c>
      <c r="M12" s="66">
        <f t="shared" si="5"/>
        <v>15</v>
      </c>
      <c r="N12" s="65">
        <f>VLOOKUP($A12,'Return Data'!$B$7:$R$2700,14,0)</f>
        <v>3.1427999999999998</v>
      </c>
      <c r="O12" s="66">
        <f t="shared" si="6"/>
        <v>24</v>
      </c>
      <c r="P12" s="65"/>
      <c r="Q12" s="66"/>
      <c r="R12" s="65">
        <f>VLOOKUP($A12,'Return Data'!$B$7:$R$2700,16,0)</f>
        <v>10.506500000000001</v>
      </c>
      <c r="S12" s="67">
        <f t="shared" si="4"/>
        <v>23</v>
      </c>
    </row>
    <row r="13" spans="1:20" x14ac:dyDescent="0.3">
      <c r="A13" s="63" t="s">
        <v>490</v>
      </c>
      <c r="B13" s="64">
        <f>VLOOKUP($A13,'Return Data'!$B$7:$R$2700,3,0)</f>
        <v>44158</v>
      </c>
      <c r="C13" s="65">
        <f>VLOOKUP($A13,'Return Data'!$B$7:$R$2700,4,0)</f>
        <v>204.54</v>
      </c>
      <c r="D13" s="65">
        <f>VLOOKUP($A13,'Return Data'!$B$7:$R$2700,10,0)</f>
        <v>9.9441000000000006</v>
      </c>
      <c r="E13" s="66">
        <f t="shared" si="0"/>
        <v>18</v>
      </c>
      <c r="F13" s="65">
        <f>VLOOKUP($A13,'Return Data'!$B$7:$R$2700,11,0)</f>
        <v>28.359000000000002</v>
      </c>
      <c r="G13" s="66">
        <f t="shared" si="1"/>
        <v>25</v>
      </c>
      <c r="H13" s="65">
        <f>VLOOKUP($A13,'Return Data'!$B$7:$R$2700,12,0)</f>
        <v>9.0996000000000006</v>
      </c>
      <c r="I13" s="66">
        <f t="shared" si="2"/>
        <v>4</v>
      </c>
      <c r="J13" s="65">
        <f>VLOOKUP($A13,'Return Data'!$B$7:$R$2700,13,0)</f>
        <v>16.9602</v>
      </c>
      <c r="K13" s="66">
        <f t="shared" si="3"/>
        <v>4</v>
      </c>
      <c r="L13" s="65">
        <f>VLOOKUP($A13,'Return Data'!$B$7:$R$2700,17,0)</f>
        <v>15.299200000000001</v>
      </c>
      <c r="M13" s="66">
        <f t="shared" si="5"/>
        <v>3</v>
      </c>
      <c r="N13" s="65">
        <f>VLOOKUP($A13,'Return Data'!$B$7:$R$2700,14,0)</f>
        <v>10.831200000000001</v>
      </c>
      <c r="O13" s="66">
        <f t="shared" si="6"/>
        <v>1</v>
      </c>
      <c r="P13" s="65">
        <f>VLOOKUP($A13,'Return Data'!$B$7:$R$2700,15,0)</f>
        <v>12.211399999999999</v>
      </c>
      <c r="Q13" s="66">
        <f>RANK(P13,P$8:P$40,0)</f>
        <v>2</v>
      </c>
      <c r="R13" s="65">
        <f>VLOOKUP($A13,'Return Data'!$B$7:$R$2700,16,0)</f>
        <v>14.198600000000001</v>
      </c>
      <c r="S13" s="67">
        <f t="shared" si="4"/>
        <v>3</v>
      </c>
    </row>
    <row r="14" spans="1:20" x14ac:dyDescent="0.3">
      <c r="A14" s="63" t="s">
        <v>492</v>
      </c>
      <c r="B14" s="64">
        <f>VLOOKUP($A14,'Return Data'!$B$7:$R$2700,3,0)</f>
        <v>44158</v>
      </c>
      <c r="C14" s="65">
        <f>VLOOKUP($A14,'Return Data'!$B$7:$R$2700,4,0)</f>
        <v>193.07400000000001</v>
      </c>
      <c r="D14" s="65">
        <f>VLOOKUP($A14,'Return Data'!$B$7:$R$2700,10,0)</f>
        <v>10.4574</v>
      </c>
      <c r="E14" s="66">
        <f t="shared" si="0"/>
        <v>12</v>
      </c>
      <c r="F14" s="65">
        <f>VLOOKUP($A14,'Return Data'!$B$7:$R$2700,11,0)</f>
        <v>30.3049</v>
      </c>
      <c r="G14" s="66">
        <f t="shared" si="1"/>
        <v>20</v>
      </c>
      <c r="H14" s="65">
        <f>VLOOKUP($A14,'Return Data'!$B$7:$R$2700,12,0)</f>
        <v>4.6040999999999999</v>
      </c>
      <c r="I14" s="66">
        <f t="shared" si="2"/>
        <v>25</v>
      </c>
      <c r="J14" s="65">
        <f>VLOOKUP($A14,'Return Data'!$B$7:$R$2700,13,0)</f>
        <v>13.2538</v>
      </c>
      <c r="K14" s="66">
        <f t="shared" si="3"/>
        <v>8</v>
      </c>
      <c r="L14" s="65">
        <f>VLOOKUP($A14,'Return Data'!$B$7:$R$2700,17,0)</f>
        <v>14.7461</v>
      </c>
      <c r="M14" s="66">
        <f t="shared" si="5"/>
        <v>5</v>
      </c>
      <c r="N14" s="65">
        <f>VLOOKUP($A14,'Return Data'!$B$7:$R$2700,14,0)</f>
        <v>8.3263999999999996</v>
      </c>
      <c r="O14" s="66">
        <f t="shared" si="6"/>
        <v>5</v>
      </c>
      <c r="P14" s="65">
        <f>VLOOKUP($A14,'Return Data'!$B$7:$R$2700,15,0)</f>
        <v>11.818300000000001</v>
      </c>
      <c r="Q14" s="66">
        <f>RANK(P14,P$8:P$40,0)</f>
        <v>5</v>
      </c>
      <c r="R14" s="65">
        <f>VLOOKUP($A14,'Return Data'!$B$7:$R$2700,16,0)</f>
        <v>13.2445</v>
      </c>
      <c r="S14" s="67">
        <f t="shared" si="4"/>
        <v>9</v>
      </c>
    </row>
    <row r="15" spans="1:20" x14ac:dyDescent="0.3">
      <c r="A15" s="63" t="s">
        <v>494</v>
      </c>
      <c r="B15" s="64">
        <f>VLOOKUP($A15,'Return Data'!$B$7:$R$2700,3,0)</f>
        <v>44158</v>
      </c>
      <c r="C15" s="65">
        <f>VLOOKUP($A15,'Return Data'!$B$7:$R$2700,4,0)</f>
        <v>30.27</v>
      </c>
      <c r="D15" s="65">
        <f>VLOOKUP($A15,'Return Data'!$B$7:$R$2700,10,0)</f>
        <v>10.0327</v>
      </c>
      <c r="E15" s="66">
        <f t="shared" si="0"/>
        <v>17</v>
      </c>
      <c r="F15" s="65">
        <f>VLOOKUP($A15,'Return Data'!$B$7:$R$2700,11,0)</f>
        <v>30.8124</v>
      </c>
      <c r="G15" s="66">
        <f t="shared" si="1"/>
        <v>18</v>
      </c>
      <c r="H15" s="65">
        <f>VLOOKUP($A15,'Return Data'!$B$7:$R$2700,12,0)</f>
        <v>4.8129999999999997</v>
      </c>
      <c r="I15" s="66">
        <f t="shared" si="2"/>
        <v>24</v>
      </c>
      <c r="J15" s="65">
        <f>VLOOKUP($A15,'Return Data'!$B$7:$R$2700,13,0)</f>
        <v>9.9926999999999992</v>
      </c>
      <c r="K15" s="66">
        <f t="shared" si="3"/>
        <v>19</v>
      </c>
      <c r="L15" s="65">
        <f>VLOOKUP($A15,'Return Data'!$B$7:$R$2700,17,0)</f>
        <v>11.257300000000001</v>
      </c>
      <c r="M15" s="66">
        <f t="shared" si="5"/>
        <v>10</v>
      </c>
      <c r="N15" s="65">
        <f>VLOOKUP($A15,'Return Data'!$B$7:$R$2700,14,0)</f>
        <v>7.3993000000000002</v>
      </c>
      <c r="O15" s="66">
        <f t="shared" si="6"/>
        <v>8</v>
      </c>
      <c r="P15" s="65">
        <f>VLOOKUP($A15,'Return Data'!$B$7:$R$2700,15,0)</f>
        <v>9.34</v>
      </c>
      <c r="Q15" s="66">
        <f>RANK(P15,P$8:P$40,0)</f>
        <v>13</v>
      </c>
      <c r="R15" s="65">
        <f>VLOOKUP($A15,'Return Data'!$B$7:$R$2700,16,0)</f>
        <v>11.4611</v>
      </c>
      <c r="S15" s="67">
        <f t="shared" si="4"/>
        <v>18</v>
      </c>
    </row>
    <row r="16" spans="1:20" x14ac:dyDescent="0.3">
      <c r="A16" s="63" t="s">
        <v>496</v>
      </c>
      <c r="B16" s="64">
        <f>VLOOKUP($A16,'Return Data'!$B$7:$R$2700,3,0)</f>
        <v>44158</v>
      </c>
      <c r="C16" s="65">
        <f>VLOOKUP($A16,'Return Data'!$B$7:$R$2700,4,0)</f>
        <v>11.6919</v>
      </c>
      <c r="D16" s="65">
        <f>VLOOKUP($A16,'Return Data'!$B$7:$R$2700,10,0)</f>
        <v>8.2824000000000009</v>
      </c>
      <c r="E16" s="66">
        <f t="shared" si="0"/>
        <v>28</v>
      </c>
      <c r="F16" s="65">
        <f>VLOOKUP($A16,'Return Data'!$B$7:$R$2700,11,0)</f>
        <v>25.463000000000001</v>
      </c>
      <c r="G16" s="66">
        <f t="shared" si="1"/>
        <v>30</v>
      </c>
      <c r="H16" s="65">
        <f>VLOOKUP($A16,'Return Data'!$B$7:$R$2700,12,0)</f>
        <v>0.34329999999999999</v>
      </c>
      <c r="I16" s="66">
        <f t="shared" si="2"/>
        <v>32</v>
      </c>
      <c r="J16" s="65">
        <f>VLOOKUP($A16,'Return Data'!$B$7:$R$2700,13,0)</f>
        <v>4.8234000000000004</v>
      </c>
      <c r="K16" s="66">
        <f t="shared" si="3"/>
        <v>31</v>
      </c>
      <c r="L16" s="65">
        <f>VLOOKUP($A16,'Return Data'!$B$7:$R$2700,17,0)</f>
        <v>9.2349999999999994</v>
      </c>
      <c r="M16" s="66">
        <f t="shared" si="5"/>
        <v>17</v>
      </c>
      <c r="N16" s="65"/>
      <c r="O16" s="66"/>
      <c r="P16" s="65"/>
      <c r="Q16" s="66"/>
      <c r="R16" s="65">
        <f>VLOOKUP($A16,'Return Data'!$B$7:$R$2700,16,0)</f>
        <v>6.2713000000000001</v>
      </c>
      <c r="S16" s="67">
        <f t="shared" si="4"/>
        <v>33</v>
      </c>
    </row>
    <row r="17" spans="1:19" x14ac:dyDescent="0.3">
      <c r="A17" s="63" t="s">
        <v>499</v>
      </c>
      <c r="B17" s="64">
        <f>VLOOKUP($A17,'Return Data'!$B$7:$R$2700,3,0)</f>
        <v>44158</v>
      </c>
      <c r="C17" s="65">
        <f>VLOOKUP($A17,'Return Data'!$B$7:$R$2700,4,0)</f>
        <v>146.40710000000001</v>
      </c>
      <c r="D17" s="65">
        <f>VLOOKUP($A17,'Return Data'!$B$7:$R$2700,10,0)</f>
        <v>12.422599999999999</v>
      </c>
      <c r="E17" s="66">
        <f t="shared" si="0"/>
        <v>6</v>
      </c>
      <c r="F17" s="65">
        <f>VLOOKUP($A17,'Return Data'!$B$7:$R$2700,11,0)</f>
        <v>33.045000000000002</v>
      </c>
      <c r="G17" s="66">
        <f t="shared" si="1"/>
        <v>9</v>
      </c>
      <c r="H17" s="65">
        <f>VLOOKUP($A17,'Return Data'!$B$7:$R$2700,12,0)</f>
        <v>7.2417999999999996</v>
      </c>
      <c r="I17" s="66">
        <f t="shared" si="2"/>
        <v>14</v>
      </c>
      <c r="J17" s="65">
        <f>VLOOKUP($A17,'Return Data'!$B$7:$R$2700,13,0)</f>
        <v>10.7562</v>
      </c>
      <c r="K17" s="66">
        <f t="shared" si="3"/>
        <v>18</v>
      </c>
      <c r="L17" s="65">
        <f>VLOOKUP($A17,'Return Data'!$B$7:$R$2700,17,0)</f>
        <v>10.502599999999999</v>
      </c>
      <c r="M17" s="66">
        <f t="shared" si="5"/>
        <v>11</v>
      </c>
      <c r="N17" s="65">
        <f>VLOOKUP($A17,'Return Data'!$B$7:$R$2700,14,0)</f>
        <v>6.3521000000000001</v>
      </c>
      <c r="O17" s="66">
        <f>RANK(N17,N$8:N$40,0)</f>
        <v>11</v>
      </c>
      <c r="P17" s="65">
        <f>VLOOKUP($A17,'Return Data'!$B$7:$R$2700,15,0)</f>
        <v>9.6583000000000006</v>
      </c>
      <c r="Q17" s="66">
        <f>RANK(P17,P$8:P$40,0)</f>
        <v>11</v>
      </c>
      <c r="R17" s="65">
        <f>VLOOKUP($A17,'Return Data'!$B$7:$R$2700,16,0)</f>
        <v>13.1564</v>
      </c>
      <c r="S17" s="67">
        <f t="shared" si="4"/>
        <v>10</v>
      </c>
    </row>
    <row r="18" spans="1:19" x14ac:dyDescent="0.3">
      <c r="A18" s="63" t="s">
        <v>501</v>
      </c>
      <c r="B18" s="64">
        <f>VLOOKUP($A18,'Return Data'!$B$7:$R$2700,3,0)</f>
        <v>44158</v>
      </c>
      <c r="C18" s="65">
        <f>VLOOKUP($A18,'Return Data'!$B$7:$R$2700,4,0)</f>
        <v>61.72</v>
      </c>
      <c r="D18" s="65">
        <f>VLOOKUP($A18,'Return Data'!$B$7:$R$2700,10,0)</f>
        <v>10.7125</v>
      </c>
      <c r="E18" s="66">
        <f t="shared" si="0"/>
        <v>10</v>
      </c>
      <c r="F18" s="65">
        <f>VLOOKUP($A18,'Return Data'!$B$7:$R$2700,11,0)</f>
        <v>34.025300000000001</v>
      </c>
      <c r="G18" s="66">
        <f t="shared" si="1"/>
        <v>7</v>
      </c>
      <c r="H18" s="65">
        <f>VLOOKUP($A18,'Return Data'!$B$7:$R$2700,12,0)</f>
        <v>6.0044000000000004</v>
      </c>
      <c r="I18" s="66">
        <f t="shared" si="2"/>
        <v>20</v>
      </c>
      <c r="J18" s="65">
        <f>VLOOKUP($A18,'Return Data'!$B$7:$R$2700,13,0)</f>
        <v>8.4215</v>
      </c>
      <c r="K18" s="66">
        <f t="shared" si="3"/>
        <v>23</v>
      </c>
      <c r="L18" s="65">
        <f>VLOOKUP($A18,'Return Data'!$B$7:$R$2700,17,0)</f>
        <v>8.7819000000000003</v>
      </c>
      <c r="M18" s="66">
        <f t="shared" si="5"/>
        <v>19</v>
      </c>
      <c r="N18" s="65">
        <f>VLOOKUP($A18,'Return Data'!$B$7:$R$2700,14,0)</f>
        <v>5.0534999999999997</v>
      </c>
      <c r="O18" s="66">
        <f>RANK(N18,N$8:N$40,0)</f>
        <v>16</v>
      </c>
      <c r="P18" s="65">
        <f>VLOOKUP($A18,'Return Data'!$B$7:$R$2700,15,0)</f>
        <v>10.410500000000001</v>
      </c>
      <c r="Q18" s="66">
        <f>RANK(P18,P$8:P$40,0)</f>
        <v>9</v>
      </c>
      <c r="R18" s="65">
        <f>VLOOKUP($A18,'Return Data'!$B$7:$R$2700,16,0)</f>
        <v>13.9154</v>
      </c>
      <c r="S18" s="67">
        <f t="shared" si="4"/>
        <v>4</v>
      </c>
    </row>
    <row r="19" spans="1:19" x14ac:dyDescent="0.3">
      <c r="A19" s="63" t="s">
        <v>502</v>
      </c>
      <c r="B19" s="64">
        <f>VLOOKUP($A19,'Return Data'!$B$7:$R$2700,3,0)</f>
        <v>44158</v>
      </c>
      <c r="C19" s="65">
        <f>VLOOKUP($A19,'Return Data'!$B$7:$R$2700,4,0)</f>
        <v>12.911899999999999</v>
      </c>
      <c r="D19" s="65">
        <f>VLOOKUP($A19,'Return Data'!$B$7:$R$2700,10,0)</f>
        <v>10.6371</v>
      </c>
      <c r="E19" s="66">
        <f t="shared" si="0"/>
        <v>11</v>
      </c>
      <c r="F19" s="65">
        <f>VLOOKUP($A19,'Return Data'!$B$7:$R$2700,11,0)</f>
        <v>30.1249</v>
      </c>
      <c r="G19" s="66">
        <f t="shared" si="1"/>
        <v>21</v>
      </c>
      <c r="H19" s="65">
        <f>VLOOKUP($A19,'Return Data'!$B$7:$R$2700,12,0)</f>
        <v>7.7042000000000002</v>
      </c>
      <c r="I19" s="66">
        <f t="shared" si="2"/>
        <v>11</v>
      </c>
      <c r="J19" s="65">
        <f>VLOOKUP($A19,'Return Data'!$B$7:$R$2700,13,0)</f>
        <v>13.8164</v>
      </c>
      <c r="K19" s="66">
        <f t="shared" si="3"/>
        <v>6</v>
      </c>
      <c r="L19" s="65"/>
      <c r="M19" s="66"/>
      <c r="N19" s="65"/>
      <c r="O19" s="66"/>
      <c r="P19" s="65"/>
      <c r="Q19" s="66"/>
      <c r="R19" s="65">
        <f>VLOOKUP($A19,'Return Data'!$B$7:$R$2700,16,0)</f>
        <v>13.004300000000001</v>
      </c>
      <c r="S19" s="67">
        <f t="shared" si="4"/>
        <v>12</v>
      </c>
    </row>
    <row r="20" spans="1:19" x14ac:dyDescent="0.3">
      <c r="A20" s="63" t="s">
        <v>505</v>
      </c>
      <c r="B20" s="64">
        <f>VLOOKUP($A20,'Return Data'!$B$7:$R$2700,3,0)</f>
        <v>44158</v>
      </c>
      <c r="C20" s="65">
        <f>VLOOKUP($A20,'Return Data'!$B$7:$R$2700,4,0)</f>
        <v>150.06</v>
      </c>
      <c r="D20" s="65">
        <f>VLOOKUP($A20,'Return Data'!$B$7:$R$2700,10,0)</f>
        <v>3.6684000000000001</v>
      </c>
      <c r="E20" s="66">
        <f t="shared" si="0"/>
        <v>33</v>
      </c>
      <c r="F20" s="65">
        <f>VLOOKUP($A20,'Return Data'!$B$7:$R$2700,11,0)</f>
        <v>22.178799999999999</v>
      </c>
      <c r="G20" s="66">
        <f t="shared" si="1"/>
        <v>33</v>
      </c>
      <c r="H20" s="65">
        <f>VLOOKUP($A20,'Return Data'!$B$7:$R$2700,12,0)</f>
        <v>0.66410000000000002</v>
      </c>
      <c r="I20" s="66">
        <f t="shared" si="2"/>
        <v>31</v>
      </c>
      <c r="J20" s="65">
        <f>VLOOKUP($A20,'Return Data'!$B$7:$R$2700,13,0)</f>
        <v>1.9359999999999999</v>
      </c>
      <c r="K20" s="66">
        <f t="shared" si="3"/>
        <v>32</v>
      </c>
      <c r="L20" s="65">
        <f>VLOOKUP($A20,'Return Data'!$B$7:$R$2700,17,0)</f>
        <v>5.4736000000000002</v>
      </c>
      <c r="M20" s="66">
        <f>RANK(L20,L$8:L$40,0)</f>
        <v>28</v>
      </c>
      <c r="N20" s="65">
        <f>VLOOKUP($A20,'Return Data'!$B$7:$R$2700,14,0)</f>
        <v>3.4041000000000001</v>
      </c>
      <c r="O20" s="66">
        <f>RANK(N20,N$8:N$40,0)</f>
        <v>22</v>
      </c>
      <c r="P20" s="65">
        <f>VLOOKUP($A20,'Return Data'!$B$7:$R$2700,15,0)</f>
        <v>9.7997999999999994</v>
      </c>
      <c r="Q20" s="66">
        <f>RANK(P20,P$8:P$40,0)</f>
        <v>10</v>
      </c>
      <c r="R20" s="65">
        <f>VLOOKUP($A20,'Return Data'!$B$7:$R$2700,16,0)</f>
        <v>13.2478</v>
      </c>
      <c r="S20" s="67">
        <f t="shared" si="4"/>
        <v>8</v>
      </c>
    </row>
    <row r="21" spans="1:19" x14ac:dyDescent="0.3">
      <c r="A21" s="63" t="s">
        <v>507</v>
      </c>
      <c r="B21" s="64">
        <f>VLOOKUP($A21,'Return Data'!$B$7:$R$2700,3,0)</f>
        <v>44158</v>
      </c>
      <c r="C21" s="65">
        <f>VLOOKUP($A21,'Return Data'!$B$7:$R$2700,4,0)</f>
        <v>13.524800000000001</v>
      </c>
      <c r="D21" s="65">
        <f>VLOOKUP($A21,'Return Data'!$B$7:$R$2700,10,0)</f>
        <v>7.2256</v>
      </c>
      <c r="E21" s="66">
        <f t="shared" si="0"/>
        <v>32</v>
      </c>
      <c r="F21" s="65">
        <f>VLOOKUP($A21,'Return Data'!$B$7:$R$2700,11,0)</f>
        <v>25.8414</v>
      </c>
      <c r="G21" s="66">
        <f t="shared" si="1"/>
        <v>29</v>
      </c>
      <c r="H21" s="65">
        <f>VLOOKUP($A21,'Return Data'!$B$7:$R$2700,12,0)</f>
        <v>8.39</v>
      </c>
      <c r="I21" s="66">
        <f t="shared" si="2"/>
        <v>5</v>
      </c>
      <c r="J21" s="65">
        <f>VLOOKUP($A21,'Return Data'!$B$7:$R$2700,13,0)</f>
        <v>13.2142</v>
      </c>
      <c r="K21" s="66">
        <f t="shared" si="3"/>
        <v>9</v>
      </c>
      <c r="L21" s="65">
        <f>VLOOKUP($A21,'Return Data'!$B$7:$R$2700,17,0)</f>
        <v>7.7096</v>
      </c>
      <c r="M21" s="66">
        <f>RANK(L21,L$8:L$40,0)</f>
        <v>25</v>
      </c>
      <c r="N21" s="65">
        <f>VLOOKUP($A21,'Return Data'!$B$7:$R$2700,14,0)</f>
        <v>3.9022999999999999</v>
      </c>
      <c r="O21" s="66">
        <f>RANK(N21,N$8:N$40,0)</f>
        <v>20</v>
      </c>
      <c r="P21" s="65"/>
      <c r="Q21" s="66"/>
      <c r="R21" s="65">
        <f>VLOOKUP($A21,'Return Data'!$B$7:$R$2700,16,0)</f>
        <v>7.6715999999999998</v>
      </c>
      <c r="S21" s="67">
        <f t="shared" si="4"/>
        <v>30</v>
      </c>
    </row>
    <row r="22" spans="1:19" x14ac:dyDescent="0.3">
      <c r="A22" s="63" t="s">
        <v>508</v>
      </c>
      <c r="B22" s="64">
        <f>VLOOKUP($A22,'Return Data'!$B$7:$R$2700,3,0)</f>
        <v>44158</v>
      </c>
      <c r="C22" s="65">
        <f>VLOOKUP($A22,'Return Data'!$B$7:$R$2700,4,0)</f>
        <v>13.31</v>
      </c>
      <c r="D22" s="65">
        <f>VLOOKUP($A22,'Return Data'!$B$7:$R$2700,10,0)</f>
        <v>9.8185000000000002</v>
      </c>
      <c r="E22" s="66">
        <f t="shared" si="0"/>
        <v>21</v>
      </c>
      <c r="F22" s="65">
        <f>VLOOKUP($A22,'Return Data'!$B$7:$R$2700,11,0)</f>
        <v>33.233199999999997</v>
      </c>
      <c r="G22" s="66">
        <f t="shared" si="1"/>
        <v>8</v>
      </c>
      <c r="H22" s="65">
        <f>VLOOKUP($A22,'Return Data'!$B$7:$R$2700,12,0)</f>
        <v>5.2173999999999996</v>
      </c>
      <c r="I22" s="66">
        <f t="shared" si="2"/>
        <v>23</v>
      </c>
      <c r="J22" s="65">
        <f>VLOOKUP($A22,'Return Data'!$B$7:$R$2700,13,0)</f>
        <v>9.3673000000000002</v>
      </c>
      <c r="K22" s="66">
        <f t="shared" si="3"/>
        <v>20</v>
      </c>
      <c r="L22" s="65">
        <f>VLOOKUP($A22,'Return Data'!$B$7:$R$2700,17,0)</f>
        <v>8.4579000000000004</v>
      </c>
      <c r="M22" s="66">
        <f>RANK(L22,L$8:L$40,0)</f>
        <v>21</v>
      </c>
      <c r="N22" s="65">
        <f>VLOOKUP($A22,'Return Data'!$B$7:$R$2700,14,0)</f>
        <v>4.1487999999999996</v>
      </c>
      <c r="O22" s="66">
        <f>RANK(N22,N$8:N$40,0)</f>
        <v>19</v>
      </c>
      <c r="P22" s="65"/>
      <c r="Q22" s="66"/>
      <c r="R22" s="65">
        <f>VLOOKUP($A22,'Return Data'!$B$7:$R$2700,16,0)</f>
        <v>7.6041999999999996</v>
      </c>
      <c r="S22" s="67">
        <f t="shared" si="4"/>
        <v>31</v>
      </c>
    </row>
    <row r="23" spans="1:19" x14ac:dyDescent="0.3">
      <c r="A23" s="63" t="s">
        <v>510</v>
      </c>
      <c r="B23" s="64">
        <f>VLOOKUP($A23,'Return Data'!$B$7:$R$2700,3,0)</f>
        <v>44158</v>
      </c>
      <c r="C23" s="65">
        <f>VLOOKUP($A23,'Return Data'!$B$7:$R$2700,4,0)</f>
        <v>12.435600000000001</v>
      </c>
      <c r="D23" s="65">
        <f>VLOOKUP($A23,'Return Data'!$B$7:$R$2700,10,0)</f>
        <v>14.3367</v>
      </c>
      <c r="E23" s="66">
        <f t="shared" si="0"/>
        <v>1</v>
      </c>
      <c r="F23" s="65">
        <f>VLOOKUP($A23,'Return Data'!$B$7:$R$2700,11,0)</f>
        <v>35.952800000000003</v>
      </c>
      <c r="G23" s="66">
        <f t="shared" si="1"/>
        <v>6</v>
      </c>
      <c r="H23" s="65">
        <f>VLOOKUP($A23,'Return Data'!$B$7:$R$2700,12,0)</f>
        <v>8.1629000000000005</v>
      </c>
      <c r="I23" s="66">
        <f t="shared" si="2"/>
        <v>8</v>
      </c>
      <c r="J23" s="65">
        <f>VLOOKUP($A23,'Return Data'!$B$7:$R$2700,13,0)</f>
        <v>11.3962</v>
      </c>
      <c r="K23" s="66">
        <f t="shared" si="3"/>
        <v>13</v>
      </c>
      <c r="L23" s="65"/>
      <c r="M23" s="66"/>
      <c r="N23" s="65"/>
      <c r="O23" s="66"/>
      <c r="P23" s="65"/>
      <c r="Q23" s="66"/>
      <c r="R23" s="65">
        <f>VLOOKUP($A23,'Return Data'!$B$7:$R$2700,16,0)</f>
        <v>11.840299999999999</v>
      </c>
      <c r="S23" s="67">
        <f t="shared" si="4"/>
        <v>16</v>
      </c>
    </row>
    <row r="24" spans="1:19" x14ac:dyDescent="0.3">
      <c r="A24" s="63" t="s">
        <v>512</v>
      </c>
      <c r="B24" s="64">
        <f>VLOOKUP($A24,'Return Data'!$B$7:$R$2700,3,0)</f>
        <v>44158</v>
      </c>
      <c r="C24" s="65">
        <f>VLOOKUP($A24,'Return Data'!$B$7:$R$2700,4,0)</f>
        <v>11.906700000000001</v>
      </c>
      <c r="D24" s="65">
        <f>VLOOKUP($A24,'Return Data'!$B$7:$R$2700,10,0)</f>
        <v>7.5427</v>
      </c>
      <c r="E24" s="66">
        <f t="shared" si="0"/>
        <v>30</v>
      </c>
      <c r="F24" s="65">
        <f>VLOOKUP($A24,'Return Data'!$B$7:$R$2700,11,0)</f>
        <v>26.5566</v>
      </c>
      <c r="G24" s="66">
        <f t="shared" si="1"/>
        <v>28</v>
      </c>
      <c r="H24" s="65">
        <f>VLOOKUP($A24,'Return Data'!$B$7:$R$2700,12,0)</f>
        <v>1.8615999999999999</v>
      </c>
      <c r="I24" s="66">
        <f t="shared" si="2"/>
        <v>29</v>
      </c>
      <c r="J24" s="65">
        <f>VLOOKUP($A24,'Return Data'!$B$7:$R$2700,13,0)</f>
        <v>6.0881999999999996</v>
      </c>
      <c r="K24" s="66">
        <f t="shared" si="3"/>
        <v>29</v>
      </c>
      <c r="L24" s="65">
        <f>VLOOKUP($A24,'Return Data'!$B$7:$R$2700,17,0)</f>
        <v>9.7118000000000002</v>
      </c>
      <c r="M24" s="66">
        <f t="shared" ref="M24" si="7">RANK(L24,L$8:L$40,0)</f>
        <v>16</v>
      </c>
      <c r="N24" s="65"/>
      <c r="O24" s="66"/>
      <c r="P24" s="65"/>
      <c r="Q24" s="66"/>
      <c r="R24" s="65">
        <f>VLOOKUP($A24,'Return Data'!$B$7:$R$2700,16,0)</f>
        <v>7.5246000000000004</v>
      </c>
      <c r="S24" s="67">
        <f t="shared" si="4"/>
        <v>32</v>
      </c>
    </row>
    <row r="25" spans="1:19" x14ac:dyDescent="0.3">
      <c r="A25" s="63" t="s">
        <v>515</v>
      </c>
      <c r="B25" s="64">
        <f>VLOOKUP($A25,'Return Data'!$B$7:$R$2700,3,0)</f>
        <v>44158</v>
      </c>
      <c r="C25" s="65">
        <f>VLOOKUP($A25,'Return Data'!$B$7:$R$2700,4,0)</f>
        <v>55.9604</v>
      </c>
      <c r="D25" s="65">
        <f>VLOOKUP($A25,'Return Data'!$B$7:$R$2700,10,0)</f>
        <v>12.673</v>
      </c>
      <c r="E25" s="66">
        <f t="shared" si="0"/>
        <v>5</v>
      </c>
      <c r="F25" s="65">
        <f>VLOOKUP($A25,'Return Data'!$B$7:$R$2700,11,0)</f>
        <v>54.192300000000003</v>
      </c>
      <c r="G25" s="66">
        <f t="shared" si="1"/>
        <v>1</v>
      </c>
      <c r="H25" s="65">
        <f>VLOOKUP($A25,'Return Data'!$B$7:$R$2700,12,0)</f>
        <v>22.7638</v>
      </c>
      <c r="I25" s="66">
        <f t="shared" si="2"/>
        <v>1</v>
      </c>
      <c r="J25" s="65">
        <f>VLOOKUP($A25,'Return Data'!$B$7:$R$2700,13,0)</f>
        <v>26.673999999999999</v>
      </c>
      <c r="K25" s="66">
        <f t="shared" si="3"/>
        <v>1</v>
      </c>
      <c r="L25" s="65">
        <f>VLOOKUP($A25,'Return Data'!$B$7:$R$2700,17,0)</f>
        <v>8.3352000000000004</v>
      </c>
      <c r="M25" s="66">
        <f>RANK(L25,L$8:L$40,0)</f>
        <v>22</v>
      </c>
      <c r="N25" s="65">
        <f>VLOOKUP($A25,'Return Data'!$B$7:$R$2700,14,0)</f>
        <v>6.1243999999999996</v>
      </c>
      <c r="O25" s="66">
        <f>RANK(N25,N$8:N$40,0)</f>
        <v>12</v>
      </c>
      <c r="P25" s="65">
        <f>VLOOKUP($A25,'Return Data'!$B$7:$R$2700,15,0)</f>
        <v>8.0843000000000007</v>
      </c>
      <c r="Q25" s="66">
        <f>RANK(P25,P$8:P$40,0)</f>
        <v>18</v>
      </c>
      <c r="R25" s="65">
        <f>VLOOKUP($A25,'Return Data'!$B$7:$R$2700,16,0)</f>
        <v>10.7385</v>
      </c>
      <c r="S25" s="67">
        <f t="shared" si="4"/>
        <v>22</v>
      </c>
    </row>
    <row r="26" spans="1:19" x14ac:dyDescent="0.3">
      <c r="A26" s="63" t="s">
        <v>517</v>
      </c>
      <c r="B26" s="64">
        <f>VLOOKUP($A26,'Return Data'!$B$7:$R$2700,3,0)</f>
        <v>44158</v>
      </c>
      <c r="C26" s="65">
        <f>VLOOKUP($A26,'Return Data'!$B$7:$R$2700,4,0)</f>
        <v>55.911175884006099</v>
      </c>
      <c r="D26" s="65">
        <f>VLOOKUP($A26,'Return Data'!$B$7:$R$2700,10,0)</f>
        <v>12.7425</v>
      </c>
      <c r="E26" s="66">
        <f t="shared" si="0"/>
        <v>3</v>
      </c>
      <c r="F26" s="65">
        <f>VLOOKUP($A26,'Return Data'!$B$7:$R$2700,11,0)</f>
        <v>38.024500000000003</v>
      </c>
      <c r="G26" s="66">
        <f t="shared" si="1"/>
        <v>4</v>
      </c>
      <c r="H26" s="65">
        <f>VLOOKUP($A26,'Return Data'!$B$7:$R$2700,12,0)</f>
        <v>7.5640999999999998</v>
      </c>
      <c r="I26" s="66">
        <f t="shared" si="2"/>
        <v>12</v>
      </c>
      <c r="J26" s="65">
        <f>VLOOKUP($A26,'Return Data'!$B$7:$R$2700,13,0)</f>
        <v>12.483700000000001</v>
      </c>
      <c r="K26" s="66">
        <f t="shared" si="3"/>
        <v>11</v>
      </c>
      <c r="L26" s="65">
        <f>VLOOKUP($A26,'Return Data'!$B$7:$R$2700,17,0)</f>
        <v>13.8864</v>
      </c>
      <c r="M26" s="66">
        <f>RANK(L26,L$8:L$40,0)</f>
        <v>6</v>
      </c>
      <c r="N26" s="65">
        <f>VLOOKUP($A26,'Return Data'!$B$7:$R$2700,14,0)</f>
        <v>7.1021999999999998</v>
      </c>
      <c r="O26" s="66">
        <f>RANK(N26,N$8:N$40,0)</f>
        <v>10</v>
      </c>
      <c r="P26" s="65">
        <f>VLOOKUP($A26,'Return Data'!$B$7:$R$2700,15,0)</f>
        <v>11.201000000000001</v>
      </c>
      <c r="Q26" s="66">
        <f>RANK(P26,P$8:P$40,0)</f>
        <v>6</v>
      </c>
      <c r="R26" s="65">
        <f>VLOOKUP($A26,'Return Data'!$B$7:$R$2700,16,0)</f>
        <v>11.657999999999999</v>
      </c>
      <c r="S26" s="67">
        <f t="shared" si="4"/>
        <v>17</v>
      </c>
    </row>
    <row r="27" spans="1:19" x14ac:dyDescent="0.3">
      <c r="A27" s="63" t="s">
        <v>518</v>
      </c>
      <c r="B27" s="64">
        <f>VLOOKUP($A27,'Return Data'!$B$7:$R$2700,3,0)</f>
        <v>44158</v>
      </c>
      <c r="C27" s="65">
        <f>VLOOKUP($A27,'Return Data'!$B$7:$R$2700,4,0)</f>
        <v>31.776</v>
      </c>
      <c r="D27" s="65">
        <f>VLOOKUP($A27,'Return Data'!$B$7:$R$2700,10,0)</f>
        <v>10.184100000000001</v>
      </c>
      <c r="E27" s="66">
        <f t="shared" si="0"/>
        <v>14</v>
      </c>
      <c r="F27" s="65">
        <f>VLOOKUP($A27,'Return Data'!$B$7:$R$2700,11,0)</f>
        <v>30.7654</v>
      </c>
      <c r="G27" s="66">
        <f t="shared" si="1"/>
        <v>19</v>
      </c>
      <c r="H27" s="65">
        <f>VLOOKUP($A27,'Return Data'!$B$7:$R$2700,12,0)</f>
        <v>6.7491000000000003</v>
      </c>
      <c r="I27" s="66">
        <f t="shared" si="2"/>
        <v>18</v>
      </c>
      <c r="J27" s="65">
        <f>VLOOKUP($A27,'Return Data'!$B$7:$R$2700,13,0)</f>
        <v>10.9458</v>
      </c>
      <c r="K27" s="66">
        <f t="shared" si="3"/>
        <v>16</v>
      </c>
      <c r="L27" s="65">
        <f>VLOOKUP($A27,'Return Data'!$B$7:$R$2700,17,0)</f>
        <v>9.1723999999999997</v>
      </c>
      <c r="M27" s="66">
        <f>RANK(L27,L$8:L$40,0)</f>
        <v>18</v>
      </c>
      <c r="N27" s="65">
        <f>VLOOKUP($A27,'Return Data'!$B$7:$R$2700,14,0)</f>
        <v>5.1196000000000002</v>
      </c>
      <c r="O27" s="66">
        <f>RANK(N27,N$8:N$40,0)</f>
        <v>15</v>
      </c>
      <c r="P27" s="65">
        <f>VLOOKUP($A27,'Return Data'!$B$7:$R$2700,15,0)</f>
        <v>9.5303000000000004</v>
      </c>
      <c r="Q27" s="66">
        <f>RANK(P27,P$8:P$40,0)</f>
        <v>12</v>
      </c>
      <c r="R27" s="65">
        <f>VLOOKUP($A27,'Return Data'!$B$7:$R$2700,16,0)</f>
        <v>13.6859</v>
      </c>
      <c r="S27" s="67">
        <f t="shared" si="4"/>
        <v>6</v>
      </c>
    </row>
    <row r="28" spans="1:19" x14ac:dyDescent="0.3">
      <c r="A28" s="63" t="s">
        <v>521</v>
      </c>
      <c r="B28" s="64">
        <f>VLOOKUP($A28,'Return Data'!$B$7:$R$2700,3,0)</f>
        <v>44158</v>
      </c>
      <c r="C28" s="65">
        <f>VLOOKUP($A28,'Return Data'!$B$7:$R$2700,4,0)</f>
        <v>122.68600000000001</v>
      </c>
      <c r="D28" s="65">
        <f>VLOOKUP($A28,'Return Data'!$B$7:$R$2700,10,0)</f>
        <v>9.8409999999999993</v>
      </c>
      <c r="E28" s="66">
        <f t="shared" si="0"/>
        <v>20</v>
      </c>
      <c r="F28" s="65">
        <f>VLOOKUP($A28,'Return Data'!$B$7:$R$2700,11,0)</f>
        <v>27.469200000000001</v>
      </c>
      <c r="G28" s="66">
        <f t="shared" si="1"/>
        <v>27</v>
      </c>
      <c r="H28" s="65">
        <f>VLOOKUP($A28,'Return Data'!$B$7:$R$2700,12,0)</f>
        <v>2.3287</v>
      </c>
      <c r="I28" s="66">
        <f t="shared" si="2"/>
        <v>28</v>
      </c>
      <c r="J28" s="65">
        <f>VLOOKUP($A28,'Return Data'!$B$7:$R$2700,13,0)</f>
        <v>7.1014999999999997</v>
      </c>
      <c r="K28" s="66">
        <f t="shared" si="3"/>
        <v>27</v>
      </c>
      <c r="L28" s="65">
        <f>VLOOKUP($A28,'Return Data'!$B$7:$R$2700,17,0)</f>
        <v>11.335800000000001</v>
      </c>
      <c r="M28" s="66">
        <f>RANK(L28,L$8:L$40,0)</f>
        <v>9</v>
      </c>
      <c r="N28" s="65">
        <f>VLOOKUP($A28,'Return Data'!$B$7:$R$2700,14,0)</f>
        <v>5.7140000000000004</v>
      </c>
      <c r="O28" s="66">
        <f>RANK(N28,N$8:N$40,0)</f>
        <v>13</v>
      </c>
      <c r="P28" s="65">
        <f>VLOOKUP($A28,'Return Data'!$B$7:$R$2700,15,0)</f>
        <v>8.3680000000000003</v>
      </c>
      <c r="Q28" s="66">
        <f>RANK(P28,P$8:P$40,0)</f>
        <v>17</v>
      </c>
      <c r="R28" s="65">
        <f>VLOOKUP($A28,'Return Data'!$B$7:$R$2700,16,0)</f>
        <v>9.5054999999999996</v>
      </c>
      <c r="S28" s="67">
        <f t="shared" si="4"/>
        <v>28</v>
      </c>
    </row>
    <row r="29" spans="1:19" x14ac:dyDescent="0.3">
      <c r="A29" s="63" t="s">
        <v>522</v>
      </c>
      <c r="B29" s="64">
        <f>VLOOKUP($A29,'Return Data'!$B$7:$R$2700,3,0)</f>
        <v>44158</v>
      </c>
      <c r="C29" s="65">
        <f>VLOOKUP($A29,'Return Data'!$B$7:$R$2700,4,0)</f>
        <v>12.298</v>
      </c>
      <c r="D29" s="65">
        <f>VLOOKUP($A29,'Return Data'!$B$7:$R$2700,10,0)</f>
        <v>9.8634000000000004</v>
      </c>
      <c r="E29" s="66">
        <f t="shared" si="0"/>
        <v>19</v>
      </c>
      <c r="F29" s="65">
        <f>VLOOKUP($A29,'Return Data'!$B$7:$R$2700,11,0)</f>
        <v>28.6873</v>
      </c>
      <c r="G29" s="66">
        <f t="shared" si="1"/>
        <v>23</v>
      </c>
      <c r="H29" s="65">
        <f>VLOOKUP($A29,'Return Data'!$B$7:$R$2700,12,0)</f>
        <v>7.1646000000000001</v>
      </c>
      <c r="I29" s="66">
        <f t="shared" si="2"/>
        <v>15</v>
      </c>
      <c r="J29" s="65">
        <f>VLOOKUP($A29,'Return Data'!$B$7:$R$2700,13,0)</f>
        <v>13.418799999999999</v>
      </c>
      <c r="K29" s="66">
        <f t="shared" ref="K29" si="8">RANK(J29,J$8:J$40,0)</f>
        <v>7</v>
      </c>
      <c r="L29" s="65"/>
      <c r="M29" s="66"/>
      <c r="N29" s="65"/>
      <c r="O29" s="66"/>
      <c r="P29" s="65"/>
      <c r="Q29" s="66"/>
      <c r="R29" s="65">
        <f>VLOOKUP($A29,'Return Data'!$B$7:$R$2700,16,0)</f>
        <v>16.549499999999998</v>
      </c>
      <c r="S29" s="67">
        <f t="shared" si="4"/>
        <v>1</v>
      </c>
    </row>
    <row r="30" spans="1:19" x14ac:dyDescent="0.3">
      <c r="A30" s="63" t="s">
        <v>525</v>
      </c>
      <c r="B30" s="64">
        <f>VLOOKUP($A30,'Return Data'!$B$7:$R$2700,3,0)</f>
        <v>44158</v>
      </c>
      <c r="C30" s="65">
        <f>VLOOKUP($A30,'Return Data'!$B$7:$R$2700,4,0)</f>
        <v>18.413</v>
      </c>
      <c r="D30" s="65">
        <f>VLOOKUP($A30,'Return Data'!$B$7:$R$2700,10,0)</f>
        <v>9.1788000000000007</v>
      </c>
      <c r="E30" s="66">
        <f t="shared" si="0"/>
        <v>22</v>
      </c>
      <c r="F30" s="65">
        <f>VLOOKUP($A30,'Return Data'!$B$7:$R$2700,11,0)</f>
        <v>31.785</v>
      </c>
      <c r="G30" s="66">
        <f t="shared" si="1"/>
        <v>13</v>
      </c>
      <c r="H30" s="65">
        <f>VLOOKUP($A30,'Return Data'!$B$7:$R$2700,12,0)</f>
        <v>8.3180999999999994</v>
      </c>
      <c r="I30" s="66">
        <f t="shared" si="2"/>
        <v>6</v>
      </c>
      <c r="J30" s="65">
        <f>VLOOKUP($A30,'Return Data'!$B$7:$R$2700,13,0)</f>
        <v>10.834899999999999</v>
      </c>
      <c r="K30" s="66">
        <f t="shared" ref="K30:K40" si="9">RANK(J30,J$8:J$40,0)</f>
        <v>17</v>
      </c>
      <c r="L30" s="65">
        <f>VLOOKUP($A30,'Return Data'!$B$7:$R$2700,17,0)</f>
        <v>12.492900000000001</v>
      </c>
      <c r="M30" s="66">
        <f>RANK(L30,L$8:L$40,0)</f>
        <v>7</v>
      </c>
      <c r="N30" s="65">
        <f>VLOOKUP($A30,'Return Data'!$B$7:$R$2700,14,0)</f>
        <v>8.9486000000000008</v>
      </c>
      <c r="O30" s="66">
        <f>RANK(N30,N$8:N$40,0)</f>
        <v>4</v>
      </c>
      <c r="P30" s="65">
        <f>VLOOKUP($A30,'Return Data'!$B$7:$R$2700,15,0)</f>
        <v>13.3126</v>
      </c>
      <c r="Q30" s="66">
        <f t="shared" ref="Q30" si="10">RANK(P30,P$8:P$40,0)</f>
        <v>1</v>
      </c>
      <c r="R30" s="65">
        <f>VLOOKUP($A30,'Return Data'!$B$7:$R$2700,16,0)</f>
        <v>12.1448</v>
      </c>
      <c r="S30" s="67">
        <f t="shared" si="4"/>
        <v>15</v>
      </c>
    </row>
    <row r="31" spans="1:19" x14ac:dyDescent="0.3">
      <c r="A31" s="63" t="s">
        <v>527</v>
      </c>
      <c r="B31" s="64">
        <f>VLOOKUP($A31,'Return Data'!$B$7:$R$2700,3,0)</f>
        <v>44158</v>
      </c>
      <c r="C31" s="65">
        <f>VLOOKUP($A31,'Return Data'!$B$7:$R$2700,4,0)</f>
        <v>13.1972</v>
      </c>
      <c r="D31" s="65">
        <f>VLOOKUP($A31,'Return Data'!$B$7:$R$2700,10,0)</f>
        <v>10.861700000000001</v>
      </c>
      <c r="E31" s="66">
        <f t="shared" si="0"/>
        <v>9</v>
      </c>
      <c r="F31" s="65">
        <f>VLOOKUP($A31,'Return Data'!$B$7:$R$2700,11,0)</f>
        <v>29.900099999999998</v>
      </c>
      <c r="G31" s="66">
        <f t="shared" si="1"/>
        <v>22</v>
      </c>
      <c r="H31" s="65">
        <f>VLOOKUP($A31,'Return Data'!$B$7:$R$2700,12,0)</f>
        <v>8.2944999999999993</v>
      </c>
      <c r="I31" s="66">
        <f t="shared" si="2"/>
        <v>7</v>
      </c>
      <c r="J31" s="65">
        <f>VLOOKUP($A31,'Return Data'!$B$7:$R$2700,13,0)</f>
        <v>14.5054</v>
      </c>
      <c r="K31" s="66">
        <f t="shared" si="9"/>
        <v>5</v>
      </c>
      <c r="L31" s="65"/>
      <c r="M31" s="66"/>
      <c r="N31" s="65"/>
      <c r="O31" s="66"/>
      <c r="P31" s="65"/>
      <c r="Q31" s="66"/>
      <c r="R31" s="65">
        <f>VLOOKUP($A31,'Return Data'!$B$7:$R$2700,16,0)</f>
        <v>13.475300000000001</v>
      </c>
      <c r="S31" s="67">
        <f t="shared" si="4"/>
        <v>7</v>
      </c>
    </row>
    <row r="32" spans="1:19" x14ac:dyDescent="0.3">
      <c r="A32" s="63" t="s">
        <v>530</v>
      </c>
      <c r="B32" s="64">
        <f>VLOOKUP($A32,'Return Data'!$B$7:$R$2700,3,0)</f>
        <v>44158</v>
      </c>
      <c r="C32" s="65">
        <f>VLOOKUP($A32,'Return Data'!$B$7:$R$2700,4,0)</f>
        <v>52.293799999999997</v>
      </c>
      <c r="D32" s="65">
        <f>VLOOKUP($A32,'Return Data'!$B$7:$R$2700,10,0)</f>
        <v>9.1755999999999993</v>
      </c>
      <c r="E32" s="66">
        <f t="shared" si="0"/>
        <v>23</v>
      </c>
      <c r="F32" s="65">
        <f>VLOOKUP($A32,'Return Data'!$B$7:$R$2700,11,0)</f>
        <v>31.834299999999999</v>
      </c>
      <c r="G32" s="66">
        <f t="shared" si="1"/>
        <v>12</v>
      </c>
      <c r="H32" s="65">
        <f>VLOOKUP($A32,'Return Data'!$B$7:$R$2700,12,0)</f>
        <v>-9.7119</v>
      </c>
      <c r="I32" s="66">
        <f t="shared" si="2"/>
        <v>33</v>
      </c>
      <c r="J32" s="65">
        <f>VLOOKUP($A32,'Return Data'!$B$7:$R$2700,13,0)</f>
        <v>-11.0097</v>
      </c>
      <c r="K32" s="66">
        <f t="shared" si="9"/>
        <v>33</v>
      </c>
      <c r="L32" s="65">
        <f>VLOOKUP($A32,'Return Data'!$B$7:$R$2700,17,0)</f>
        <v>-3.1515</v>
      </c>
      <c r="M32" s="66">
        <f t="shared" ref="M32:M40" si="11">RANK(L32,L$8:L$40,0)</f>
        <v>29</v>
      </c>
      <c r="N32" s="65">
        <f>VLOOKUP($A32,'Return Data'!$B$7:$R$2700,14,0)</f>
        <v>-3.3025000000000002</v>
      </c>
      <c r="O32" s="66">
        <f t="shared" ref="O32:O40" si="12">RANK(N32,N$8:N$40,0)</f>
        <v>26</v>
      </c>
      <c r="P32" s="65">
        <f>VLOOKUP($A32,'Return Data'!$B$7:$R$2700,15,0)</f>
        <v>4.8305999999999996</v>
      </c>
      <c r="Q32" s="66">
        <f t="shared" ref="Q32:Q40" si="13">RANK(P32,P$8:P$40,0)</f>
        <v>22</v>
      </c>
      <c r="R32" s="65">
        <f>VLOOKUP($A32,'Return Data'!$B$7:$R$2700,16,0)</f>
        <v>9.3641000000000005</v>
      </c>
      <c r="S32" s="67">
        <f t="shared" si="4"/>
        <v>29</v>
      </c>
    </row>
    <row r="33" spans="1:19" x14ac:dyDescent="0.3">
      <c r="A33" s="63" t="s">
        <v>536</v>
      </c>
      <c r="B33" s="64">
        <f>VLOOKUP($A33,'Return Data'!$B$7:$R$2700,3,0)</f>
        <v>44158</v>
      </c>
      <c r="C33" s="65">
        <f>VLOOKUP($A33,'Return Data'!$B$7:$R$2700,4,0)</f>
        <v>83.27</v>
      </c>
      <c r="D33" s="65">
        <f>VLOOKUP($A33,'Return Data'!$B$7:$R$2700,10,0)</f>
        <v>11.145200000000001</v>
      </c>
      <c r="E33" s="66">
        <f t="shared" si="0"/>
        <v>8</v>
      </c>
      <c r="F33" s="65">
        <f>VLOOKUP($A33,'Return Data'!$B$7:$R$2700,11,0)</f>
        <v>31.010100000000001</v>
      </c>
      <c r="G33" s="66">
        <f t="shared" si="1"/>
        <v>16</v>
      </c>
      <c r="H33" s="65">
        <f>VLOOKUP($A33,'Return Data'!$B$7:$R$2700,12,0)</f>
        <v>6.2252999999999998</v>
      </c>
      <c r="I33" s="66">
        <f t="shared" si="2"/>
        <v>19</v>
      </c>
      <c r="J33" s="65">
        <f>VLOOKUP($A33,'Return Data'!$B$7:$R$2700,13,0)</f>
        <v>8.1148000000000007</v>
      </c>
      <c r="K33" s="66">
        <f t="shared" si="9"/>
        <v>25</v>
      </c>
      <c r="L33" s="65">
        <f>VLOOKUP($A33,'Return Data'!$B$7:$R$2700,17,0)</f>
        <v>10.3302</v>
      </c>
      <c r="M33" s="66">
        <f t="shared" si="11"/>
        <v>12</v>
      </c>
      <c r="N33" s="65">
        <f>VLOOKUP($A33,'Return Data'!$B$7:$R$2700,14,0)</f>
        <v>5.6407999999999996</v>
      </c>
      <c r="O33" s="66">
        <f t="shared" si="12"/>
        <v>14</v>
      </c>
      <c r="P33" s="65">
        <f>VLOOKUP($A33,'Return Data'!$B$7:$R$2700,15,0)</f>
        <v>8.0641999999999996</v>
      </c>
      <c r="Q33" s="66">
        <f t="shared" si="13"/>
        <v>19</v>
      </c>
      <c r="R33" s="65">
        <f>VLOOKUP($A33,'Return Data'!$B$7:$R$2700,16,0)</f>
        <v>10.865</v>
      </c>
      <c r="S33" s="67">
        <f t="shared" si="4"/>
        <v>21</v>
      </c>
    </row>
    <row r="34" spans="1:19" x14ac:dyDescent="0.3">
      <c r="A34" s="63" t="s">
        <v>538</v>
      </c>
      <c r="B34" s="64">
        <f>VLOOKUP($A34,'Return Data'!$B$7:$R$2700,3,0)</f>
        <v>44158</v>
      </c>
      <c r="C34" s="65">
        <f>VLOOKUP($A34,'Return Data'!$B$7:$R$2700,4,0)</f>
        <v>91.16</v>
      </c>
      <c r="D34" s="65">
        <f>VLOOKUP($A34,'Return Data'!$B$7:$R$2700,10,0)</f>
        <v>10.0966</v>
      </c>
      <c r="E34" s="66">
        <f t="shared" si="0"/>
        <v>15</v>
      </c>
      <c r="F34" s="65">
        <f>VLOOKUP($A34,'Return Data'!$B$7:$R$2700,11,0)</f>
        <v>31.165500000000002</v>
      </c>
      <c r="G34" s="66">
        <f t="shared" si="1"/>
        <v>14</v>
      </c>
      <c r="H34" s="65">
        <f>VLOOKUP($A34,'Return Data'!$B$7:$R$2700,12,0)</f>
        <v>7.8433999999999999</v>
      </c>
      <c r="I34" s="66">
        <f t="shared" si="2"/>
        <v>10</v>
      </c>
      <c r="J34" s="65">
        <f>VLOOKUP($A34,'Return Data'!$B$7:$R$2700,13,0)</f>
        <v>11.592599999999999</v>
      </c>
      <c r="K34" s="66">
        <f t="shared" si="9"/>
        <v>12</v>
      </c>
      <c r="L34" s="65">
        <f>VLOOKUP($A34,'Return Data'!$B$7:$R$2700,17,0)</f>
        <v>8.2088000000000001</v>
      </c>
      <c r="M34" s="66">
        <f t="shared" si="11"/>
        <v>24</v>
      </c>
      <c r="N34" s="65">
        <f>VLOOKUP($A34,'Return Data'!$B$7:$R$2700,14,0)</f>
        <v>4.9676</v>
      </c>
      <c r="O34" s="66">
        <f t="shared" si="12"/>
        <v>17</v>
      </c>
      <c r="P34" s="65">
        <f>VLOOKUP($A34,'Return Data'!$B$7:$R$2700,15,0)</f>
        <v>11.989000000000001</v>
      </c>
      <c r="Q34" s="66">
        <f t="shared" si="13"/>
        <v>3</v>
      </c>
      <c r="R34" s="65">
        <f>VLOOKUP($A34,'Return Data'!$B$7:$R$2700,16,0)</f>
        <v>13.119300000000001</v>
      </c>
      <c r="S34" s="67">
        <f t="shared" si="4"/>
        <v>11</v>
      </c>
    </row>
    <row r="35" spans="1:19" x14ac:dyDescent="0.3">
      <c r="A35" s="63" t="s">
        <v>540</v>
      </c>
      <c r="B35" s="64">
        <f>VLOOKUP($A35,'Return Data'!$B$7:$R$2700,3,0)</f>
        <v>44158</v>
      </c>
      <c r="C35" s="65">
        <f>VLOOKUP($A35,'Return Data'!$B$7:$R$2700,4,0)</f>
        <v>176.5155</v>
      </c>
      <c r="D35" s="65">
        <f>VLOOKUP($A35,'Return Data'!$B$7:$R$2700,10,0)</f>
        <v>8.6952999999999996</v>
      </c>
      <c r="E35" s="66">
        <f t="shared" si="0"/>
        <v>26</v>
      </c>
      <c r="F35" s="65">
        <f>VLOOKUP($A35,'Return Data'!$B$7:$R$2700,11,0)</f>
        <v>38.966900000000003</v>
      </c>
      <c r="G35" s="66">
        <f t="shared" si="1"/>
        <v>3</v>
      </c>
      <c r="H35" s="65">
        <f>VLOOKUP($A35,'Return Data'!$B$7:$R$2700,12,0)</f>
        <v>20.291699999999999</v>
      </c>
      <c r="I35" s="66">
        <f t="shared" si="2"/>
        <v>2</v>
      </c>
      <c r="J35" s="65">
        <f>VLOOKUP($A35,'Return Data'!$B$7:$R$2700,13,0)</f>
        <v>20.990400000000001</v>
      </c>
      <c r="K35" s="66">
        <f t="shared" si="9"/>
        <v>3</v>
      </c>
      <c r="L35" s="65">
        <f>VLOOKUP($A35,'Return Data'!$B$7:$R$2700,17,0)</f>
        <v>16.805800000000001</v>
      </c>
      <c r="M35" s="66">
        <f t="shared" si="11"/>
        <v>1</v>
      </c>
      <c r="N35" s="65">
        <f>VLOOKUP($A35,'Return Data'!$B$7:$R$2700,14,0)</f>
        <v>10.311500000000001</v>
      </c>
      <c r="O35" s="66">
        <f t="shared" si="12"/>
        <v>3</v>
      </c>
      <c r="P35" s="65">
        <f>VLOOKUP($A35,'Return Data'!$B$7:$R$2700,15,0)</f>
        <v>11.986000000000001</v>
      </c>
      <c r="Q35" s="66">
        <f t="shared" si="13"/>
        <v>4</v>
      </c>
      <c r="R35" s="65">
        <f>VLOOKUP($A35,'Return Data'!$B$7:$R$2700,16,0)</f>
        <v>13.849299999999999</v>
      </c>
      <c r="S35" s="67">
        <f t="shared" si="4"/>
        <v>5</v>
      </c>
    </row>
    <row r="36" spans="1:19" x14ac:dyDescent="0.3">
      <c r="A36" s="63" t="s">
        <v>541</v>
      </c>
      <c r="B36" s="64">
        <f>VLOOKUP($A36,'Return Data'!$B$7:$R$2700,3,0)</f>
        <v>44158</v>
      </c>
      <c r="C36" s="65">
        <f>VLOOKUP($A36,'Return Data'!$B$7:$R$2700,4,0)</f>
        <v>73.6198964345391</v>
      </c>
      <c r="D36" s="65">
        <f>VLOOKUP($A36,'Return Data'!$B$7:$R$2700,10,0)</f>
        <v>8.9821000000000009</v>
      </c>
      <c r="E36" s="66">
        <f t="shared" si="0"/>
        <v>24</v>
      </c>
      <c r="F36" s="65">
        <f>VLOOKUP($A36,'Return Data'!$B$7:$R$2700,11,0)</f>
        <v>27.697399999999998</v>
      </c>
      <c r="G36" s="66">
        <f t="shared" si="1"/>
        <v>26</v>
      </c>
      <c r="H36" s="65">
        <f>VLOOKUP($A36,'Return Data'!$B$7:$R$2700,12,0)</f>
        <v>3.2597999999999998</v>
      </c>
      <c r="I36" s="66">
        <f t="shared" si="2"/>
        <v>27</v>
      </c>
      <c r="J36" s="65">
        <f>VLOOKUP($A36,'Return Data'!$B$7:$R$2700,13,0)</f>
        <v>8.24</v>
      </c>
      <c r="K36" s="66">
        <f t="shared" si="9"/>
        <v>24</v>
      </c>
      <c r="L36" s="65">
        <f>VLOOKUP($A36,'Return Data'!$B$7:$R$2700,17,0)</f>
        <v>12.084300000000001</v>
      </c>
      <c r="M36" s="66">
        <f t="shared" si="11"/>
        <v>8</v>
      </c>
      <c r="N36" s="65">
        <f>VLOOKUP($A36,'Return Data'!$B$7:$R$2700,14,0)</f>
        <v>7.6460999999999997</v>
      </c>
      <c r="O36" s="66">
        <f t="shared" si="12"/>
        <v>7</v>
      </c>
      <c r="P36" s="65">
        <f>VLOOKUP($A36,'Return Data'!$B$7:$R$2700,15,0)</f>
        <v>10.8871</v>
      </c>
      <c r="Q36" s="66">
        <f t="shared" si="13"/>
        <v>8</v>
      </c>
      <c r="R36" s="65">
        <f>VLOOKUP($A36,'Return Data'!$B$7:$R$2700,16,0)</f>
        <v>14.411099999999999</v>
      </c>
      <c r="S36" s="67">
        <f t="shared" si="4"/>
        <v>2</v>
      </c>
    </row>
    <row r="37" spans="1:19" x14ac:dyDescent="0.3">
      <c r="A37" s="63" t="s">
        <v>543</v>
      </c>
      <c r="B37" s="64">
        <f>VLOOKUP($A37,'Return Data'!$B$7:$R$2700,3,0)</f>
        <v>44158</v>
      </c>
      <c r="C37" s="65">
        <f>VLOOKUP($A37,'Return Data'!$B$7:$R$2700,4,0)</f>
        <v>19.980899999999998</v>
      </c>
      <c r="D37" s="65">
        <f>VLOOKUP($A37,'Return Data'!$B$7:$R$2700,10,0)</f>
        <v>8.7158999999999995</v>
      </c>
      <c r="E37" s="66">
        <f t="shared" si="0"/>
        <v>25</v>
      </c>
      <c r="F37" s="65">
        <f>VLOOKUP($A37,'Return Data'!$B$7:$R$2700,11,0)</f>
        <v>28.406199999999998</v>
      </c>
      <c r="G37" s="66">
        <f t="shared" si="1"/>
        <v>24</v>
      </c>
      <c r="H37" s="65">
        <f>VLOOKUP($A37,'Return Data'!$B$7:$R$2700,12,0)</f>
        <v>6.9458000000000002</v>
      </c>
      <c r="I37" s="66">
        <f t="shared" si="2"/>
        <v>17</v>
      </c>
      <c r="J37" s="65">
        <f>VLOOKUP($A37,'Return Data'!$B$7:$R$2700,13,0)</f>
        <v>8.8041</v>
      </c>
      <c r="K37" s="66">
        <f t="shared" si="9"/>
        <v>22</v>
      </c>
      <c r="L37" s="65">
        <f>VLOOKUP($A37,'Return Data'!$B$7:$R$2700,17,0)</f>
        <v>10.241099999999999</v>
      </c>
      <c r="M37" s="66">
        <f t="shared" si="11"/>
        <v>13</v>
      </c>
      <c r="N37" s="65">
        <f>VLOOKUP($A37,'Return Data'!$B$7:$R$2700,14,0)</f>
        <v>7.1390000000000002</v>
      </c>
      <c r="O37" s="66">
        <f t="shared" si="12"/>
        <v>9</v>
      </c>
      <c r="P37" s="65">
        <f>VLOOKUP($A37,'Return Data'!$B$7:$R$2700,15,0)</f>
        <v>9.0569000000000006</v>
      </c>
      <c r="Q37" s="66">
        <f t="shared" si="13"/>
        <v>14</v>
      </c>
      <c r="R37" s="65">
        <f>VLOOKUP($A37,'Return Data'!$B$7:$R$2700,16,0)</f>
        <v>10.450100000000001</v>
      </c>
      <c r="S37" s="67">
        <f t="shared" si="4"/>
        <v>24</v>
      </c>
    </row>
    <row r="38" spans="1:19" x14ac:dyDescent="0.3">
      <c r="A38" s="63" t="s">
        <v>546</v>
      </c>
      <c r="B38" s="64">
        <f>VLOOKUP($A38,'Return Data'!$B$7:$R$2700,3,0)</f>
        <v>44158</v>
      </c>
      <c r="C38" s="65">
        <f>VLOOKUP($A38,'Return Data'!$B$7:$R$2700,4,0)</f>
        <v>106.8659</v>
      </c>
      <c r="D38" s="65">
        <f>VLOOKUP($A38,'Return Data'!$B$7:$R$2700,10,0)</f>
        <v>7.3022999999999998</v>
      </c>
      <c r="E38" s="66">
        <f t="shared" si="0"/>
        <v>31</v>
      </c>
      <c r="F38" s="65">
        <f>VLOOKUP($A38,'Return Data'!$B$7:$R$2700,11,0)</f>
        <v>24.966100000000001</v>
      </c>
      <c r="G38" s="66">
        <f t="shared" si="1"/>
        <v>31</v>
      </c>
      <c r="H38" s="65">
        <f>VLOOKUP($A38,'Return Data'!$B$7:$R$2700,12,0)</f>
        <v>0.81540000000000001</v>
      </c>
      <c r="I38" s="66">
        <f t="shared" si="2"/>
        <v>30</v>
      </c>
      <c r="J38" s="65">
        <f>VLOOKUP($A38,'Return Data'!$B$7:$R$2700,13,0)</f>
        <v>6.1817000000000002</v>
      </c>
      <c r="K38" s="66">
        <f t="shared" si="9"/>
        <v>28</v>
      </c>
      <c r="L38" s="65">
        <f>VLOOKUP($A38,'Return Data'!$B$7:$R$2700,17,0)</f>
        <v>10.1714</v>
      </c>
      <c r="M38" s="66">
        <f t="shared" si="11"/>
        <v>14</v>
      </c>
      <c r="N38" s="65">
        <f>VLOOKUP($A38,'Return Data'!$B$7:$R$2700,14,0)</f>
        <v>8.0386000000000006</v>
      </c>
      <c r="O38" s="66">
        <f t="shared" si="12"/>
        <v>6</v>
      </c>
      <c r="P38" s="65">
        <f>VLOOKUP($A38,'Return Data'!$B$7:$R$2700,15,0)</f>
        <v>10.9937</v>
      </c>
      <c r="Q38" s="66">
        <f t="shared" si="13"/>
        <v>7</v>
      </c>
      <c r="R38" s="65">
        <f>VLOOKUP($A38,'Return Data'!$B$7:$R$2700,16,0)</f>
        <v>10.018599999999999</v>
      </c>
      <c r="S38" s="67">
        <f t="shared" si="4"/>
        <v>26</v>
      </c>
    </row>
    <row r="39" spans="1:19" x14ac:dyDescent="0.3">
      <c r="A39" s="63" t="s">
        <v>547</v>
      </c>
      <c r="B39" s="64">
        <f>VLOOKUP($A39,'Return Data'!$B$7:$R$2700,3,0)</f>
        <v>44158</v>
      </c>
      <c r="C39" s="65">
        <f>VLOOKUP($A39,'Return Data'!$B$7:$R$2700,4,0)</f>
        <v>245.5608</v>
      </c>
      <c r="D39" s="65">
        <f>VLOOKUP($A39,'Return Data'!$B$7:$R$2700,10,0)</f>
        <v>10.078099999999999</v>
      </c>
      <c r="E39" s="66">
        <f t="shared" si="0"/>
        <v>16</v>
      </c>
      <c r="F39" s="65">
        <f>VLOOKUP($A39,'Return Data'!$B$7:$R$2700,11,0)</f>
        <v>30.9742</v>
      </c>
      <c r="G39" s="66">
        <f t="shared" si="1"/>
        <v>17</v>
      </c>
      <c r="H39" s="65">
        <f>VLOOKUP($A39,'Return Data'!$B$7:$R$2700,12,0)</f>
        <v>5.2976999999999999</v>
      </c>
      <c r="I39" s="66">
        <f t="shared" si="2"/>
        <v>22</v>
      </c>
      <c r="J39" s="65">
        <f>VLOOKUP($A39,'Return Data'!$B$7:$R$2700,13,0)</f>
        <v>5.7423000000000002</v>
      </c>
      <c r="K39" s="66">
        <f t="shared" si="9"/>
        <v>30</v>
      </c>
      <c r="L39" s="65">
        <f>VLOOKUP($A39,'Return Data'!$B$7:$R$2700,17,0)</f>
        <v>8.2680000000000007</v>
      </c>
      <c r="M39" s="66">
        <f t="shared" si="11"/>
        <v>23</v>
      </c>
      <c r="N39" s="65">
        <f>VLOOKUP($A39,'Return Data'!$B$7:$R$2700,14,0)</f>
        <v>4.8148999999999997</v>
      </c>
      <c r="O39" s="66">
        <f t="shared" si="12"/>
        <v>18</v>
      </c>
      <c r="P39" s="65">
        <f>VLOOKUP($A39,'Return Data'!$B$7:$R$2700,15,0)</f>
        <v>7.7125000000000004</v>
      </c>
      <c r="Q39" s="66">
        <f t="shared" si="13"/>
        <v>21</v>
      </c>
      <c r="R39" s="65">
        <f>VLOOKUP($A39,'Return Data'!$B$7:$R$2700,16,0)</f>
        <v>12.1591</v>
      </c>
      <c r="S39" s="67">
        <f t="shared" si="4"/>
        <v>14</v>
      </c>
    </row>
    <row r="40" spans="1:19" x14ac:dyDescent="0.3">
      <c r="A40" s="63" t="s">
        <v>549</v>
      </c>
      <c r="B40" s="64">
        <f>VLOOKUP($A40,'Return Data'!$B$7:$R$2700,3,0)</f>
        <v>44158</v>
      </c>
      <c r="C40" s="65">
        <f>VLOOKUP($A40,'Return Data'!$B$7:$R$2700,4,0)</f>
        <v>186.3792</v>
      </c>
      <c r="D40" s="65">
        <f>VLOOKUP($A40,'Return Data'!$B$7:$R$2700,10,0)</f>
        <v>8.3290000000000006</v>
      </c>
      <c r="E40" s="66">
        <f t="shared" si="0"/>
        <v>27</v>
      </c>
      <c r="F40" s="65">
        <f>VLOOKUP($A40,'Return Data'!$B$7:$R$2700,11,0)</f>
        <v>31.115300000000001</v>
      </c>
      <c r="G40" s="66">
        <f t="shared" si="1"/>
        <v>15</v>
      </c>
      <c r="H40" s="65">
        <f>VLOOKUP($A40,'Return Data'!$B$7:$R$2700,12,0)</f>
        <v>7.0850999999999997</v>
      </c>
      <c r="I40" s="66">
        <f t="shared" si="2"/>
        <v>16</v>
      </c>
      <c r="J40" s="65">
        <f>VLOOKUP($A40,'Return Data'!$B$7:$R$2700,13,0)</f>
        <v>9.0028000000000006</v>
      </c>
      <c r="K40" s="66">
        <f t="shared" si="9"/>
        <v>21</v>
      </c>
      <c r="L40" s="65">
        <f>VLOOKUP($A40,'Return Data'!$B$7:$R$2700,17,0)</f>
        <v>5.9854000000000003</v>
      </c>
      <c r="M40" s="66">
        <f t="shared" si="11"/>
        <v>27</v>
      </c>
      <c r="N40" s="65">
        <f>VLOOKUP($A40,'Return Data'!$B$7:$R$2700,14,0)</f>
        <v>2.3068</v>
      </c>
      <c r="O40" s="66">
        <f t="shared" si="12"/>
        <v>25</v>
      </c>
      <c r="P40" s="65">
        <f>VLOOKUP($A40,'Return Data'!$B$7:$R$2700,15,0)</f>
        <v>7.9566999999999997</v>
      </c>
      <c r="Q40" s="66">
        <f t="shared" si="13"/>
        <v>20</v>
      </c>
      <c r="R40" s="65">
        <f>VLOOKUP($A40,'Return Data'!$B$7:$R$2700,16,0)</f>
        <v>9.9417000000000009</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9.9673515151515168</v>
      </c>
      <c r="E42" s="74"/>
      <c r="F42" s="75">
        <f>AVERAGE(F8:F40)</f>
        <v>31.459903030303028</v>
      </c>
      <c r="G42" s="74"/>
      <c r="H42" s="75">
        <f>AVERAGE(H8:H40)</f>
        <v>6.4769393939393947</v>
      </c>
      <c r="I42" s="74"/>
      <c r="J42" s="75">
        <f>AVERAGE(J8:J40)</f>
        <v>10.674733333333332</v>
      </c>
      <c r="K42" s="74"/>
      <c r="L42" s="75">
        <f>AVERAGE(L8:L40)</f>
        <v>10.069572413793104</v>
      </c>
      <c r="M42" s="74"/>
      <c r="N42" s="75">
        <f>AVERAGE(N8:N40)</f>
        <v>5.7852153846153849</v>
      </c>
      <c r="O42" s="74"/>
      <c r="P42" s="75">
        <f>AVERAGE(P8:P40)</f>
        <v>9.7680090909090911</v>
      </c>
      <c r="Q42" s="74"/>
      <c r="R42" s="75">
        <f>AVERAGE(R8:R40)</f>
        <v>11.536706060606061</v>
      </c>
      <c r="S42" s="76"/>
    </row>
    <row r="43" spans="1:19" x14ac:dyDescent="0.3">
      <c r="A43" s="73" t="s">
        <v>28</v>
      </c>
      <c r="B43" s="74"/>
      <c r="C43" s="74"/>
      <c r="D43" s="75">
        <f>MIN(D8:D40)</f>
        <v>3.6684000000000001</v>
      </c>
      <c r="E43" s="74"/>
      <c r="F43" s="75">
        <f>MIN(F8:F40)</f>
        <v>22.178799999999999</v>
      </c>
      <c r="G43" s="74"/>
      <c r="H43" s="75">
        <f>MIN(H8:H40)</f>
        <v>-9.7119</v>
      </c>
      <c r="I43" s="74"/>
      <c r="J43" s="75">
        <f>MIN(J8:J40)</f>
        <v>-11.0097</v>
      </c>
      <c r="K43" s="74"/>
      <c r="L43" s="75">
        <f>MIN(L8:L40)</f>
        <v>-3.1515</v>
      </c>
      <c r="M43" s="74"/>
      <c r="N43" s="75">
        <f>MIN(N8:N40)</f>
        <v>-3.3025000000000002</v>
      </c>
      <c r="O43" s="74"/>
      <c r="P43" s="75">
        <f>MIN(P8:P40)</f>
        <v>4.8305999999999996</v>
      </c>
      <c r="Q43" s="74"/>
      <c r="R43" s="75">
        <f>MIN(R8:R40)</f>
        <v>6.2713000000000001</v>
      </c>
      <c r="S43" s="76"/>
    </row>
    <row r="44" spans="1:19" ht="15" thickBot="1" x14ac:dyDescent="0.35">
      <c r="A44" s="77" t="s">
        <v>29</v>
      </c>
      <c r="B44" s="78"/>
      <c r="C44" s="78"/>
      <c r="D44" s="79">
        <f>MAX(D8:D40)</f>
        <v>14.3367</v>
      </c>
      <c r="E44" s="78"/>
      <c r="F44" s="79">
        <f>MAX(F8:F40)</f>
        <v>54.192300000000003</v>
      </c>
      <c r="G44" s="78"/>
      <c r="H44" s="79">
        <f>MAX(H8:H40)</f>
        <v>22.7638</v>
      </c>
      <c r="I44" s="78"/>
      <c r="J44" s="79">
        <f>MAX(J8:J40)</f>
        <v>26.673999999999999</v>
      </c>
      <c r="K44" s="78"/>
      <c r="L44" s="79">
        <f>MAX(L8:L40)</f>
        <v>16.805800000000001</v>
      </c>
      <c r="M44" s="78"/>
      <c r="N44" s="79">
        <f>MAX(N8:N40)</f>
        <v>10.831200000000001</v>
      </c>
      <c r="O44" s="78"/>
      <c r="P44" s="79">
        <f>MAX(P8:P40)</f>
        <v>13.3126</v>
      </c>
      <c r="Q44" s="78"/>
      <c r="R44" s="79">
        <f>MAX(R8:R40)</f>
        <v>16.549499999999998</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44158</v>
      </c>
      <c r="C8" s="65">
        <f>VLOOKUP($A8,'Return Data'!$B$7:$R$2700,4,0)</f>
        <v>809.88</v>
      </c>
      <c r="D8" s="65">
        <f>VLOOKUP($A8,'Return Data'!$B$7:$R$2700,10,0)</f>
        <v>13.064399999999999</v>
      </c>
      <c r="E8" s="66">
        <f t="shared" ref="E8:E40" si="0">RANK(D8,D$8:D$40,0)</f>
        <v>2</v>
      </c>
      <c r="F8" s="65">
        <f>VLOOKUP($A8,'Return Data'!$B$7:$R$2700,11,0)</f>
        <v>35.517600000000002</v>
      </c>
      <c r="G8" s="66">
        <f t="shared" ref="G8:G40" si="1">RANK(F8,F$8:F$40,0)</f>
        <v>5</v>
      </c>
      <c r="H8" s="65">
        <f>VLOOKUP($A8,'Return Data'!$B$7:$R$2700,12,0)</f>
        <v>7.1965000000000003</v>
      </c>
      <c r="I8" s="66">
        <f t="shared" ref="I8:I40" si="2">RANK(H8,H$8:H$40,0)</f>
        <v>6</v>
      </c>
      <c r="J8" s="65">
        <f>VLOOKUP($A8,'Return Data'!$B$7:$R$2700,13,0)</f>
        <v>7.0251000000000001</v>
      </c>
      <c r="K8" s="66">
        <f t="shared" ref="K8:K29" si="3">RANK(J8,J$8:J$40,0)</f>
        <v>25</v>
      </c>
      <c r="L8" s="65">
        <f>VLOOKUP($A8,'Return Data'!$B$7:$R$2700,17,0)</f>
        <v>6.4539999999999997</v>
      </c>
      <c r="M8" s="66">
        <f>RANK(L8,L$8:L$40,0)</f>
        <v>26</v>
      </c>
      <c r="N8" s="65">
        <f>VLOOKUP($A8,'Return Data'!$B$7:$R$2700,14,0)</f>
        <v>2.2292000000000001</v>
      </c>
      <c r="O8" s="66">
        <f>RANK(N8,N$8:N$40,0)</f>
        <v>23</v>
      </c>
      <c r="P8" s="65">
        <f>VLOOKUP($A8,'Return Data'!$B$7:$R$2700,15,0)</f>
        <v>7.8754</v>
      </c>
      <c r="Q8" s="66">
        <f>RANK(P8,P$8:P$40,0)</f>
        <v>14</v>
      </c>
      <c r="R8" s="65">
        <f>VLOOKUP($A8,'Return Data'!$B$7:$R$2700,16,0)</f>
        <v>18.566500000000001</v>
      </c>
      <c r="S8" s="67">
        <f t="shared" ref="S8:S40" si="4">RANK(R8,R$8:R$40,0)</f>
        <v>1</v>
      </c>
    </row>
    <row r="9" spans="1:20" x14ac:dyDescent="0.3">
      <c r="A9" s="63" t="s">
        <v>483</v>
      </c>
      <c r="B9" s="64">
        <f>VLOOKUP($A9,'Return Data'!$B$7:$R$2700,3,0)</f>
        <v>44158</v>
      </c>
      <c r="C9" s="65">
        <f>VLOOKUP($A9,'Return Data'!$B$7:$R$2700,4,0)</f>
        <v>12.26</v>
      </c>
      <c r="D9" s="65">
        <f>VLOOKUP($A9,'Return Data'!$B$7:$R$2700,10,0)</f>
        <v>12.374000000000001</v>
      </c>
      <c r="E9" s="66">
        <f t="shared" si="0"/>
        <v>4</v>
      </c>
      <c r="F9" s="65">
        <f>VLOOKUP($A9,'Return Data'!$B$7:$R$2700,11,0)</f>
        <v>31.969899999999999</v>
      </c>
      <c r="G9" s="66">
        <f t="shared" si="1"/>
        <v>10</v>
      </c>
      <c r="H9" s="65">
        <f>VLOOKUP($A9,'Return Data'!$B$7:$R$2700,12,0)</f>
        <v>6.4236000000000004</v>
      </c>
      <c r="I9" s="66">
        <f t="shared" si="2"/>
        <v>14</v>
      </c>
      <c r="J9" s="65">
        <f>VLOOKUP($A9,'Return Data'!$B$7:$R$2700,13,0)</f>
        <v>11.2523</v>
      </c>
      <c r="K9" s="66">
        <f t="shared" si="3"/>
        <v>10</v>
      </c>
      <c r="L9" s="65">
        <f>VLOOKUP($A9,'Return Data'!$B$7:$R$2700,17,0)</f>
        <v>13.3834</v>
      </c>
      <c r="M9" s="66">
        <f>RANK(L9,L$8:L$40,0)</f>
        <v>5</v>
      </c>
      <c r="N9" s="65"/>
      <c r="O9" s="66"/>
      <c r="P9" s="65"/>
      <c r="Q9" s="66"/>
      <c r="R9" s="65">
        <f>VLOOKUP($A9,'Return Data'!$B$7:$R$2700,16,0)</f>
        <v>9.2921999999999993</v>
      </c>
      <c r="S9" s="67">
        <f t="shared" si="4"/>
        <v>28</v>
      </c>
    </row>
    <row r="10" spans="1:20" x14ac:dyDescent="0.3">
      <c r="A10" s="63" t="s">
        <v>484</v>
      </c>
      <c r="B10" s="64">
        <f>VLOOKUP($A10,'Return Data'!$B$7:$R$2700,3,0)</f>
        <v>44158</v>
      </c>
      <c r="C10" s="65">
        <f>VLOOKUP($A10,'Return Data'!$B$7:$R$2700,4,0)</f>
        <v>60.71</v>
      </c>
      <c r="D10" s="65">
        <f>VLOOKUP($A10,'Return Data'!$B$7:$R$2700,10,0)</f>
        <v>10.0816</v>
      </c>
      <c r="E10" s="66">
        <f t="shared" si="0"/>
        <v>13</v>
      </c>
      <c r="F10" s="65">
        <f>VLOOKUP($A10,'Return Data'!$B$7:$R$2700,11,0)</f>
        <v>31.606300000000001</v>
      </c>
      <c r="G10" s="66">
        <f t="shared" si="1"/>
        <v>11</v>
      </c>
      <c r="H10" s="65">
        <f>VLOOKUP($A10,'Return Data'!$B$7:$R$2700,12,0)</f>
        <v>5.3627000000000002</v>
      </c>
      <c r="I10" s="66">
        <f t="shared" si="2"/>
        <v>20</v>
      </c>
      <c r="J10" s="65">
        <f>VLOOKUP($A10,'Return Data'!$B$7:$R$2700,13,0)</f>
        <v>10.603</v>
      </c>
      <c r="K10" s="66">
        <f t="shared" si="3"/>
        <v>12</v>
      </c>
      <c r="L10" s="65">
        <f>VLOOKUP($A10,'Return Data'!$B$7:$R$2700,17,0)</f>
        <v>7.7596999999999996</v>
      </c>
      <c r="M10" s="66">
        <f t="shared" ref="M10:M18" si="5">RANK(L10,L$8:L$40,0)</f>
        <v>19</v>
      </c>
      <c r="N10" s="65">
        <f>VLOOKUP($A10,'Return Data'!$B$7:$R$2700,14,0)</f>
        <v>2.6101000000000001</v>
      </c>
      <c r="O10" s="66">
        <f t="shared" ref="O10:O15" si="6">RANK(N10,N$8:N$40,0)</f>
        <v>19</v>
      </c>
      <c r="P10" s="65">
        <f>VLOOKUP($A10,'Return Data'!$B$7:$R$2700,15,0)</f>
        <v>7.4600999999999997</v>
      </c>
      <c r="Q10" s="66">
        <f>RANK(P10,P$8:P$40,0)</f>
        <v>15</v>
      </c>
      <c r="R10" s="65">
        <f>VLOOKUP($A10,'Return Data'!$B$7:$R$2700,16,0)</f>
        <v>11.047700000000001</v>
      </c>
      <c r="S10" s="67">
        <f t="shared" si="4"/>
        <v>19</v>
      </c>
    </row>
    <row r="11" spans="1:20" x14ac:dyDescent="0.3">
      <c r="A11" s="63" t="s">
        <v>487</v>
      </c>
      <c r="B11" s="64">
        <f>VLOOKUP($A11,'Return Data'!$B$7:$R$2700,3,0)</f>
        <v>44158</v>
      </c>
      <c r="C11" s="65">
        <f>VLOOKUP($A11,'Return Data'!$B$7:$R$2700,4,0)</f>
        <v>13.995799999999999</v>
      </c>
      <c r="D11" s="65">
        <f>VLOOKUP($A11,'Return Data'!$B$7:$R$2700,10,0)</f>
        <v>7.2260999999999997</v>
      </c>
      <c r="E11" s="66">
        <f t="shared" si="0"/>
        <v>29</v>
      </c>
      <c r="F11" s="65">
        <f>VLOOKUP($A11,'Return Data'!$B$7:$R$2700,11,0)</f>
        <v>23.763500000000001</v>
      </c>
      <c r="G11" s="66">
        <f t="shared" si="1"/>
        <v>32</v>
      </c>
      <c r="H11" s="65">
        <f>VLOOKUP($A11,'Return Data'!$B$7:$R$2700,12,0)</f>
        <v>2.9927999999999999</v>
      </c>
      <c r="I11" s="66">
        <f t="shared" si="2"/>
        <v>26</v>
      </c>
      <c r="J11" s="65">
        <f>VLOOKUP($A11,'Return Data'!$B$7:$R$2700,13,0)</f>
        <v>9.2841000000000005</v>
      </c>
      <c r="K11" s="66">
        <f t="shared" si="3"/>
        <v>16</v>
      </c>
      <c r="L11" s="65">
        <f>VLOOKUP($A11,'Return Data'!$B$7:$R$2700,17,0)</f>
        <v>13.8491</v>
      </c>
      <c r="M11" s="66">
        <f t="shared" si="5"/>
        <v>3</v>
      </c>
      <c r="N11" s="65">
        <f>VLOOKUP($A11,'Return Data'!$B$7:$R$2700,14,0)</f>
        <v>8.7338000000000005</v>
      </c>
      <c r="O11" s="66">
        <f t="shared" si="6"/>
        <v>3</v>
      </c>
      <c r="P11" s="65"/>
      <c r="Q11" s="66"/>
      <c r="R11" s="65">
        <f>VLOOKUP($A11,'Return Data'!$B$7:$R$2700,16,0)</f>
        <v>9.6952999999999996</v>
      </c>
      <c r="S11" s="67">
        <f t="shared" si="4"/>
        <v>24</v>
      </c>
    </row>
    <row r="12" spans="1:20" x14ac:dyDescent="0.3">
      <c r="A12" s="63" t="s">
        <v>489</v>
      </c>
      <c r="B12" s="64">
        <f>VLOOKUP($A12,'Return Data'!$B$7:$R$2700,3,0)</f>
        <v>44158</v>
      </c>
      <c r="C12" s="65">
        <f>VLOOKUP($A12,'Return Data'!$B$7:$R$2700,4,0)</f>
        <v>14.87</v>
      </c>
      <c r="D12" s="65">
        <f>VLOOKUP($A12,'Return Data'!$B$7:$R$2700,10,0)</f>
        <v>11.8886</v>
      </c>
      <c r="E12" s="66">
        <f t="shared" si="0"/>
        <v>7</v>
      </c>
      <c r="F12" s="65">
        <f>VLOOKUP($A12,'Return Data'!$B$7:$R$2700,11,0)</f>
        <v>38.972000000000001</v>
      </c>
      <c r="G12" s="66">
        <f t="shared" si="1"/>
        <v>2</v>
      </c>
      <c r="H12" s="65">
        <f>VLOOKUP($A12,'Return Data'!$B$7:$R$2700,12,0)</f>
        <v>12.1418</v>
      </c>
      <c r="I12" s="66">
        <f t="shared" si="2"/>
        <v>3</v>
      </c>
      <c r="J12" s="65">
        <f>VLOOKUP($A12,'Return Data'!$B$7:$R$2700,13,0)</f>
        <v>24.539400000000001</v>
      </c>
      <c r="K12" s="66">
        <f t="shared" si="3"/>
        <v>2</v>
      </c>
      <c r="L12" s="65">
        <f>VLOOKUP($A12,'Return Data'!$B$7:$R$2700,17,0)</f>
        <v>9.1736000000000004</v>
      </c>
      <c r="M12" s="66">
        <f t="shared" si="5"/>
        <v>12</v>
      </c>
      <c r="N12" s="65">
        <f>VLOOKUP($A12,'Return Data'!$B$7:$R$2700,14,0)</f>
        <v>2.2719</v>
      </c>
      <c r="O12" s="66">
        <f t="shared" si="6"/>
        <v>22</v>
      </c>
      <c r="P12" s="65"/>
      <c r="Q12" s="66"/>
      <c r="R12" s="65">
        <f>VLOOKUP($A12,'Return Data'!$B$7:$R$2700,16,0)</f>
        <v>9.5546000000000006</v>
      </c>
      <c r="S12" s="67">
        <f t="shared" si="4"/>
        <v>26</v>
      </c>
    </row>
    <row r="13" spans="1:20" x14ac:dyDescent="0.3">
      <c r="A13" s="63" t="s">
        <v>491</v>
      </c>
      <c r="B13" s="64">
        <f>VLOOKUP($A13,'Return Data'!$B$7:$R$2700,3,0)</f>
        <v>44158</v>
      </c>
      <c r="C13" s="65">
        <f>VLOOKUP($A13,'Return Data'!$B$7:$R$2700,4,0)</f>
        <v>190.92</v>
      </c>
      <c r="D13" s="65">
        <f>VLOOKUP($A13,'Return Data'!$B$7:$R$2700,10,0)</f>
        <v>9.6233000000000004</v>
      </c>
      <c r="E13" s="66">
        <f t="shared" si="0"/>
        <v>17</v>
      </c>
      <c r="F13" s="65">
        <f>VLOOKUP($A13,'Return Data'!$B$7:$R$2700,11,0)</f>
        <v>27.611799999999999</v>
      </c>
      <c r="G13" s="66">
        <f t="shared" si="1"/>
        <v>23</v>
      </c>
      <c r="H13" s="65">
        <f>VLOOKUP($A13,'Return Data'!$B$7:$R$2700,12,0)</f>
        <v>8.1577000000000002</v>
      </c>
      <c r="I13" s="66">
        <f t="shared" si="2"/>
        <v>4</v>
      </c>
      <c r="J13" s="65">
        <f>VLOOKUP($A13,'Return Data'!$B$7:$R$2700,13,0)</f>
        <v>15.611000000000001</v>
      </c>
      <c r="K13" s="66">
        <f t="shared" si="3"/>
        <v>4</v>
      </c>
      <c r="L13" s="65">
        <f>VLOOKUP($A13,'Return Data'!$B$7:$R$2700,17,0)</f>
        <v>13.9657</v>
      </c>
      <c r="M13" s="66">
        <f t="shared" si="5"/>
        <v>2</v>
      </c>
      <c r="N13" s="65">
        <f>VLOOKUP($A13,'Return Data'!$B$7:$R$2700,14,0)</f>
        <v>9.4896999999999991</v>
      </c>
      <c r="O13" s="66">
        <f t="shared" si="6"/>
        <v>1</v>
      </c>
      <c r="P13" s="65">
        <f>VLOOKUP($A13,'Return Data'!$B$7:$R$2700,15,0)</f>
        <v>10.8842</v>
      </c>
      <c r="Q13" s="66">
        <f>RANK(P13,P$8:P$40,0)</f>
        <v>3</v>
      </c>
      <c r="R13" s="65">
        <f>VLOOKUP($A13,'Return Data'!$B$7:$R$2700,16,0)</f>
        <v>11.1805</v>
      </c>
      <c r="S13" s="67">
        <f t="shared" si="4"/>
        <v>18</v>
      </c>
    </row>
    <row r="14" spans="1:20" x14ac:dyDescent="0.3">
      <c r="A14" s="63" t="s">
        <v>493</v>
      </c>
      <c r="B14" s="64">
        <f>VLOOKUP($A14,'Return Data'!$B$7:$R$2700,3,0)</f>
        <v>44158</v>
      </c>
      <c r="C14" s="65">
        <f>VLOOKUP($A14,'Return Data'!$B$7:$R$2700,4,0)</f>
        <v>180.173</v>
      </c>
      <c r="D14" s="65">
        <f>VLOOKUP($A14,'Return Data'!$B$7:$R$2700,10,0)</f>
        <v>10.1652</v>
      </c>
      <c r="E14" s="66">
        <f t="shared" si="0"/>
        <v>12</v>
      </c>
      <c r="F14" s="65">
        <f>VLOOKUP($A14,'Return Data'!$B$7:$R$2700,11,0)</f>
        <v>29.644200000000001</v>
      </c>
      <c r="G14" s="66">
        <f t="shared" si="1"/>
        <v>19</v>
      </c>
      <c r="H14" s="65">
        <f>VLOOKUP($A14,'Return Data'!$B$7:$R$2700,12,0)</f>
        <v>3.8252000000000002</v>
      </c>
      <c r="I14" s="66">
        <f t="shared" si="2"/>
        <v>24</v>
      </c>
      <c r="J14" s="65">
        <f>VLOOKUP($A14,'Return Data'!$B$7:$R$2700,13,0)</f>
        <v>12.1602</v>
      </c>
      <c r="K14" s="66">
        <f t="shared" si="3"/>
        <v>8</v>
      </c>
      <c r="L14" s="65">
        <f>VLOOKUP($A14,'Return Data'!$B$7:$R$2700,17,0)</f>
        <v>13.6137</v>
      </c>
      <c r="M14" s="66">
        <f t="shared" si="5"/>
        <v>4</v>
      </c>
      <c r="N14" s="65">
        <f>VLOOKUP($A14,'Return Data'!$B$7:$R$2700,14,0)</f>
        <v>7.2325999999999997</v>
      </c>
      <c r="O14" s="66">
        <f t="shared" si="6"/>
        <v>5</v>
      </c>
      <c r="P14" s="65">
        <f>VLOOKUP($A14,'Return Data'!$B$7:$R$2700,15,0)</f>
        <v>10.6737</v>
      </c>
      <c r="Q14" s="66">
        <f>RANK(P14,P$8:P$40,0)</f>
        <v>5</v>
      </c>
      <c r="R14" s="65">
        <f>VLOOKUP($A14,'Return Data'!$B$7:$R$2700,16,0)</f>
        <v>14.3874</v>
      </c>
      <c r="S14" s="67">
        <f t="shared" si="4"/>
        <v>6</v>
      </c>
    </row>
    <row r="15" spans="1:20" x14ac:dyDescent="0.3">
      <c r="A15" s="63" t="s">
        <v>495</v>
      </c>
      <c r="B15" s="64">
        <f>VLOOKUP($A15,'Return Data'!$B$7:$R$2700,3,0)</f>
        <v>44158</v>
      </c>
      <c r="C15" s="65">
        <f>VLOOKUP($A15,'Return Data'!$B$7:$R$2700,4,0)</f>
        <v>28.57</v>
      </c>
      <c r="D15" s="65">
        <f>VLOOKUP($A15,'Return Data'!$B$7:$R$2700,10,0)</f>
        <v>9.5474999999999994</v>
      </c>
      <c r="E15" s="66">
        <f t="shared" si="0"/>
        <v>18</v>
      </c>
      <c r="F15" s="65">
        <f>VLOOKUP($A15,'Return Data'!$B$7:$R$2700,11,0)</f>
        <v>29.6279</v>
      </c>
      <c r="G15" s="66">
        <f t="shared" si="1"/>
        <v>20</v>
      </c>
      <c r="H15" s="65">
        <f>VLOOKUP($A15,'Return Data'!$B$7:$R$2700,12,0)</f>
        <v>3.5895999999999999</v>
      </c>
      <c r="I15" s="66">
        <f t="shared" si="2"/>
        <v>25</v>
      </c>
      <c r="J15" s="65">
        <f>VLOOKUP($A15,'Return Data'!$B$7:$R$2700,13,0)</f>
        <v>8.2196999999999996</v>
      </c>
      <c r="K15" s="66">
        <f t="shared" si="3"/>
        <v>19</v>
      </c>
      <c r="L15" s="65">
        <f>VLOOKUP($A15,'Return Data'!$B$7:$R$2700,17,0)</f>
        <v>9.5823</v>
      </c>
      <c r="M15" s="66">
        <f t="shared" si="5"/>
        <v>10</v>
      </c>
      <c r="N15" s="65">
        <f>VLOOKUP($A15,'Return Data'!$B$7:$R$2700,14,0)</f>
        <v>6.0060000000000002</v>
      </c>
      <c r="O15" s="66">
        <f t="shared" si="6"/>
        <v>8</v>
      </c>
      <c r="P15" s="65">
        <f>VLOOKUP($A15,'Return Data'!$B$7:$R$2700,15,0)</f>
        <v>8.2978000000000005</v>
      </c>
      <c r="Q15" s="66">
        <f>RANK(P15,P$8:P$40,0)</f>
        <v>11</v>
      </c>
      <c r="R15" s="65">
        <f>VLOOKUP($A15,'Return Data'!$B$7:$R$2700,16,0)</f>
        <v>9.7414000000000005</v>
      </c>
      <c r="S15" s="67">
        <f t="shared" si="4"/>
        <v>23</v>
      </c>
    </row>
    <row r="16" spans="1:20" x14ac:dyDescent="0.3">
      <c r="A16" s="63" t="s">
        <v>497</v>
      </c>
      <c r="B16" s="64">
        <f>VLOOKUP($A16,'Return Data'!$B$7:$R$2700,3,0)</f>
        <v>44158</v>
      </c>
      <c r="C16" s="65">
        <f>VLOOKUP($A16,'Return Data'!$B$7:$R$2700,4,0)</f>
        <v>11.19</v>
      </c>
      <c r="D16" s="65">
        <f>VLOOKUP($A16,'Return Data'!$B$7:$R$2700,10,0)</f>
        <v>7.7599</v>
      </c>
      <c r="E16" s="66">
        <f t="shared" si="0"/>
        <v>28</v>
      </c>
      <c r="F16" s="65">
        <f>VLOOKUP($A16,'Return Data'!$B$7:$R$2700,11,0)</f>
        <v>24.2684</v>
      </c>
      <c r="G16" s="66">
        <f t="shared" si="1"/>
        <v>31</v>
      </c>
      <c r="H16" s="65">
        <f>VLOOKUP($A16,'Return Data'!$B$7:$R$2700,12,0)</f>
        <v>-0.98480000000000001</v>
      </c>
      <c r="I16" s="66">
        <f t="shared" si="2"/>
        <v>32</v>
      </c>
      <c r="J16" s="65">
        <f>VLOOKUP($A16,'Return Data'!$B$7:$R$2700,13,0)</f>
        <v>3.0377000000000001</v>
      </c>
      <c r="K16" s="66">
        <f t="shared" si="3"/>
        <v>31</v>
      </c>
      <c r="L16" s="65">
        <f>VLOOKUP($A16,'Return Data'!$B$7:$R$2700,17,0)</f>
        <v>7.2563000000000004</v>
      </c>
      <c r="M16" s="66">
        <f t="shared" si="5"/>
        <v>20</v>
      </c>
      <c r="N16" s="65"/>
      <c r="O16" s="66"/>
      <c r="P16" s="65"/>
      <c r="Q16" s="66"/>
      <c r="R16" s="65">
        <f>VLOOKUP($A16,'Return Data'!$B$7:$R$2700,16,0)</f>
        <v>4.4722999999999997</v>
      </c>
      <c r="S16" s="67">
        <f t="shared" si="4"/>
        <v>33</v>
      </c>
    </row>
    <row r="17" spans="1:19" x14ac:dyDescent="0.3">
      <c r="A17" s="63" t="s">
        <v>498</v>
      </c>
      <c r="B17" s="64">
        <f>VLOOKUP($A17,'Return Data'!$B$7:$R$2700,3,0)</f>
        <v>44158</v>
      </c>
      <c r="C17" s="65">
        <f>VLOOKUP($A17,'Return Data'!$B$7:$R$2700,4,0)</f>
        <v>134.4496</v>
      </c>
      <c r="D17" s="65">
        <f>VLOOKUP($A17,'Return Data'!$B$7:$R$2700,10,0)</f>
        <v>12.1348</v>
      </c>
      <c r="E17" s="66">
        <f t="shared" si="0"/>
        <v>6</v>
      </c>
      <c r="F17" s="65">
        <f>VLOOKUP($A17,'Return Data'!$B$7:$R$2700,11,0)</f>
        <v>32.3733</v>
      </c>
      <c r="G17" s="66">
        <f t="shared" si="1"/>
        <v>9</v>
      </c>
      <c r="H17" s="65">
        <f>VLOOKUP($A17,'Return Data'!$B$7:$R$2700,12,0)</f>
        <v>6.4360999999999997</v>
      </c>
      <c r="I17" s="66">
        <f t="shared" si="2"/>
        <v>13</v>
      </c>
      <c r="J17" s="65">
        <f>VLOOKUP($A17,'Return Data'!$B$7:$R$2700,13,0)</f>
        <v>9.6478000000000002</v>
      </c>
      <c r="K17" s="66">
        <f t="shared" si="3"/>
        <v>15</v>
      </c>
      <c r="L17" s="65">
        <f>VLOOKUP($A17,'Return Data'!$B$7:$R$2700,17,0)</f>
        <v>9.3475000000000001</v>
      </c>
      <c r="M17" s="66">
        <f t="shared" si="5"/>
        <v>11</v>
      </c>
      <c r="N17" s="65">
        <f>VLOOKUP($A17,'Return Data'!$B$7:$R$2700,14,0)</f>
        <v>5.1717000000000004</v>
      </c>
      <c r="O17" s="66">
        <f>RANK(N17,N$8:N$40,0)</f>
        <v>12</v>
      </c>
      <c r="P17" s="65">
        <f>VLOOKUP($A17,'Return Data'!$B$7:$R$2700,15,0)</f>
        <v>8.2721</v>
      </c>
      <c r="Q17" s="66">
        <f>RANK(P17,P$8:P$40,0)</f>
        <v>12</v>
      </c>
      <c r="R17" s="65">
        <f>VLOOKUP($A17,'Return Data'!$B$7:$R$2700,16,0)</f>
        <v>13.192600000000001</v>
      </c>
      <c r="S17" s="67">
        <f t="shared" si="4"/>
        <v>8</v>
      </c>
    </row>
    <row r="18" spans="1:19" x14ac:dyDescent="0.3">
      <c r="A18" s="63" t="s">
        <v>500</v>
      </c>
      <c r="B18" s="64">
        <f>VLOOKUP($A18,'Return Data'!$B$7:$R$2700,3,0)</f>
        <v>44158</v>
      </c>
      <c r="C18" s="65">
        <f>VLOOKUP($A18,'Return Data'!$B$7:$R$2700,4,0)</f>
        <v>58.655999999999999</v>
      </c>
      <c r="D18" s="65">
        <f>VLOOKUP($A18,'Return Data'!$B$7:$R$2700,10,0)</f>
        <v>10.5341</v>
      </c>
      <c r="E18" s="66">
        <f t="shared" si="0"/>
        <v>9</v>
      </c>
      <c r="F18" s="65">
        <f>VLOOKUP($A18,'Return Data'!$B$7:$R$2700,11,0)</f>
        <v>33.597499999999997</v>
      </c>
      <c r="G18" s="66">
        <f t="shared" si="1"/>
        <v>7</v>
      </c>
      <c r="H18" s="65">
        <f>VLOOKUP($A18,'Return Data'!$B$7:$R$2700,12,0)</f>
        <v>5.5021000000000004</v>
      </c>
      <c r="I18" s="66">
        <f t="shared" si="2"/>
        <v>19</v>
      </c>
      <c r="J18" s="65">
        <f>VLOOKUP($A18,'Return Data'!$B$7:$R$2700,13,0)</f>
        <v>7.7264999999999997</v>
      </c>
      <c r="K18" s="66">
        <f t="shared" si="3"/>
        <v>22</v>
      </c>
      <c r="L18" s="65">
        <f>VLOOKUP($A18,'Return Data'!$B$7:$R$2700,17,0)</f>
        <v>8.0685000000000002</v>
      </c>
      <c r="M18" s="66">
        <f t="shared" si="5"/>
        <v>17</v>
      </c>
      <c r="N18" s="65">
        <f>VLOOKUP($A18,'Return Data'!$B$7:$R$2700,14,0)</f>
        <v>1.0659000000000001</v>
      </c>
      <c r="O18" s="66">
        <f>RANK(N18,N$8:N$40,0)</f>
        <v>25</v>
      </c>
      <c r="P18" s="65">
        <f>VLOOKUP($A18,'Return Data'!$B$7:$R$2700,15,0)</f>
        <v>6.4678000000000004</v>
      </c>
      <c r="Q18" s="66">
        <f>RANK(P18,P$8:P$40,0)</f>
        <v>21</v>
      </c>
      <c r="R18" s="65">
        <f>VLOOKUP($A18,'Return Data'!$B$7:$R$2700,16,0)</f>
        <v>11.972899999999999</v>
      </c>
      <c r="S18" s="67">
        <f t="shared" si="4"/>
        <v>11</v>
      </c>
    </row>
    <row r="19" spans="1:19" x14ac:dyDescent="0.3">
      <c r="A19" s="63" t="s">
        <v>503</v>
      </c>
      <c r="B19" s="64">
        <f>VLOOKUP($A19,'Return Data'!$B$7:$R$2700,3,0)</f>
        <v>44158</v>
      </c>
      <c r="C19" s="65">
        <f>VLOOKUP($A19,'Return Data'!$B$7:$R$2700,4,0)</f>
        <v>12.5395</v>
      </c>
      <c r="D19" s="65">
        <f>VLOOKUP($A19,'Return Data'!$B$7:$R$2700,10,0)</f>
        <v>10.218999999999999</v>
      </c>
      <c r="E19" s="66">
        <f t="shared" si="0"/>
        <v>11</v>
      </c>
      <c r="F19" s="65">
        <f>VLOOKUP($A19,'Return Data'!$B$7:$R$2700,11,0)</f>
        <v>29.164000000000001</v>
      </c>
      <c r="G19" s="66">
        <f t="shared" si="1"/>
        <v>21</v>
      </c>
      <c r="H19" s="65">
        <f>VLOOKUP($A19,'Return Data'!$B$7:$R$2700,12,0)</f>
        <v>6.5106999999999999</v>
      </c>
      <c r="I19" s="66">
        <f t="shared" si="2"/>
        <v>11</v>
      </c>
      <c r="J19" s="65">
        <f>VLOOKUP($A19,'Return Data'!$B$7:$R$2700,13,0)</f>
        <v>12.161099999999999</v>
      </c>
      <c r="K19" s="66">
        <f t="shared" si="3"/>
        <v>7</v>
      </c>
      <c r="L19" s="65"/>
      <c r="M19" s="66"/>
      <c r="N19" s="65"/>
      <c r="O19" s="66"/>
      <c r="P19" s="65"/>
      <c r="Q19" s="66"/>
      <c r="R19" s="65">
        <f>VLOOKUP($A19,'Return Data'!$B$7:$R$2700,16,0)</f>
        <v>11.433199999999999</v>
      </c>
      <c r="S19" s="67">
        <f t="shared" si="4"/>
        <v>16</v>
      </c>
    </row>
    <row r="20" spans="1:19" x14ac:dyDescent="0.3">
      <c r="A20" s="63" t="s">
        <v>504</v>
      </c>
      <c r="B20" s="64">
        <f>VLOOKUP($A20,'Return Data'!$B$7:$R$2700,3,0)</f>
        <v>44158</v>
      </c>
      <c r="C20" s="65">
        <f>VLOOKUP($A20,'Return Data'!$B$7:$R$2700,4,0)</f>
        <v>138.79</v>
      </c>
      <c r="D20" s="65">
        <f>VLOOKUP($A20,'Return Data'!$B$7:$R$2700,10,0)</f>
        <v>3.5283000000000002</v>
      </c>
      <c r="E20" s="66">
        <f t="shared" si="0"/>
        <v>33</v>
      </c>
      <c r="F20" s="65">
        <f>VLOOKUP($A20,'Return Data'!$B$7:$R$2700,11,0)</f>
        <v>21.841799999999999</v>
      </c>
      <c r="G20" s="66">
        <f t="shared" si="1"/>
        <v>33</v>
      </c>
      <c r="H20" s="65">
        <f>VLOOKUP($A20,'Return Data'!$B$7:$R$2700,12,0)</f>
        <v>0.2601</v>
      </c>
      <c r="I20" s="66">
        <f t="shared" si="2"/>
        <v>30</v>
      </c>
      <c r="J20" s="65">
        <f>VLOOKUP($A20,'Return Data'!$B$7:$R$2700,13,0)</f>
        <v>1.4028</v>
      </c>
      <c r="K20" s="66">
        <f t="shared" si="3"/>
        <v>32</v>
      </c>
      <c r="L20" s="65">
        <f>VLOOKUP($A20,'Return Data'!$B$7:$R$2700,17,0)</f>
        <v>4.8311000000000002</v>
      </c>
      <c r="M20" s="66">
        <f>RANK(L20,L$8:L$40,0)</f>
        <v>28</v>
      </c>
      <c r="N20" s="65">
        <f>VLOOKUP($A20,'Return Data'!$B$7:$R$2700,14,0)</f>
        <v>2.5588000000000002</v>
      </c>
      <c r="O20" s="66">
        <f>RANK(N20,N$8:N$40,0)</f>
        <v>20</v>
      </c>
      <c r="P20" s="65">
        <f>VLOOKUP($A20,'Return Data'!$B$7:$R$2700,15,0)</f>
        <v>8.6557999999999993</v>
      </c>
      <c r="Q20" s="66">
        <f>RANK(P20,P$8:P$40,0)</f>
        <v>9</v>
      </c>
      <c r="R20" s="65">
        <f>VLOOKUP($A20,'Return Data'!$B$7:$R$2700,16,0)</f>
        <v>13.2959</v>
      </c>
      <c r="S20" s="67">
        <f t="shared" si="4"/>
        <v>7</v>
      </c>
    </row>
    <row r="21" spans="1:19" x14ac:dyDescent="0.3">
      <c r="A21" s="63" t="s">
        <v>506</v>
      </c>
      <c r="B21" s="64">
        <f>VLOOKUP($A21,'Return Data'!$B$7:$R$2700,3,0)</f>
        <v>44158</v>
      </c>
      <c r="C21" s="65">
        <f>VLOOKUP($A21,'Return Data'!$B$7:$R$2700,4,0)</f>
        <v>12.696999999999999</v>
      </c>
      <c r="D21" s="65">
        <f>VLOOKUP($A21,'Return Data'!$B$7:$R$2700,10,0)</f>
        <v>6.9888000000000003</v>
      </c>
      <c r="E21" s="66">
        <f t="shared" si="0"/>
        <v>32</v>
      </c>
      <c r="F21" s="65">
        <f>VLOOKUP($A21,'Return Data'!$B$7:$R$2700,11,0)</f>
        <v>25.287400000000002</v>
      </c>
      <c r="G21" s="66">
        <f t="shared" si="1"/>
        <v>29</v>
      </c>
      <c r="H21" s="65">
        <f>VLOOKUP($A21,'Return Data'!$B$7:$R$2700,12,0)</f>
        <v>7.7350000000000003</v>
      </c>
      <c r="I21" s="66">
        <f t="shared" si="2"/>
        <v>5</v>
      </c>
      <c r="J21" s="65">
        <f>VLOOKUP($A21,'Return Data'!$B$7:$R$2700,13,0)</f>
        <v>12.2903</v>
      </c>
      <c r="K21" s="66">
        <f t="shared" si="3"/>
        <v>6</v>
      </c>
      <c r="L21" s="65">
        <f>VLOOKUP($A21,'Return Data'!$B$7:$R$2700,17,0)</f>
        <v>6.5217000000000001</v>
      </c>
      <c r="M21" s="66">
        <f>RANK(L21,L$8:L$40,0)</f>
        <v>25</v>
      </c>
      <c r="N21" s="65">
        <f>VLOOKUP($A21,'Return Data'!$B$7:$R$2700,14,0)</f>
        <v>2.3563000000000001</v>
      </c>
      <c r="O21" s="66">
        <f>RANK(N21,N$8:N$40,0)</f>
        <v>21</v>
      </c>
      <c r="P21" s="65"/>
      <c r="Q21" s="66"/>
      <c r="R21" s="65">
        <f>VLOOKUP($A21,'Return Data'!$B$7:$R$2700,16,0)</f>
        <v>6.0195999999999996</v>
      </c>
      <c r="S21" s="67">
        <f t="shared" si="4"/>
        <v>30</v>
      </c>
    </row>
    <row r="22" spans="1:19" x14ac:dyDescent="0.3">
      <c r="A22" s="63" t="s">
        <v>509</v>
      </c>
      <c r="B22" s="64">
        <f>VLOOKUP($A22,'Return Data'!$B$7:$R$2700,3,0)</f>
        <v>44158</v>
      </c>
      <c r="C22" s="65">
        <f>VLOOKUP($A22,'Return Data'!$B$7:$R$2700,4,0)</f>
        <v>12.51</v>
      </c>
      <c r="D22" s="65">
        <f>VLOOKUP($A22,'Return Data'!$B$7:$R$2700,10,0)</f>
        <v>9.4488000000000003</v>
      </c>
      <c r="E22" s="66">
        <f t="shared" si="0"/>
        <v>20</v>
      </c>
      <c r="F22" s="65">
        <f>VLOOKUP($A22,'Return Data'!$B$7:$R$2700,11,0)</f>
        <v>32.381</v>
      </c>
      <c r="G22" s="66">
        <f t="shared" si="1"/>
        <v>8</v>
      </c>
      <c r="H22" s="65">
        <f>VLOOKUP($A22,'Return Data'!$B$7:$R$2700,12,0)</f>
        <v>4.1631999999999998</v>
      </c>
      <c r="I22" s="66">
        <f t="shared" si="2"/>
        <v>23</v>
      </c>
      <c r="J22" s="65">
        <f>VLOOKUP($A22,'Return Data'!$B$7:$R$2700,13,0)</f>
        <v>7.9379</v>
      </c>
      <c r="K22" s="66">
        <f t="shared" si="3"/>
        <v>21</v>
      </c>
      <c r="L22" s="65">
        <f>VLOOKUP($A22,'Return Data'!$B$7:$R$2700,17,0)</f>
        <v>6.9641999999999999</v>
      </c>
      <c r="M22" s="66">
        <f>RANK(L22,L$8:L$40,0)</f>
        <v>23</v>
      </c>
      <c r="N22" s="65">
        <f>VLOOKUP($A22,'Return Data'!$B$7:$R$2700,14,0)</f>
        <v>2.6364000000000001</v>
      </c>
      <c r="O22" s="66">
        <f>RANK(N22,N$8:N$40,0)</f>
        <v>18</v>
      </c>
      <c r="P22" s="65"/>
      <c r="Q22" s="66"/>
      <c r="R22" s="65">
        <f>VLOOKUP($A22,'Return Data'!$B$7:$R$2700,16,0)</f>
        <v>5.9081000000000001</v>
      </c>
      <c r="S22" s="67">
        <f t="shared" si="4"/>
        <v>32</v>
      </c>
    </row>
    <row r="23" spans="1:19" x14ac:dyDescent="0.3">
      <c r="A23" s="63" t="s">
        <v>511</v>
      </c>
      <c r="B23" s="64">
        <f>VLOOKUP($A23,'Return Data'!$B$7:$R$2700,3,0)</f>
        <v>44158</v>
      </c>
      <c r="C23" s="65">
        <f>VLOOKUP($A23,'Return Data'!$B$7:$R$2700,4,0)</f>
        <v>11.9511</v>
      </c>
      <c r="D23" s="65">
        <f>VLOOKUP($A23,'Return Data'!$B$7:$R$2700,10,0)</f>
        <v>13.7561</v>
      </c>
      <c r="E23" s="66">
        <f t="shared" si="0"/>
        <v>1</v>
      </c>
      <c r="F23" s="65">
        <f>VLOOKUP($A23,'Return Data'!$B$7:$R$2700,11,0)</f>
        <v>34.593600000000002</v>
      </c>
      <c r="G23" s="66">
        <f t="shared" si="1"/>
        <v>6</v>
      </c>
      <c r="H23" s="65">
        <f>VLOOKUP($A23,'Return Data'!$B$7:$R$2700,12,0)</f>
        <v>6.5217000000000001</v>
      </c>
      <c r="I23" s="66">
        <f t="shared" si="2"/>
        <v>10</v>
      </c>
      <c r="J23" s="65">
        <f>VLOOKUP($A23,'Return Data'!$B$7:$R$2700,13,0)</f>
        <v>9.1633999999999993</v>
      </c>
      <c r="K23" s="66">
        <f t="shared" si="3"/>
        <v>18</v>
      </c>
      <c r="L23" s="65"/>
      <c r="M23" s="66"/>
      <c r="N23" s="65"/>
      <c r="O23" s="66"/>
      <c r="P23" s="65"/>
      <c r="Q23" s="66"/>
      <c r="R23" s="65">
        <f>VLOOKUP($A23,'Return Data'!$B$7:$R$2700,16,0)</f>
        <v>9.5816999999999997</v>
      </c>
      <c r="S23" s="67">
        <f t="shared" si="4"/>
        <v>25</v>
      </c>
    </row>
    <row r="24" spans="1:19" x14ac:dyDescent="0.3">
      <c r="A24" s="63" t="s">
        <v>513</v>
      </c>
      <c r="B24" s="64">
        <f>VLOOKUP($A24,'Return Data'!$B$7:$R$2700,3,0)</f>
        <v>44158</v>
      </c>
      <c r="C24" s="65">
        <f>VLOOKUP($A24,'Return Data'!$B$7:$R$2700,4,0)</f>
        <v>11.4902</v>
      </c>
      <c r="D24" s="65">
        <f>VLOOKUP($A24,'Return Data'!$B$7:$R$2700,10,0)</f>
        <v>7.0948000000000002</v>
      </c>
      <c r="E24" s="66">
        <f t="shared" si="0"/>
        <v>30</v>
      </c>
      <c r="F24" s="65">
        <f>VLOOKUP($A24,'Return Data'!$B$7:$R$2700,11,0)</f>
        <v>25.5444</v>
      </c>
      <c r="G24" s="66">
        <f t="shared" si="1"/>
        <v>28</v>
      </c>
      <c r="H24" s="65">
        <f>VLOOKUP($A24,'Return Data'!$B$7:$R$2700,12,0)</f>
        <v>0.69669999999999999</v>
      </c>
      <c r="I24" s="66">
        <f t="shared" si="2"/>
        <v>29</v>
      </c>
      <c r="J24" s="65">
        <f>VLOOKUP($A24,'Return Data'!$B$7:$R$2700,13,0)</f>
        <v>4.5228999999999999</v>
      </c>
      <c r="K24" s="66">
        <f t="shared" si="3"/>
        <v>30</v>
      </c>
      <c r="L24" s="65">
        <f>VLOOKUP($A24,'Return Data'!$B$7:$R$2700,17,0)</f>
        <v>8.1267999999999994</v>
      </c>
      <c r="M24" s="66">
        <f t="shared" ref="M24" si="7">RANK(L24,L$8:L$40,0)</f>
        <v>16</v>
      </c>
      <c r="N24" s="65"/>
      <c r="O24" s="66"/>
      <c r="P24" s="65"/>
      <c r="Q24" s="66"/>
      <c r="R24" s="65">
        <f>VLOOKUP($A24,'Return Data'!$B$7:$R$2700,16,0)</f>
        <v>5.9447000000000001</v>
      </c>
      <c r="S24" s="67">
        <f t="shared" si="4"/>
        <v>31</v>
      </c>
    </row>
    <row r="25" spans="1:19" x14ac:dyDescent="0.3">
      <c r="A25" s="63" t="s">
        <v>514</v>
      </c>
      <c r="B25" s="64">
        <f>VLOOKUP($A25,'Return Data'!$B$7:$R$2700,3,0)</f>
        <v>44158</v>
      </c>
      <c r="C25" s="65">
        <f>VLOOKUP($A25,'Return Data'!$B$7:$R$2700,4,0)</f>
        <v>154.41403052064999</v>
      </c>
      <c r="D25" s="65">
        <f>VLOOKUP($A25,'Return Data'!$B$7:$R$2700,10,0)</f>
        <v>12.447100000000001</v>
      </c>
      <c r="E25" s="66">
        <f t="shared" si="0"/>
        <v>3</v>
      </c>
      <c r="F25" s="65">
        <f>VLOOKUP($A25,'Return Data'!$B$7:$R$2700,11,0)</f>
        <v>53.584299999999999</v>
      </c>
      <c r="G25" s="66">
        <f t="shared" si="1"/>
        <v>1</v>
      </c>
      <c r="H25" s="65">
        <f>VLOOKUP($A25,'Return Data'!$B$7:$R$2700,12,0)</f>
        <v>22.040099999999999</v>
      </c>
      <c r="I25" s="66">
        <f t="shared" si="2"/>
        <v>1</v>
      </c>
      <c r="J25" s="65">
        <f>VLOOKUP($A25,'Return Data'!$B$7:$R$2700,13,0)</f>
        <v>25.685600000000001</v>
      </c>
      <c r="K25" s="66">
        <f t="shared" si="3"/>
        <v>1</v>
      </c>
      <c r="L25" s="65">
        <f>VLOOKUP($A25,'Return Data'!$B$7:$R$2700,17,0)</f>
        <v>7.1689999999999996</v>
      </c>
      <c r="M25" s="66">
        <f>RANK(L25,L$8:L$40,0)</f>
        <v>21</v>
      </c>
      <c r="N25" s="65">
        <f>VLOOKUP($A25,'Return Data'!$B$7:$R$2700,14,0)</f>
        <v>5.2621000000000002</v>
      </c>
      <c r="O25" s="66">
        <f>RANK(N25,N$8:N$40,0)</f>
        <v>11</v>
      </c>
      <c r="P25" s="65">
        <f>VLOOKUP($A25,'Return Data'!$B$7:$R$2700,15,0)</f>
        <v>7.2573999999999996</v>
      </c>
      <c r="Q25" s="66">
        <f>RANK(P25,P$8:P$40,0)</f>
        <v>16</v>
      </c>
      <c r="R25" s="65">
        <f>VLOOKUP($A25,'Return Data'!$B$7:$R$2700,16,0)</f>
        <v>11.2536</v>
      </c>
      <c r="S25" s="67">
        <f t="shared" si="4"/>
        <v>17</v>
      </c>
    </row>
    <row r="26" spans="1:19" x14ac:dyDescent="0.3">
      <c r="A26" s="63" t="s">
        <v>516</v>
      </c>
      <c r="B26" s="64">
        <f>VLOOKUP($A26,'Return Data'!$B$7:$R$2700,3,0)</f>
        <v>44158</v>
      </c>
      <c r="C26" s="65">
        <f>VLOOKUP($A26,'Return Data'!$B$7:$R$2700,4,0)</f>
        <v>113.842880738335</v>
      </c>
      <c r="D26" s="65">
        <f>VLOOKUP($A26,'Return Data'!$B$7:$R$2700,10,0)</f>
        <v>12.3659</v>
      </c>
      <c r="E26" s="66">
        <f t="shared" si="0"/>
        <v>5</v>
      </c>
      <c r="F26" s="65">
        <f>VLOOKUP($A26,'Return Data'!$B$7:$R$2700,11,0)</f>
        <v>37.133200000000002</v>
      </c>
      <c r="G26" s="66">
        <f t="shared" si="1"/>
        <v>4</v>
      </c>
      <c r="H26" s="65">
        <f>VLOOKUP($A26,'Return Data'!$B$7:$R$2700,12,0)</f>
        <v>6.4950000000000001</v>
      </c>
      <c r="I26" s="66">
        <f t="shared" si="2"/>
        <v>12</v>
      </c>
      <c r="J26" s="65">
        <f>VLOOKUP($A26,'Return Data'!$B$7:$R$2700,13,0)</f>
        <v>11.0314</v>
      </c>
      <c r="K26" s="66">
        <f t="shared" si="3"/>
        <v>11</v>
      </c>
      <c r="L26" s="65">
        <f>VLOOKUP($A26,'Return Data'!$B$7:$R$2700,17,0)</f>
        <v>12.4116</v>
      </c>
      <c r="M26" s="66">
        <f>RANK(L26,L$8:L$40,0)</f>
        <v>6</v>
      </c>
      <c r="N26" s="65">
        <f>VLOOKUP($A26,'Return Data'!$B$7:$R$2700,14,0)</f>
        <v>5.6790000000000003</v>
      </c>
      <c r="O26" s="66">
        <f>RANK(N26,N$8:N$40,0)</f>
        <v>10</v>
      </c>
      <c r="P26" s="65">
        <f>VLOOKUP($A26,'Return Data'!$B$7:$R$2700,15,0)</f>
        <v>9.5162999999999993</v>
      </c>
      <c r="Q26" s="66">
        <f>RANK(P26,P$8:P$40,0)</f>
        <v>8</v>
      </c>
      <c r="R26" s="65">
        <f>VLOOKUP($A26,'Return Data'!$B$7:$R$2700,16,0)</f>
        <v>12.2727</v>
      </c>
      <c r="S26" s="67">
        <f t="shared" si="4"/>
        <v>10</v>
      </c>
    </row>
    <row r="27" spans="1:19" x14ac:dyDescent="0.3">
      <c r="A27" s="63" t="s">
        <v>519</v>
      </c>
      <c r="B27" s="64">
        <f>VLOOKUP($A27,'Return Data'!$B$7:$R$2700,3,0)</f>
        <v>44158</v>
      </c>
      <c r="C27" s="65">
        <f>VLOOKUP($A27,'Return Data'!$B$7:$R$2700,4,0)</f>
        <v>29.334</v>
      </c>
      <c r="D27" s="65">
        <f>VLOOKUP($A27,'Return Data'!$B$7:$R$2700,10,0)</f>
        <v>9.8774999999999995</v>
      </c>
      <c r="E27" s="66">
        <f t="shared" si="0"/>
        <v>14</v>
      </c>
      <c r="F27" s="65">
        <f>VLOOKUP($A27,'Return Data'!$B$7:$R$2700,11,0)</f>
        <v>30.078499999999998</v>
      </c>
      <c r="G27" s="66">
        <f t="shared" si="1"/>
        <v>17</v>
      </c>
      <c r="H27" s="65">
        <f>VLOOKUP($A27,'Return Data'!$B$7:$R$2700,12,0)</f>
        <v>5.8760000000000003</v>
      </c>
      <c r="I27" s="66">
        <f t="shared" si="2"/>
        <v>16</v>
      </c>
      <c r="J27" s="65">
        <f>VLOOKUP($A27,'Return Data'!$B$7:$R$2700,13,0)</f>
        <v>9.7212999999999994</v>
      </c>
      <c r="K27" s="66">
        <f t="shared" si="3"/>
        <v>14</v>
      </c>
      <c r="L27" s="65">
        <f>VLOOKUP($A27,'Return Data'!$B$7:$R$2700,17,0)</f>
        <v>8.0376999999999992</v>
      </c>
      <c r="M27" s="66">
        <f>RANK(L27,L$8:L$40,0)</f>
        <v>18</v>
      </c>
      <c r="N27" s="65">
        <f>VLOOKUP($A27,'Return Data'!$B$7:$R$2700,14,0)</f>
        <v>4.0266000000000002</v>
      </c>
      <c r="O27" s="66">
        <f>RANK(N27,N$8:N$40,0)</f>
        <v>15</v>
      </c>
      <c r="P27" s="65">
        <f>VLOOKUP($A27,'Return Data'!$B$7:$R$2700,15,0)</f>
        <v>8.3766999999999996</v>
      </c>
      <c r="Q27" s="66">
        <f>RANK(P27,P$8:P$40,0)</f>
        <v>10</v>
      </c>
      <c r="R27" s="65">
        <f>VLOOKUP($A27,'Return Data'!$B$7:$R$2700,16,0)</f>
        <v>11.6069</v>
      </c>
      <c r="S27" s="67">
        <f t="shared" si="4"/>
        <v>15</v>
      </c>
    </row>
    <row r="28" spans="1:19" x14ac:dyDescent="0.3">
      <c r="A28" s="63" t="s">
        <v>520</v>
      </c>
      <c r="B28" s="64">
        <f>VLOOKUP($A28,'Return Data'!$B$7:$R$2700,3,0)</f>
        <v>44158</v>
      </c>
      <c r="C28" s="65">
        <f>VLOOKUP($A28,'Return Data'!$B$7:$R$2700,4,0)</f>
        <v>113.8158</v>
      </c>
      <c r="D28" s="65">
        <f>VLOOKUP($A28,'Return Data'!$B$7:$R$2700,10,0)</f>
        <v>9.5097000000000005</v>
      </c>
      <c r="E28" s="66">
        <f t="shared" si="0"/>
        <v>19</v>
      </c>
      <c r="F28" s="65">
        <f>VLOOKUP($A28,'Return Data'!$B$7:$R$2700,11,0)</f>
        <v>26.7133</v>
      </c>
      <c r="G28" s="66">
        <f t="shared" si="1"/>
        <v>27</v>
      </c>
      <c r="H28" s="65">
        <f>VLOOKUP($A28,'Return Data'!$B$7:$R$2700,12,0)</f>
        <v>1.4268000000000001</v>
      </c>
      <c r="I28" s="66">
        <f t="shared" si="2"/>
        <v>28</v>
      </c>
      <c r="J28" s="65">
        <f>VLOOKUP($A28,'Return Data'!$B$7:$R$2700,13,0)</f>
        <v>5.8811</v>
      </c>
      <c r="K28" s="66">
        <f t="shared" si="3"/>
        <v>27</v>
      </c>
      <c r="L28" s="65">
        <f>VLOOKUP($A28,'Return Data'!$B$7:$R$2700,17,0)</f>
        <v>10.210699999999999</v>
      </c>
      <c r="M28" s="66">
        <f>RANK(L28,L$8:L$40,0)</f>
        <v>9</v>
      </c>
      <c r="N28" s="65">
        <f>VLOOKUP($A28,'Return Data'!$B$7:$R$2700,14,0)</f>
        <v>4.3925999999999998</v>
      </c>
      <c r="O28" s="66">
        <f>RANK(N28,N$8:N$40,0)</f>
        <v>13</v>
      </c>
      <c r="P28" s="65">
        <f>VLOOKUP($A28,'Return Data'!$B$7:$R$2700,15,0)</f>
        <v>7.1406000000000001</v>
      </c>
      <c r="Q28" s="66">
        <f>RANK(P28,P$8:P$40,0)</f>
        <v>18</v>
      </c>
      <c r="R28" s="65">
        <f>VLOOKUP($A28,'Return Data'!$B$7:$R$2700,16,0)</f>
        <v>8.4693000000000005</v>
      </c>
      <c r="S28" s="67">
        <f t="shared" si="4"/>
        <v>29</v>
      </c>
    </row>
    <row r="29" spans="1:19" x14ac:dyDescent="0.3">
      <c r="A29" s="63" t="s">
        <v>523</v>
      </c>
      <c r="B29" s="64">
        <f>VLOOKUP($A29,'Return Data'!$B$7:$R$2700,3,0)</f>
        <v>44158</v>
      </c>
      <c r="C29" s="65">
        <f>VLOOKUP($A29,'Return Data'!$B$7:$R$2700,4,0)</f>
        <v>11.9964</v>
      </c>
      <c r="D29" s="65">
        <f>VLOOKUP($A29,'Return Data'!$B$7:$R$2700,10,0)</f>
        <v>9.3534000000000006</v>
      </c>
      <c r="E29" s="66">
        <f t="shared" si="0"/>
        <v>21</v>
      </c>
      <c r="F29" s="65">
        <f>VLOOKUP($A29,'Return Data'!$B$7:$R$2700,11,0)</f>
        <v>27.512799999999999</v>
      </c>
      <c r="G29" s="66">
        <f t="shared" si="1"/>
        <v>24</v>
      </c>
      <c r="H29" s="65">
        <f>VLOOKUP($A29,'Return Data'!$B$7:$R$2700,12,0)</f>
        <v>5.6924000000000001</v>
      </c>
      <c r="I29" s="66">
        <f t="shared" si="2"/>
        <v>18</v>
      </c>
      <c r="J29" s="65">
        <f>VLOOKUP($A29,'Return Data'!$B$7:$R$2700,13,0)</f>
        <v>11.354100000000001</v>
      </c>
      <c r="K29" s="66">
        <f t="shared" si="3"/>
        <v>9</v>
      </c>
      <c r="L29" s="65"/>
      <c r="M29" s="66"/>
      <c r="N29" s="65"/>
      <c r="O29" s="66"/>
      <c r="P29" s="65"/>
      <c r="Q29" s="66"/>
      <c r="R29" s="65">
        <f>VLOOKUP($A29,'Return Data'!$B$7:$R$2700,16,0)</f>
        <v>14.426500000000001</v>
      </c>
      <c r="S29" s="67">
        <f t="shared" si="4"/>
        <v>5</v>
      </c>
    </row>
    <row r="30" spans="1:19" x14ac:dyDescent="0.3">
      <c r="A30" s="63" t="s">
        <v>526</v>
      </c>
      <c r="B30" s="64">
        <f>VLOOKUP($A30,'Return Data'!$B$7:$R$2700,3,0)</f>
        <v>44158</v>
      </c>
      <c r="C30" s="65">
        <f>VLOOKUP($A30,'Return Data'!$B$7:$R$2700,4,0)</f>
        <v>16.824000000000002</v>
      </c>
      <c r="D30" s="65">
        <f>VLOOKUP($A30,'Return Data'!$B$7:$R$2700,10,0)</f>
        <v>8.7594999999999992</v>
      </c>
      <c r="E30" s="66">
        <f t="shared" si="0"/>
        <v>24</v>
      </c>
      <c r="F30" s="65">
        <f>VLOOKUP($A30,'Return Data'!$B$7:$R$2700,11,0)</f>
        <v>30.7836</v>
      </c>
      <c r="G30" s="66">
        <f t="shared" si="1"/>
        <v>13</v>
      </c>
      <c r="H30" s="65">
        <f>VLOOKUP($A30,'Return Data'!$B$7:$R$2700,12,0)</f>
        <v>7.1115000000000004</v>
      </c>
      <c r="I30" s="66">
        <f t="shared" si="2"/>
        <v>7</v>
      </c>
      <c r="J30" s="65">
        <f>VLOOKUP($A30,'Return Data'!$B$7:$R$2700,13,0)</f>
        <v>9.1829000000000001</v>
      </c>
      <c r="K30" s="66">
        <f t="shared" ref="K30:K40" si="8">RANK(J30,J$8:J$40,0)</f>
        <v>17</v>
      </c>
      <c r="L30" s="65">
        <f>VLOOKUP($A30,'Return Data'!$B$7:$R$2700,17,0)</f>
        <v>10.712899999999999</v>
      </c>
      <c r="M30" s="66">
        <f>RANK(L30,L$8:L$40,0)</f>
        <v>8</v>
      </c>
      <c r="N30" s="65">
        <f>VLOOKUP($A30,'Return Data'!$B$7:$R$2700,14,0)</f>
        <v>7.2709000000000001</v>
      </c>
      <c r="O30" s="66">
        <f>RANK(N30,N$8:N$40,0)</f>
        <v>4</v>
      </c>
      <c r="P30" s="65">
        <f>VLOOKUP($A30,'Return Data'!$B$7:$R$2700,15,0)</f>
        <v>11.3874</v>
      </c>
      <c r="Q30" s="66">
        <f>RANK(P30,P$8:P$40,0)</f>
        <v>1</v>
      </c>
      <c r="R30" s="65">
        <f>VLOOKUP($A30,'Return Data'!$B$7:$R$2700,16,0)</f>
        <v>10.2605</v>
      </c>
      <c r="S30" s="67">
        <f t="shared" si="4"/>
        <v>22</v>
      </c>
    </row>
    <row r="31" spans="1:19" x14ac:dyDescent="0.3">
      <c r="A31" s="63" t="s">
        <v>528</v>
      </c>
      <c r="B31" s="64">
        <f>VLOOKUP($A31,'Return Data'!$B$7:$R$2700,3,0)</f>
        <v>44158</v>
      </c>
      <c r="C31" s="65">
        <f>VLOOKUP($A31,'Return Data'!$B$7:$R$2700,4,0)</f>
        <v>12.7385</v>
      </c>
      <c r="D31" s="65">
        <f>VLOOKUP($A31,'Return Data'!$B$7:$R$2700,10,0)</f>
        <v>10.369400000000001</v>
      </c>
      <c r="E31" s="66">
        <f t="shared" si="0"/>
        <v>10</v>
      </c>
      <c r="F31" s="65">
        <f>VLOOKUP($A31,'Return Data'!$B$7:$R$2700,11,0)</f>
        <v>28.715900000000001</v>
      </c>
      <c r="G31" s="66">
        <f t="shared" si="1"/>
        <v>22</v>
      </c>
      <c r="H31" s="65">
        <f>VLOOKUP($A31,'Return Data'!$B$7:$R$2700,12,0)</f>
        <v>6.8540999999999999</v>
      </c>
      <c r="I31" s="66">
        <f t="shared" si="2"/>
        <v>8</v>
      </c>
      <c r="J31" s="65">
        <f>VLOOKUP($A31,'Return Data'!$B$7:$R$2700,13,0)</f>
        <v>12.522</v>
      </c>
      <c r="K31" s="66">
        <f t="shared" si="8"/>
        <v>5</v>
      </c>
      <c r="L31" s="65"/>
      <c r="M31" s="66"/>
      <c r="N31" s="65"/>
      <c r="O31" s="66"/>
      <c r="P31" s="65"/>
      <c r="Q31" s="66"/>
      <c r="R31" s="65">
        <f>VLOOKUP($A31,'Return Data'!$B$7:$R$2700,16,0)</f>
        <v>11.6607</v>
      </c>
      <c r="S31" s="67">
        <f t="shared" si="4"/>
        <v>14</v>
      </c>
    </row>
    <row r="32" spans="1:19" x14ac:dyDescent="0.3">
      <c r="A32" s="63" t="s">
        <v>529</v>
      </c>
      <c r="B32" s="64">
        <f>VLOOKUP($A32,'Return Data'!$B$7:$R$2700,3,0)</f>
        <v>44158</v>
      </c>
      <c r="C32" s="65">
        <f>VLOOKUP($A32,'Return Data'!$B$7:$R$2700,4,0)</f>
        <v>48.137999999999998</v>
      </c>
      <c r="D32" s="65">
        <f>VLOOKUP($A32,'Return Data'!$B$7:$R$2700,10,0)</f>
        <v>8.9627999999999997</v>
      </c>
      <c r="E32" s="66">
        <f t="shared" si="0"/>
        <v>22</v>
      </c>
      <c r="F32" s="65">
        <f>VLOOKUP($A32,'Return Data'!$B$7:$R$2700,11,0)</f>
        <v>31.326899999999998</v>
      </c>
      <c r="G32" s="66">
        <f t="shared" si="1"/>
        <v>12</v>
      </c>
      <c r="H32" s="65">
        <f>VLOOKUP($A32,'Return Data'!$B$7:$R$2700,12,0)</f>
        <v>-10.2415</v>
      </c>
      <c r="I32" s="66">
        <f t="shared" si="2"/>
        <v>33</v>
      </c>
      <c r="J32" s="65">
        <f>VLOOKUP($A32,'Return Data'!$B$7:$R$2700,13,0)</f>
        <v>-11.7042</v>
      </c>
      <c r="K32" s="66">
        <f t="shared" si="8"/>
        <v>33</v>
      </c>
      <c r="L32" s="65">
        <f>VLOOKUP($A32,'Return Data'!$B$7:$R$2700,17,0)</f>
        <v>-3.9154</v>
      </c>
      <c r="M32" s="66">
        <f t="shared" ref="M32:M40" si="9">RANK(L32,L$8:L$40,0)</f>
        <v>29</v>
      </c>
      <c r="N32" s="65">
        <f>VLOOKUP($A32,'Return Data'!$B$7:$R$2700,14,0)</f>
        <v>-4.2473999999999998</v>
      </c>
      <c r="O32" s="66">
        <f t="shared" ref="O32:O40" si="10">RANK(N32,N$8:N$40,0)</f>
        <v>26</v>
      </c>
      <c r="P32" s="65">
        <f>VLOOKUP($A32,'Return Data'!$B$7:$R$2700,15,0)</f>
        <v>3.6013000000000002</v>
      </c>
      <c r="Q32" s="66">
        <f t="shared" ref="Q32:Q40" si="11">RANK(P32,P$8:P$40,0)</f>
        <v>22</v>
      </c>
      <c r="R32" s="65">
        <f>VLOOKUP($A32,'Return Data'!$B$7:$R$2700,16,0)</f>
        <v>10.6953</v>
      </c>
      <c r="S32" s="67">
        <f t="shared" si="4"/>
        <v>21</v>
      </c>
    </row>
    <row r="33" spans="1:19" x14ac:dyDescent="0.3">
      <c r="A33" s="63" t="s">
        <v>535</v>
      </c>
      <c r="B33" s="64">
        <f>VLOOKUP($A33,'Return Data'!$B$7:$R$2700,3,0)</f>
        <v>44158</v>
      </c>
      <c r="C33" s="65">
        <f>VLOOKUP($A33,'Return Data'!$B$7:$R$2700,4,0)</f>
        <v>75.209999999999994</v>
      </c>
      <c r="D33" s="65">
        <f>VLOOKUP($A33,'Return Data'!$B$7:$R$2700,10,0)</f>
        <v>10.716900000000001</v>
      </c>
      <c r="E33" s="66">
        <f t="shared" si="0"/>
        <v>8</v>
      </c>
      <c r="F33" s="65">
        <f>VLOOKUP($A33,'Return Data'!$B$7:$R$2700,11,0)</f>
        <v>29.941299999999998</v>
      </c>
      <c r="G33" s="66">
        <f t="shared" si="1"/>
        <v>18</v>
      </c>
      <c r="H33" s="65">
        <f>VLOOKUP($A33,'Return Data'!$B$7:$R$2700,12,0)</f>
        <v>4.9539</v>
      </c>
      <c r="I33" s="66">
        <f t="shared" si="2"/>
        <v>21</v>
      </c>
      <c r="J33" s="65">
        <f>VLOOKUP($A33,'Return Data'!$B$7:$R$2700,13,0)</f>
        <v>6.4092000000000002</v>
      </c>
      <c r="K33" s="66">
        <f t="shared" si="8"/>
        <v>26</v>
      </c>
      <c r="L33" s="65">
        <f>VLOOKUP($A33,'Return Data'!$B$7:$R$2700,17,0)</f>
        <v>8.6349</v>
      </c>
      <c r="M33" s="66">
        <f t="shared" si="9"/>
        <v>14</v>
      </c>
      <c r="N33" s="65">
        <f>VLOOKUP($A33,'Return Data'!$B$7:$R$2700,14,0)</f>
        <v>4.0644</v>
      </c>
      <c r="O33" s="66">
        <f t="shared" si="10"/>
        <v>14</v>
      </c>
      <c r="P33" s="65">
        <f>VLOOKUP($A33,'Return Data'!$B$7:$R$2700,15,0)</f>
        <v>6.5099</v>
      </c>
      <c r="Q33" s="66">
        <f t="shared" si="11"/>
        <v>20</v>
      </c>
      <c r="R33" s="65">
        <f>VLOOKUP($A33,'Return Data'!$B$7:$R$2700,16,0)</f>
        <v>12.7523</v>
      </c>
      <c r="S33" s="67">
        <f t="shared" si="4"/>
        <v>9</v>
      </c>
    </row>
    <row r="34" spans="1:19" x14ac:dyDescent="0.3">
      <c r="A34" s="63" t="s">
        <v>537</v>
      </c>
      <c r="B34" s="64">
        <f>VLOOKUP($A34,'Return Data'!$B$7:$R$2700,3,0)</f>
        <v>44158</v>
      </c>
      <c r="C34" s="65">
        <f>VLOOKUP($A34,'Return Data'!$B$7:$R$2700,4,0)</f>
        <v>84.05</v>
      </c>
      <c r="D34" s="65">
        <f>VLOOKUP($A34,'Return Data'!$B$7:$R$2700,10,0)</f>
        <v>9.7545000000000002</v>
      </c>
      <c r="E34" s="66">
        <f t="shared" si="0"/>
        <v>16</v>
      </c>
      <c r="F34" s="65">
        <f>VLOOKUP($A34,'Return Data'!$B$7:$R$2700,11,0)</f>
        <v>30.370699999999999</v>
      </c>
      <c r="G34" s="66">
        <f t="shared" si="1"/>
        <v>15</v>
      </c>
      <c r="H34" s="65">
        <f>VLOOKUP($A34,'Return Data'!$B$7:$R$2700,12,0)</f>
        <v>6.8387000000000002</v>
      </c>
      <c r="I34" s="66">
        <f t="shared" si="2"/>
        <v>9</v>
      </c>
      <c r="J34" s="65">
        <f>VLOOKUP($A34,'Return Data'!$B$7:$R$2700,13,0)</f>
        <v>10.2151</v>
      </c>
      <c r="K34" s="66">
        <f t="shared" si="8"/>
        <v>13</v>
      </c>
      <c r="L34" s="65">
        <f>VLOOKUP($A34,'Return Data'!$B$7:$R$2700,17,0)</f>
        <v>6.8731999999999998</v>
      </c>
      <c r="M34" s="66">
        <f t="shared" si="9"/>
        <v>24</v>
      </c>
      <c r="N34" s="65">
        <f>VLOOKUP($A34,'Return Data'!$B$7:$R$2700,14,0)</f>
        <v>3.7014</v>
      </c>
      <c r="O34" s="66">
        <f t="shared" si="10"/>
        <v>16</v>
      </c>
      <c r="P34" s="65">
        <f>VLOOKUP($A34,'Return Data'!$B$7:$R$2700,15,0)</f>
        <v>10.7004</v>
      </c>
      <c r="Q34" s="66">
        <f t="shared" si="11"/>
        <v>4</v>
      </c>
      <c r="R34" s="65">
        <f>VLOOKUP($A34,'Return Data'!$B$7:$R$2700,16,0)</f>
        <v>10.736700000000001</v>
      </c>
      <c r="S34" s="67">
        <f t="shared" si="4"/>
        <v>20</v>
      </c>
    </row>
    <row r="35" spans="1:19" x14ac:dyDescent="0.3">
      <c r="A35" s="63" t="s">
        <v>539</v>
      </c>
      <c r="B35" s="64">
        <f>VLOOKUP($A35,'Return Data'!$B$7:$R$2700,3,0)</f>
        <v>44158</v>
      </c>
      <c r="C35" s="65">
        <f>VLOOKUP($A35,'Return Data'!$B$7:$R$2700,4,0)</f>
        <v>170.80789999999999</v>
      </c>
      <c r="D35" s="65">
        <f>VLOOKUP($A35,'Return Data'!$B$7:$R$2700,10,0)</f>
        <v>8.6797000000000004</v>
      </c>
      <c r="E35" s="66">
        <f t="shared" si="0"/>
        <v>25</v>
      </c>
      <c r="F35" s="65">
        <f>VLOOKUP($A35,'Return Data'!$B$7:$R$2700,11,0)</f>
        <v>38.540700000000001</v>
      </c>
      <c r="G35" s="66">
        <f t="shared" si="1"/>
        <v>3</v>
      </c>
      <c r="H35" s="65">
        <f>VLOOKUP($A35,'Return Data'!$B$7:$R$2700,12,0)</f>
        <v>19.3871</v>
      </c>
      <c r="I35" s="66">
        <f t="shared" si="2"/>
        <v>2</v>
      </c>
      <c r="J35" s="65">
        <f>VLOOKUP($A35,'Return Data'!$B$7:$R$2700,13,0)</f>
        <v>19.565799999999999</v>
      </c>
      <c r="K35" s="66">
        <f t="shared" si="8"/>
        <v>3</v>
      </c>
      <c r="L35" s="65">
        <f>VLOOKUP($A35,'Return Data'!$B$7:$R$2700,17,0)</f>
        <v>15.4925</v>
      </c>
      <c r="M35" s="66">
        <f t="shared" si="9"/>
        <v>1</v>
      </c>
      <c r="N35" s="65">
        <f>VLOOKUP($A35,'Return Data'!$B$7:$R$2700,14,0)</f>
        <v>9.2619000000000007</v>
      </c>
      <c r="O35" s="66">
        <f t="shared" si="10"/>
        <v>2</v>
      </c>
      <c r="P35" s="65">
        <f>VLOOKUP($A35,'Return Data'!$B$7:$R$2700,15,0)</f>
        <v>11.3436</v>
      </c>
      <c r="Q35" s="66">
        <f t="shared" si="11"/>
        <v>2</v>
      </c>
      <c r="R35" s="65">
        <f>VLOOKUP($A35,'Return Data'!$B$7:$R$2700,16,0)</f>
        <v>15.500999999999999</v>
      </c>
      <c r="S35" s="67">
        <f t="shared" si="4"/>
        <v>2</v>
      </c>
    </row>
    <row r="36" spans="1:19" x14ac:dyDescent="0.3">
      <c r="A36" s="63" t="s">
        <v>542</v>
      </c>
      <c r="B36" s="64">
        <f>VLOOKUP($A36,'Return Data'!$B$7:$R$2700,3,0)</f>
        <v>44158</v>
      </c>
      <c r="C36" s="65">
        <f>VLOOKUP($A36,'Return Data'!$B$7:$R$2700,4,0)</f>
        <v>332.09044372368498</v>
      </c>
      <c r="D36" s="65">
        <f>VLOOKUP($A36,'Return Data'!$B$7:$R$2700,10,0)</f>
        <v>8.8063000000000002</v>
      </c>
      <c r="E36" s="66">
        <f t="shared" si="0"/>
        <v>23</v>
      </c>
      <c r="F36" s="65">
        <f>VLOOKUP($A36,'Return Data'!$B$7:$R$2700,11,0)</f>
        <v>27.282900000000001</v>
      </c>
      <c r="G36" s="66">
        <f t="shared" si="1"/>
        <v>26</v>
      </c>
      <c r="H36" s="65">
        <f>VLOOKUP($A36,'Return Data'!$B$7:$R$2700,12,0)</f>
        <v>2.7496999999999998</v>
      </c>
      <c r="I36" s="66">
        <f t="shared" si="2"/>
        <v>27</v>
      </c>
      <c r="J36" s="65">
        <f>VLOOKUP($A36,'Return Data'!$B$7:$R$2700,13,0)</f>
        <v>7.5328999999999997</v>
      </c>
      <c r="K36" s="66">
        <f t="shared" si="8"/>
        <v>23</v>
      </c>
      <c r="L36" s="65">
        <f>VLOOKUP($A36,'Return Data'!$B$7:$R$2700,17,0)</f>
        <v>11.347200000000001</v>
      </c>
      <c r="M36" s="66">
        <f t="shared" si="9"/>
        <v>7</v>
      </c>
      <c r="N36" s="65">
        <f>VLOOKUP($A36,'Return Data'!$B$7:$R$2700,14,0)</f>
        <v>6.8258000000000001</v>
      </c>
      <c r="O36" s="66">
        <f t="shared" si="10"/>
        <v>6</v>
      </c>
      <c r="P36" s="65">
        <f>VLOOKUP($A36,'Return Data'!$B$7:$R$2700,15,0)</f>
        <v>9.8597000000000001</v>
      </c>
      <c r="Q36" s="66">
        <f t="shared" si="11"/>
        <v>7</v>
      </c>
      <c r="R36" s="65">
        <f>VLOOKUP($A36,'Return Data'!$B$7:$R$2700,16,0)</f>
        <v>15.0953</v>
      </c>
      <c r="S36" s="67">
        <f t="shared" si="4"/>
        <v>3</v>
      </c>
    </row>
    <row r="37" spans="1:19" x14ac:dyDescent="0.3">
      <c r="A37" s="63" t="s">
        <v>544</v>
      </c>
      <c r="B37" s="64">
        <f>VLOOKUP($A37,'Return Data'!$B$7:$R$2700,3,0)</f>
        <v>44158</v>
      </c>
      <c r="C37" s="65">
        <f>VLOOKUP($A37,'Return Data'!$B$7:$R$2700,4,0)</f>
        <v>18.788499999999999</v>
      </c>
      <c r="D37" s="65">
        <f>VLOOKUP($A37,'Return Data'!$B$7:$R$2700,10,0)</f>
        <v>8.2911000000000001</v>
      </c>
      <c r="E37" s="66">
        <f t="shared" si="0"/>
        <v>26</v>
      </c>
      <c r="F37" s="65">
        <f>VLOOKUP($A37,'Return Data'!$B$7:$R$2700,11,0)</f>
        <v>27.410799999999998</v>
      </c>
      <c r="G37" s="66">
        <f t="shared" si="1"/>
        <v>25</v>
      </c>
      <c r="H37" s="65">
        <f>VLOOKUP($A37,'Return Data'!$B$7:$R$2700,12,0)</f>
        <v>5.7142999999999997</v>
      </c>
      <c r="I37" s="66">
        <f t="shared" si="2"/>
        <v>17</v>
      </c>
      <c r="J37" s="65">
        <f>VLOOKUP($A37,'Return Data'!$B$7:$R$2700,13,0)</f>
        <v>7.1570999999999998</v>
      </c>
      <c r="K37" s="66">
        <f t="shared" si="8"/>
        <v>24</v>
      </c>
      <c r="L37" s="65">
        <f>VLOOKUP($A37,'Return Data'!$B$7:$R$2700,17,0)</f>
        <v>8.5263000000000009</v>
      </c>
      <c r="M37" s="66">
        <f t="shared" si="9"/>
        <v>15</v>
      </c>
      <c r="N37" s="65">
        <f>VLOOKUP($A37,'Return Data'!$B$7:$R$2700,14,0)</f>
        <v>5.7927999999999997</v>
      </c>
      <c r="O37" s="66">
        <f t="shared" si="10"/>
        <v>9</v>
      </c>
      <c r="P37" s="65">
        <f>VLOOKUP($A37,'Return Data'!$B$7:$R$2700,15,0)</f>
        <v>7.9619999999999997</v>
      </c>
      <c r="Q37" s="66">
        <f t="shared" si="11"/>
        <v>13</v>
      </c>
      <c r="R37" s="65">
        <f>VLOOKUP($A37,'Return Data'!$B$7:$R$2700,16,0)</f>
        <v>9.4810999999999996</v>
      </c>
      <c r="S37" s="67">
        <f t="shared" si="4"/>
        <v>27</v>
      </c>
    </row>
    <row r="38" spans="1:19" x14ac:dyDescent="0.3">
      <c r="A38" s="63" t="s">
        <v>545</v>
      </c>
      <c r="B38" s="64">
        <f>VLOOKUP($A38,'Return Data'!$B$7:$R$2700,3,0)</f>
        <v>44158</v>
      </c>
      <c r="C38" s="65">
        <f>VLOOKUP($A38,'Return Data'!$B$7:$R$2700,4,0)</f>
        <v>100.08499999999999</v>
      </c>
      <c r="D38" s="65">
        <f>VLOOKUP($A38,'Return Data'!$B$7:$R$2700,10,0)</f>
        <v>7.0038</v>
      </c>
      <c r="E38" s="66">
        <f t="shared" si="0"/>
        <v>31</v>
      </c>
      <c r="F38" s="65">
        <f>VLOOKUP($A38,'Return Data'!$B$7:$R$2700,11,0)</f>
        <v>24.286100000000001</v>
      </c>
      <c r="G38" s="66">
        <f t="shared" si="1"/>
        <v>30</v>
      </c>
      <c r="H38" s="65">
        <f>VLOOKUP($A38,'Return Data'!$B$7:$R$2700,12,0)</f>
        <v>1.38E-2</v>
      </c>
      <c r="I38" s="66">
        <f t="shared" si="2"/>
        <v>31</v>
      </c>
      <c r="J38" s="65">
        <f>VLOOKUP($A38,'Return Data'!$B$7:$R$2700,13,0)</f>
        <v>5.0949999999999998</v>
      </c>
      <c r="K38" s="66">
        <f t="shared" si="8"/>
        <v>28</v>
      </c>
      <c r="L38" s="65">
        <f>VLOOKUP($A38,'Return Data'!$B$7:$R$2700,17,0)</f>
        <v>9.0891000000000002</v>
      </c>
      <c r="M38" s="66">
        <f t="shared" si="9"/>
        <v>13</v>
      </c>
      <c r="N38" s="65">
        <f>VLOOKUP($A38,'Return Data'!$B$7:$R$2700,14,0)</f>
        <v>6.6855000000000002</v>
      </c>
      <c r="O38" s="66">
        <f t="shared" si="10"/>
        <v>7</v>
      </c>
      <c r="P38" s="65">
        <f>VLOOKUP($A38,'Return Data'!$B$7:$R$2700,15,0)</f>
        <v>9.8613</v>
      </c>
      <c r="Q38" s="66">
        <f t="shared" si="11"/>
        <v>6</v>
      </c>
      <c r="R38" s="65">
        <f>VLOOKUP($A38,'Return Data'!$B$7:$R$2700,16,0)</f>
        <v>11.919600000000001</v>
      </c>
      <c r="S38" s="67">
        <f t="shared" si="4"/>
        <v>12</v>
      </c>
    </row>
    <row r="39" spans="1:19" x14ac:dyDescent="0.3">
      <c r="A39" s="63" t="s">
        <v>548</v>
      </c>
      <c r="B39" s="64">
        <f>VLOOKUP($A39,'Return Data'!$B$7:$R$2700,3,0)</f>
        <v>44158</v>
      </c>
      <c r="C39" s="65">
        <f>VLOOKUP($A39,'Return Data'!$B$7:$R$2700,4,0)</f>
        <v>311.55016785144301</v>
      </c>
      <c r="D39" s="65">
        <f>VLOOKUP($A39,'Return Data'!$B$7:$R$2700,10,0)</f>
        <v>9.7838999999999992</v>
      </c>
      <c r="E39" s="66">
        <f t="shared" si="0"/>
        <v>15</v>
      </c>
      <c r="F39" s="65">
        <f>VLOOKUP($A39,'Return Data'!$B$7:$R$2700,11,0)</f>
        <v>30.283300000000001</v>
      </c>
      <c r="G39" s="66">
        <f t="shared" si="1"/>
        <v>16</v>
      </c>
      <c r="H39" s="65">
        <f>VLOOKUP($A39,'Return Data'!$B$7:$R$2700,12,0)</f>
        <v>4.4618000000000002</v>
      </c>
      <c r="I39" s="66">
        <f t="shared" si="2"/>
        <v>22</v>
      </c>
      <c r="J39" s="65">
        <f>VLOOKUP($A39,'Return Data'!$B$7:$R$2700,13,0)</f>
        <v>4.6327999999999996</v>
      </c>
      <c r="K39" s="66">
        <f t="shared" si="8"/>
        <v>29</v>
      </c>
      <c r="L39" s="65">
        <f>VLOOKUP($A39,'Return Data'!$B$7:$R$2700,17,0)</f>
        <v>7.0663</v>
      </c>
      <c r="M39" s="66">
        <f t="shared" si="9"/>
        <v>22</v>
      </c>
      <c r="N39" s="65">
        <f>VLOOKUP($A39,'Return Data'!$B$7:$R$2700,14,0)</f>
        <v>3.4952000000000001</v>
      </c>
      <c r="O39" s="66">
        <f t="shared" si="10"/>
        <v>17</v>
      </c>
      <c r="P39" s="65">
        <f>VLOOKUP($A39,'Return Data'!$B$7:$R$2700,15,0)</f>
        <v>6.5392000000000001</v>
      </c>
      <c r="Q39" s="66">
        <f t="shared" si="11"/>
        <v>19</v>
      </c>
      <c r="R39" s="65">
        <f>VLOOKUP($A39,'Return Data'!$B$7:$R$2700,16,0)</f>
        <v>14.655799999999999</v>
      </c>
      <c r="S39" s="67">
        <f t="shared" si="4"/>
        <v>4</v>
      </c>
    </row>
    <row r="40" spans="1:19" x14ac:dyDescent="0.3">
      <c r="A40" s="63" t="s">
        <v>550</v>
      </c>
      <c r="B40" s="64">
        <f>VLOOKUP($A40,'Return Data'!$B$7:$R$2700,3,0)</f>
        <v>44158</v>
      </c>
      <c r="C40" s="65">
        <f>VLOOKUP($A40,'Return Data'!$B$7:$R$2700,4,0)</f>
        <v>182.995410551562</v>
      </c>
      <c r="D40" s="65">
        <f>VLOOKUP($A40,'Return Data'!$B$7:$R$2700,10,0)</f>
        <v>8.0425000000000004</v>
      </c>
      <c r="E40" s="66">
        <f t="shared" si="0"/>
        <v>27</v>
      </c>
      <c r="F40" s="65">
        <f>VLOOKUP($A40,'Return Data'!$B$7:$R$2700,11,0)</f>
        <v>30.543700000000001</v>
      </c>
      <c r="G40" s="66">
        <f t="shared" si="1"/>
        <v>14</v>
      </c>
      <c r="H40" s="65">
        <f>VLOOKUP($A40,'Return Data'!$B$7:$R$2700,12,0)</f>
        <v>6.4222999999999999</v>
      </c>
      <c r="I40" s="66">
        <f t="shared" si="2"/>
        <v>15</v>
      </c>
      <c r="J40" s="65">
        <f>VLOOKUP($A40,'Return Data'!$B$7:$R$2700,13,0)</f>
        <v>8.1323000000000008</v>
      </c>
      <c r="K40" s="66">
        <f t="shared" si="8"/>
        <v>20</v>
      </c>
      <c r="L40" s="65">
        <f>VLOOKUP($A40,'Return Data'!$B$7:$R$2700,17,0)</f>
        <v>5.2359</v>
      </c>
      <c r="M40" s="66">
        <f t="shared" si="9"/>
        <v>27</v>
      </c>
      <c r="N40" s="65">
        <f>VLOOKUP($A40,'Return Data'!$B$7:$R$2700,14,0)</f>
        <v>1.5547</v>
      </c>
      <c r="O40" s="66">
        <f t="shared" si="10"/>
        <v>24</v>
      </c>
      <c r="P40" s="65">
        <f>VLOOKUP($A40,'Return Data'!$B$7:$R$2700,15,0)</f>
        <v>7.2222</v>
      </c>
      <c r="Q40" s="66">
        <f t="shared" si="11"/>
        <v>17</v>
      </c>
      <c r="R40" s="65">
        <f>VLOOKUP($A40,'Return Data'!$B$7:$R$2700,16,0)</f>
        <v>11.8729</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9.6411909090909109</v>
      </c>
      <c r="E42" s="74"/>
      <c r="F42" s="75">
        <f>AVERAGE(F8:F40)</f>
        <v>30.674927272727274</v>
      </c>
      <c r="G42" s="74"/>
      <c r="H42" s="75">
        <f>AVERAGE(H8:H40)</f>
        <v>5.5250515151515156</v>
      </c>
      <c r="I42" s="74"/>
      <c r="J42" s="75">
        <f>AVERAGE(J8:J40)</f>
        <v>9.3636242424242422</v>
      </c>
      <c r="K42" s="74"/>
      <c r="L42" s="75">
        <f>AVERAGE(L8:L40)</f>
        <v>8.8203275862068953</v>
      </c>
      <c r="M42" s="74"/>
      <c r="N42" s="75">
        <f>AVERAGE(N8:N40)</f>
        <v>4.4664576923076931</v>
      </c>
      <c r="O42" s="74"/>
      <c r="P42" s="75">
        <f>AVERAGE(P8:P40)</f>
        <v>8.4484045454545438</v>
      </c>
      <c r="Q42" s="74"/>
      <c r="R42" s="75">
        <f>AVERAGE(R8:R40)</f>
        <v>11.14990303030303</v>
      </c>
      <c r="S42" s="76"/>
    </row>
    <row r="43" spans="1:19" x14ac:dyDescent="0.3">
      <c r="A43" s="73" t="s">
        <v>28</v>
      </c>
      <c r="B43" s="74"/>
      <c r="C43" s="74"/>
      <c r="D43" s="75">
        <f>MIN(D8:D40)</f>
        <v>3.5283000000000002</v>
      </c>
      <c r="E43" s="74"/>
      <c r="F43" s="75">
        <f>MIN(F8:F40)</f>
        <v>21.841799999999999</v>
      </c>
      <c r="G43" s="74"/>
      <c r="H43" s="75">
        <f>MIN(H8:H40)</f>
        <v>-10.2415</v>
      </c>
      <c r="I43" s="74"/>
      <c r="J43" s="75">
        <f>MIN(J8:J40)</f>
        <v>-11.7042</v>
      </c>
      <c r="K43" s="74"/>
      <c r="L43" s="75">
        <f>MIN(L8:L40)</f>
        <v>-3.9154</v>
      </c>
      <c r="M43" s="74"/>
      <c r="N43" s="75">
        <f>MIN(N8:N40)</f>
        <v>-4.2473999999999998</v>
      </c>
      <c r="O43" s="74"/>
      <c r="P43" s="75">
        <f>MIN(P8:P40)</f>
        <v>3.6013000000000002</v>
      </c>
      <c r="Q43" s="74"/>
      <c r="R43" s="75">
        <f>MIN(R8:R40)</f>
        <v>4.4722999999999997</v>
      </c>
      <c r="S43" s="76"/>
    </row>
    <row r="44" spans="1:19" ht="15" thickBot="1" x14ac:dyDescent="0.35">
      <c r="A44" s="77" t="s">
        <v>29</v>
      </c>
      <c r="B44" s="78"/>
      <c r="C44" s="78"/>
      <c r="D44" s="79">
        <f>MAX(D8:D40)</f>
        <v>13.7561</v>
      </c>
      <c r="E44" s="78"/>
      <c r="F44" s="79">
        <f>MAX(F8:F40)</f>
        <v>53.584299999999999</v>
      </c>
      <c r="G44" s="78"/>
      <c r="H44" s="79">
        <f>MAX(H8:H40)</f>
        <v>22.040099999999999</v>
      </c>
      <c r="I44" s="78"/>
      <c r="J44" s="79">
        <f>MAX(J8:J40)</f>
        <v>25.685600000000001</v>
      </c>
      <c r="K44" s="78"/>
      <c r="L44" s="79">
        <f>MAX(L8:L40)</f>
        <v>15.4925</v>
      </c>
      <c r="M44" s="78"/>
      <c r="N44" s="79">
        <f>MAX(N8:N40)</f>
        <v>9.4896999999999991</v>
      </c>
      <c r="O44" s="78"/>
      <c r="P44" s="79">
        <f>MAX(P8:P40)</f>
        <v>11.3874</v>
      </c>
      <c r="Q44" s="78"/>
      <c r="R44" s="79">
        <f>MAX(R8:R40)</f>
        <v>18.566500000000001</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44158</v>
      </c>
      <c r="C8" s="65">
        <f>VLOOKUP($A8,'Return Data'!$B$7:$R$2700,4,0)</f>
        <v>46.033799999999999</v>
      </c>
      <c r="D8" s="65">
        <f>VLOOKUP($A8,'Return Data'!$B$7:$R$2700,10,0)</f>
        <v>31.923400000000001</v>
      </c>
      <c r="E8" s="66">
        <f t="shared" ref="E8:E16" si="0">RANK(D8,D$8:D$31,0)</f>
        <v>1</v>
      </c>
      <c r="F8" s="65">
        <f>VLOOKUP($A8,'Return Data'!$B$7:$R$2700,11,0)</f>
        <v>36.304499999999997</v>
      </c>
      <c r="G8" s="66">
        <f t="shared" ref="G8:G16" si="1">RANK(F8,F$8:F$31,0)</f>
        <v>1</v>
      </c>
      <c r="H8" s="65">
        <f>VLOOKUP($A8,'Return Data'!$B$7:$R$2700,12,0)</f>
        <v>8.9080999999999992</v>
      </c>
      <c r="I8" s="66">
        <f t="shared" ref="I8:I16" si="2">RANK(H8,H$8:H$31,0)</f>
        <v>10</v>
      </c>
      <c r="J8" s="65">
        <f>VLOOKUP($A8,'Return Data'!$B$7:$R$2700,13,0)</f>
        <v>7.5244</v>
      </c>
      <c r="K8" s="66">
        <f t="shared" ref="K8:K16" si="3">RANK(J8,J$8:J$31,0)</f>
        <v>13</v>
      </c>
      <c r="L8" s="65">
        <f>VLOOKUP($A8,'Return Data'!$B$7:$R$2700,17,0)</f>
        <v>7.7149000000000001</v>
      </c>
      <c r="M8" s="66">
        <f>RANK(L8,L$8:L$31,0)</f>
        <v>16</v>
      </c>
      <c r="N8" s="65">
        <f>VLOOKUP($A8,'Return Data'!$B$7:$R$2700,14,0)</f>
        <v>4.3593999999999999</v>
      </c>
      <c r="O8" s="66">
        <f>RANK(N8,N$8:N$31,0)</f>
        <v>18</v>
      </c>
      <c r="P8" s="65">
        <f>VLOOKUP($A8,'Return Data'!$B$7:$R$2700,15,0)</f>
        <v>8.7867999999999995</v>
      </c>
      <c r="Q8" s="66">
        <f>RANK(P8,P$8:P$31,0)</f>
        <v>6</v>
      </c>
      <c r="R8" s="65">
        <f>VLOOKUP($A8,'Return Data'!$B$7:$R$2700,16,0)</f>
        <v>10.49</v>
      </c>
      <c r="S8" s="67">
        <f>RANK(R8,R$8:R$31,0)</f>
        <v>2</v>
      </c>
    </row>
    <row r="9" spans="1:20" x14ac:dyDescent="0.3">
      <c r="A9" s="63" t="s">
        <v>1707</v>
      </c>
      <c r="B9" s="64">
        <f>VLOOKUP($A9,'Return Data'!$B$7:$R$2700,3,0)</f>
        <v>44158</v>
      </c>
      <c r="C9" s="65">
        <f>VLOOKUP($A9,'Return Data'!$B$7:$R$2700,4,0)</f>
        <v>23.889600000000002</v>
      </c>
      <c r="D9" s="65">
        <f>VLOOKUP($A9,'Return Data'!$B$7:$R$2700,10,0)</f>
        <v>22.793700000000001</v>
      </c>
      <c r="E9" s="66">
        <f t="shared" si="0"/>
        <v>4</v>
      </c>
      <c r="F9" s="65">
        <f>VLOOKUP($A9,'Return Data'!$B$7:$R$2700,11,0)</f>
        <v>27.099</v>
      </c>
      <c r="G9" s="66">
        <f t="shared" si="1"/>
        <v>6</v>
      </c>
      <c r="H9" s="65">
        <f>VLOOKUP($A9,'Return Data'!$B$7:$R$2700,12,0)</f>
        <v>12.781000000000001</v>
      </c>
      <c r="I9" s="66">
        <f t="shared" si="2"/>
        <v>3</v>
      </c>
      <c r="J9" s="65">
        <f>VLOOKUP($A9,'Return Data'!$B$7:$R$2700,13,0)</f>
        <v>13.1419</v>
      </c>
      <c r="K9" s="66">
        <f t="shared" si="3"/>
        <v>2</v>
      </c>
      <c r="L9" s="65">
        <f>VLOOKUP($A9,'Return Data'!$B$7:$R$2700,17,0)</f>
        <v>8.5645000000000007</v>
      </c>
      <c r="M9" s="66">
        <f t="shared" ref="M9:M31" si="4">RANK(L9,L$8:L$31,0)</f>
        <v>13</v>
      </c>
      <c r="N9" s="65">
        <f>VLOOKUP($A9,'Return Data'!$B$7:$R$2700,14,0)</f>
        <v>6.9433999999999996</v>
      </c>
      <c r="O9" s="66">
        <f t="shared" ref="O9:O31" si="5">RANK(N9,N$8:N$31,0)</f>
        <v>9</v>
      </c>
      <c r="P9" s="65">
        <f>VLOOKUP($A9,'Return Data'!$B$7:$R$2700,15,0)</f>
        <v>7.899</v>
      </c>
      <c r="Q9" s="66">
        <f t="shared" ref="Q9:Q31" si="6">RANK(P9,P$8:P$31,0)</f>
        <v>11</v>
      </c>
      <c r="R9" s="65">
        <f>VLOOKUP($A9,'Return Data'!$B$7:$R$2700,16,0)</f>
        <v>9.3842999999999996</v>
      </c>
      <c r="S9" s="67">
        <f t="shared" ref="S9:S30" si="7">RANK(R9,R$8:R$31,0)</f>
        <v>9</v>
      </c>
    </row>
    <row r="10" spans="1:20" x14ac:dyDescent="0.3">
      <c r="A10" s="63" t="s">
        <v>1708</v>
      </c>
      <c r="B10" s="64">
        <f>VLOOKUP($A10,'Return Data'!$B$7:$R$2700,3,0)</f>
        <v>44158</v>
      </c>
      <c r="C10" s="65">
        <f>VLOOKUP($A10,'Return Data'!$B$7:$R$2700,4,0)</f>
        <v>30.606100000000001</v>
      </c>
      <c r="D10" s="65">
        <f>VLOOKUP($A10,'Return Data'!$B$7:$R$2700,10,0)</f>
        <v>15.88</v>
      </c>
      <c r="E10" s="66">
        <f t="shared" si="0"/>
        <v>14</v>
      </c>
      <c r="F10" s="65">
        <f>VLOOKUP($A10,'Return Data'!$B$7:$R$2700,11,0)</f>
        <v>16.4663</v>
      </c>
      <c r="G10" s="66">
        <f t="shared" si="1"/>
        <v>21</v>
      </c>
      <c r="H10" s="65">
        <f>VLOOKUP($A10,'Return Data'!$B$7:$R$2700,12,0)</f>
        <v>13.0532</v>
      </c>
      <c r="I10" s="66">
        <f t="shared" si="2"/>
        <v>2</v>
      </c>
      <c r="J10" s="65">
        <f>VLOOKUP($A10,'Return Data'!$B$7:$R$2700,13,0)</f>
        <v>13.0062</v>
      </c>
      <c r="K10" s="66">
        <f t="shared" si="3"/>
        <v>3</v>
      </c>
      <c r="L10" s="65">
        <f>VLOOKUP($A10,'Return Data'!$B$7:$R$2700,17,0)</f>
        <v>13.519</v>
      </c>
      <c r="M10" s="66">
        <f t="shared" si="4"/>
        <v>1</v>
      </c>
      <c r="N10" s="65">
        <f>VLOOKUP($A10,'Return Data'!$B$7:$R$2700,14,0)</f>
        <v>9.6887000000000008</v>
      </c>
      <c r="O10" s="66">
        <f t="shared" si="5"/>
        <v>1</v>
      </c>
      <c r="P10" s="65">
        <f>VLOOKUP($A10,'Return Data'!$B$7:$R$2700,15,0)</f>
        <v>9.4611999999999998</v>
      </c>
      <c r="Q10" s="66">
        <f t="shared" si="6"/>
        <v>4</v>
      </c>
      <c r="R10" s="65">
        <f>VLOOKUP($A10,'Return Data'!$B$7:$R$2700,16,0)</f>
        <v>9.7170000000000005</v>
      </c>
      <c r="S10" s="67">
        <f t="shared" si="7"/>
        <v>6</v>
      </c>
    </row>
    <row r="11" spans="1:20" x14ac:dyDescent="0.3">
      <c r="A11" s="63" t="s">
        <v>1709</v>
      </c>
      <c r="B11" s="64">
        <f>VLOOKUP($A11,'Return Data'!$B$7:$R$2700,3,0)</f>
        <v>44158</v>
      </c>
      <c r="C11" s="65">
        <f>VLOOKUP($A11,'Return Data'!$B$7:$R$2700,4,0)</f>
        <v>36.1616</v>
      </c>
      <c r="D11" s="65">
        <f>VLOOKUP($A11,'Return Data'!$B$7:$R$2700,10,0)</f>
        <v>13.6876</v>
      </c>
      <c r="E11" s="66">
        <f t="shared" si="0"/>
        <v>19</v>
      </c>
      <c r="F11" s="65">
        <f>VLOOKUP($A11,'Return Data'!$B$7:$R$2700,11,0)</f>
        <v>18.0611</v>
      </c>
      <c r="G11" s="66">
        <f t="shared" si="1"/>
        <v>17</v>
      </c>
      <c r="H11" s="65">
        <f>VLOOKUP($A11,'Return Data'!$B$7:$R$2700,12,0)</f>
        <v>7.2826000000000004</v>
      </c>
      <c r="I11" s="66">
        <f t="shared" si="2"/>
        <v>14</v>
      </c>
      <c r="J11" s="65">
        <f>VLOOKUP($A11,'Return Data'!$B$7:$R$2700,13,0)</f>
        <v>8.4626000000000001</v>
      </c>
      <c r="K11" s="66">
        <f t="shared" si="3"/>
        <v>12</v>
      </c>
      <c r="L11" s="65">
        <f>VLOOKUP($A11,'Return Data'!$B$7:$R$2700,17,0)</f>
        <v>9.8167000000000009</v>
      </c>
      <c r="M11" s="66">
        <f t="shared" si="4"/>
        <v>8</v>
      </c>
      <c r="N11" s="65">
        <f>VLOOKUP($A11,'Return Data'!$B$7:$R$2700,14,0)</f>
        <v>7.7053000000000003</v>
      </c>
      <c r="O11" s="66">
        <f t="shared" si="5"/>
        <v>6</v>
      </c>
      <c r="P11" s="65">
        <f>VLOOKUP($A11,'Return Data'!$B$7:$R$2700,15,0)</f>
        <v>9.5213000000000001</v>
      </c>
      <c r="Q11" s="66">
        <f t="shared" si="6"/>
        <v>3</v>
      </c>
      <c r="R11" s="65">
        <f>VLOOKUP($A11,'Return Data'!$B$7:$R$2700,16,0)</f>
        <v>9.9342000000000006</v>
      </c>
      <c r="S11" s="67">
        <f t="shared" si="7"/>
        <v>5</v>
      </c>
    </row>
    <row r="12" spans="1:20" x14ac:dyDescent="0.3">
      <c r="A12" s="63" t="s">
        <v>1710</v>
      </c>
      <c r="B12" s="64">
        <f>VLOOKUP($A12,'Return Data'!$B$7:$R$2700,3,0)</f>
        <v>44158</v>
      </c>
      <c r="C12" s="65">
        <f>VLOOKUP($A12,'Return Data'!$B$7:$R$2700,4,0)</f>
        <v>21.741900000000001</v>
      </c>
      <c r="D12" s="65">
        <f>VLOOKUP($A12,'Return Data'!$B$7:$R$2700,10,0)</f>
        <v>16.441299999999998</v>
      </c>
      <c r="E12" s="66">
        <f t="shared" si="0"/>
        <v>13</v>
      </c>
      <c r="F12" s="65">
        <f>VLOOKUP($A12,'Return Data'!$B$7:$R$2700,11,0)</f>
        <v>23.5518</v>
      </c>
      <c r="G12" s="66">
        <f t="shared" si="1"/>
        <v>11</v>
      </c>
      <c r="H12" s="65">
        <f>VLOOKUP($A12,'Return Data'!$B$7:$R$2700,12,0)</f>
        <v>9.5871999999999993</v>
      </c>
      <c r="I12" s="66">
        <f t="shared" si="2"/>
        <v>9</v>
      </c>
      <c r="J12" s="65">
        <f>VLOOKUP($A12,'Return Data'!$B$7:$R$2700,13,0)</f>
        <v>11.254300000000001</v>
      </c>
      <c r="K12" s="66">
        <f t="shared" si="3"/>
        <v>5</v>
      </c>
      <c r="L12" s="65">
        <f>VLOOKUP($A12,'Return Data'!$B$7:$R$2700,17,0)</f>
        <v>1.8288</v>
      </c>
      <c r="M12" s="66">
        <f t="shared" si="4"/>
        <v>20</v>
      </c>
      <c r="N12" s="65">
        <f>VLOOKUP($A12,'Return Data'!$B$7:$R$2700,14,0)</f>
        <v>0.87609999999999999</v>
      </c>
      <c r="O12" s="66">
        <f t="shared" si="5"/>
        <v>20</v>
      </c>
      <c r="P12" s="65">
        <f>VLOOKUP($A12,'Return Data'!$B$7:$R$2700,15,0)</f>
        <v>5.0830000000000002</v>
      </c>
      <c r="Q12" s="66">
        <f t="shared" si="6"/>
        <v>19</v>
      </c>
      <c r="R12" s="65">
        <f>VLOOKUP($A12,'Return Data'!$B$7:$R$2700,16,0)</f>
        <v>6.7076000000000002</v>
      </c>
      <c r="S12" s="67">
        <f t="shared" si="7"/>
        <v>21</v>
      </c>
    </row>
    <row r="13" spans="1:20" x14ac:dyDescent="0.3">
      <c r="A13" s="63" t="s">
        <v>1711</v>
      </c>
      <c r="B13" s="64">
        <f>VLOOKUP($A13,'Return Data'!$B$7:$R$2700,3,0)</f>
        <v>44158</v>
      </c>
      <c r="C13" s="65">
        <f>VLOOKUP($A13,'Return Data'!$B$7:$R$2700,4,0)</f>
        <v>72.965299999999999</v>
      </c>
      <c r="D13" s="65">
        <f>VLOOKUP($A13,'Return Data'!$B$7:$R$2700,10,0)</f>
        <v>18.696000000000002</v>
      </c>
      <c r="E13" s="66">
        <f t="shared" si="0"/>
        <v>10</v>
      </c>
      <c r="F13" s="65">
        <f>VLOOKUP($A13,'Return Data'!$B$7:$R$2700,11,0)</f>
        <v>25.453299999999999</v>
      </c>
      <c r="G13" s="66">
        <f t="shared" si="1"/>
        <v>8</v>
      </c>
      <c r="H13" s="65">
        <f>VLOOKUP($A13,'Return Data'!$B$7:$R$2700,12,0)</f>
        <v>11.3711</v>
      </c>
      <c r="I13" s="66">
        <f t="shared" si="2"/>
        <v>5</v>
      </c>
      <c r="J13" s="65">
        <f>VLOOKUP($A13,'Return Data'!$B$7:$R$2700,13,0)</f>
        <v>13.761200000000001</v>
      </c>
      <c r="K13" s="66">
        <f t="shared" si="3"/>
        <v>1</v>
      </c>
      <c r="L13" s="65">
        <f>VLOOKUP($A13,'Return Data'!$B$7:$R$2700,17,0)</f>
        <v>13.1572</v>
      </c>
      <c r="M13" s="66">
        <f t="shared" si="4"/>
        <v>2</v>
      </c>
      <c r="N13" s="65">
        <f>VLOOKUP($A13,'Return Data'!$B$7:$R$2700,14,0)</f>
        <v>9.5347000000000008</v>
      </c>
      <c r="O13" s="66">
        <f t="shared" si="5"/>
        <v>2</v>
      </c>
      <c r="P13" s="65">
        <f>VLOOKUP($A13,'Return Data'!$B$7:$R$2700,15,0)</f>
        <v>9.1569000000000003</v>
      </c>
      <c r="Q13" s="66">
        <f t="shared" si="6"/>
        <v>5</v>
      </c>
      <c r="R13" s="65">
        <f>VLOOKUP($A13,'Return Data'!$B$7:$R$2700,16,0)</f>
        <v>10.129200000000001</v>
      </c>
      <c r="S13" s="67">
        <f t="shared" si="7"/>
        <v>4</v>
      </c>
    </row>
    <row r="14" spans="1:20" x14ac:dyDescent="0.3">
      <c r="A14" s="63" t="s">
        <v>1712</v>
      </c>
      <c r="B14" s="64">
        <f>VLOOKUP($A14,'Return Data'!$B$7:$R$2700,3,0)</f>
        <v>44158</v>
      </c>
      <c r="C14" s="65">
        <f>VLOOKUP($A14,'Return Data'!$B$7:$R$2700,4,0)</f>
        <v>43.102600000000002</v>
      </c>
      <c r="D14" s="65">
        <f>VLOOKUP($A14,'Return Data'!$B$7:$R$2700,10,0)</f>
        <v>21.034199999999998</v>
      </c>
      <c r="E14" s="66">
        <f t="shared" si="0"/>
        <v>7</v>
      </c>
      <c r="F14" s="65">
        <f>VLOOKUP($A14,'Return Data'!$B$7:$R$2700,11,0)</f>
        <v>26.797799999999999</v>
      </c>
      <c r="G14" s="66">
        <f t="shared" si="1"/>
        <v>7</v>
      </c>
      <c r="H14" s="65">
        <f>VLOOKUP($A14,'Return Data'!$B$7:$R$2700,12,0)</f>
        <v>8.7599</v>
      </c>
      <c r="I14" s="66">
        <f t="shared" si="2"/>
        <v>11</v>
      </c>
      <c r="J14" s="65">
        <f>VLOOKUP($A14,'Return Data'!$B$7:$R$2700,13,0)</f>
        <v>9.8779000000000003</v>
      </c>
      <c r="K14" s="66">
        <f t="shared" si="3"/>
        <v>9</v>
      </c>
      <c r="L14" s="65">
        <f>VLOOKUP($A14,'Return Data'!$B$7:$R$2700,17,0)</f>
        <v>8.7288999999999994</v>
      </c>
      <c r="M14" s="66">
        <f t="shared" si="4"/>
        <v>11</v>
      </c>
      <c r="N14" s="65">
        <f>VLOOKUP($A14,'Return Data'!$B$7:$R$2700,14,0)</f>
        <v>4.8559000000000001</v>
      </c>
      <c r="O14" s="66">
        <f t="shared" si="5"/>
        <v>17</v>
      </c>
      <c r="P14" s="65">
        <f>VLOOKUP($A14,'Return Data'!$B$7:$R$2700,15,0)</f>
        <v>7.3045999999999998</v>
      </c>
      <c r="Q14" s="66">
        <f t="shared" si="6"/>
        <v>17</v>
      </c>
      <c r="R14" s="65">
        <f>VLOOKUP($A14,'Return Data'!$B$7:$R$2700,16,0)</f>
        <v>8.4391999999999996</v>
      </c>
      <c r="S14" s="67">
        <f t="shared" si="7"/>
        <v>17</v>
      </c>
    </row>
    <row r="15" spans="1:20" x14ac:dyDescent="0.3">
      <c r="A15" s="63" t="s">
        <v>1713</v>
      </c>
      <c r="B15" s="64">
        <f>VLOOKUP($A15,'Return Data'!$B$7:$R$2700,3,0)</f>
        <v>44158</v>
      </c>
      <c r="C15" s="65">
        <f>VLOOKUP($A15,'Return Data'!$B$7:$R$2700,4,0)</f>
        <v>23.138999999999999</v>
      </c>
      <c r="D15" s="65">
        <f>VLOOKUP($A15,'Return Data'!$B$7:$R$2700,10,0)</f>
        <v>12.3293</v>
      </c>
      <c r="E15" s="66">
        <f t="shared" si="0"/>
        <v>21</v>
      </c>
      <c r="F15" s="65">
        <f>VLOOKUP($A15,'Return Data'!$B$7:$R$2700,11,0)</f>
        <v>17.299199999999999</v>
      </c>
      <c r="G15" s="66">
        <f t="shared" si="1"/>
        <v>18</v>
      </c>
      <c r="H15" s="65">
        <f>VLOOKUP($A15,'Return Data'!$B$7:$R$2700,12,0)</f>
        <v>4.6882999999999999</v>
      </c>
      <c r="I15" s="66">
        <f t="shared" si="2"/>
        <v>19</v>
      </c>
      <c r="J15" s="65">
        <f>VLOOKUP($A15,'Return Data'!$B$7:$R$2700,13,0)</f>
        <v>5.7039999999999997</v>
      </c>
      <c r="K15" s="66">
        <f t="shared" si="3"/>
        <v>20</v>
      </c>
      <c r="L15" s="65">
        <f>VLOOKUP($A15,'Return Data'!$B$7:$R$2700,17,0)</f>
        <v>7.5056000000000003</v>
      </c>
      <c r="M15" s="66">
        <f t="shared" si="4"/>
        <v>17</v>
      </c>
      <c r="N15" s="65">
        <f>VLOOKUP($A15,'Return Data'!$B$7:$R$2700,14,0)</f>
        <v>6.3672000000000004</v>
      </c>
      <c r="O15" s="66">
        <f t="shared" si="5"/>
        <v>13</v>
      </c>
      <c r="P15" s="65">
        <f>VLOOKUP($A15,'Return Data'!$B$7:$R$2700,15,0)</f>
        <v>7.7024999999999997</v>
      </c>
      <c r="Q15" s="66">
        <f t="shared" si="6"/>
        <v>14</v>
      </c>
      <c r="R15" s="65">
        <f>VLOOKUP($A15,'Return Data'!$B$7:$R$2700,16,0)</f>
        <v>8.7449999999999992</v>
      </c>
      <c r="S15" s="67">
        <f t="shared" si="7"/>
        <v>16</v>
      </c>
    </row>
    <row r="16" spans="1:20" x14ac:dyDescent="0.3">
      <c r="A16" s="63" t="s">
        <v>1714</v>
      </c>
      <c r="B16" s="64">
        <f>VLOOKUP($A16,'Return Data'!$B$7:$R$2700,3,0)</f>
        <v>44158</v>
      </c>
      <c r="C16" s="65">
        <f>VLOOKUP($A16,'Return Data'!$B$7:$R$2700,4,0)</f>
        <v>65.636300000000006</v>
      </c>
      <c r="D16" s="65">
        <f>VLOOKUP($A16,'Return Data'!$B$7:$R$2700,10,0)</f>
        <v>20.173300000000001</v>
      </c>
      <c r="E16" s="66">
        <f t="shared" si="0"/>
        <v>9</v>
      </c>
      <c r="F16" s="65">
        <f>VLOOKUP($A16,'Return Data'!$B$7:$R$2700,11,0)</f>
        <v>22.880099999999999</v>
      </c>
      <c r="G16" s="66">
        <f t="shared" si="1"/>
        <v>12</v>
      </c>
      <c r="H16" s="65">
        <f>VLOOKUP($A16,'Return Data'!$B$7:$R$2700,12,0)</f>
        <v>4.4379999999999997</v>
      </c>
      <c r="I16" s="66">
        <f t="shared" si="2"/>
        <v>20</v>
      </c>
      <c r="J16" s="65">
        <f>VLOOKUP($A16,'Return Data'!$B$7:$R$2700,13,0)</f>
        <v>7.0307000000000004</v>
      </c>
      <c r="K16" s="66">
        <f t="shared" si="3"/>
        <v>18</v>
      </c>
      <c r="L16" s="65">
        <f>VLOOKUP($A16,'Return Data'!$B$7:$R$2700,17,0)</f>
        <v>8.6128</v>
      </c>
      <c r="M16" s="66">
        <f t="shared" si="4"/>
        <v>12</v>
      </c>
      <c r="N16" s="65">
        <f>VLOOKUP($A16,'Return Data'!$B$7:$R$2700,14,0)</f>
        <v>6.2278000000000002</v>
      </c>
      <c r="O16" s="66">
        <f t="shared" si="5"/>
        <v>14</v>
      </c>
      <c r="P16" s="65">
        <f>VLOOKUP($A16,'Return Data'!$B$7:$R$2700,15,0)</f>
        <v>7.6717000000000004</v>
      </c>
      <c r="Q16" s="66">
        <f t="shared" si="6"/>
        <v>15</v>
      </c>
      <c r="R16" s="65">
        <f>VLOOKUP($A16,'Return Data'!$B$7:$R$2700,16,0)</f>
        <v>9.3239999999999998</v>
      </c>
      <c r="S16" s="67">
        <f t="shared" si="7"/>
        <v>11</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44158</v>
      </c>
      <c r="C18" s="65">
        <f>VLOOKUP($A18,'Return Data'!$B$7:$R$2700,4,0)</f>
        <v>52.645200000000003</v>
      </c>
      <c r="D18" s="65">
        <f>VLOOKUP($A18,'Return Data'!$B$7:$R$2700,10,0)</f>
        <v>17.531300000000002</v>
      </c>
      <c r="E18" s="66">
        <f t="shared" ref="E18:E26" si="8">RANK(D18,D$8:D$31,0)</f>
        <v>12</v>
      </c>
      <c r="F18" s="65">
        <f>VLOOKUP($A18,'Return Data'!$B$7:$R$2700,11,0)</f>
        <v>30.369599999999998</v>
      </c>
      <c r="G18" s="66">
        <f t="shared" ref="G18:G26" si="9">RANK(F18,F$8:F$31,0)</f>
        <v>3</v>
      </c>
      <c r="H18" s="65">
        <f>VLOOKUP($A18,'Return Data'!$B$7:$R$2700,12,0)</f>
        <v>6.8832000000000004</v>
      </c>
      <c r="I18" s="66">
        <f t="shared" ref="I18:I26" si="10">RANK(H18,H$8:H$31,0)</f>
        <v>15</v>
      </c>
      <c r="J18" s="65">
        <f>VLOOKUP($A18,'Return Data'!$B$7:$R$2700,13,0)</f>
        <v>7.3749000000000002</v>
      </c>
      <c r="K18" s="66">
        <f t="shared" ref="K18:K26" si="11">RANK(J18,J$8:J$31,0)</f>
        <v>15</v>
      </c>
      <c r="L18" s="65">
        <f>VLOOKUP($A18,'Return Data'!$B$7:$R$2700,17,0)</f>
        <v>8.1600999999999999</v>
      </c>
      <c r="M18" s="66">
        <f t="shared" si="4"/>
        <v>14</v>
      </c>
      <c r="N18" s="65">
        <f>VLOOKUP($A18,'Return Data'!$B$7:$R$2700,14,0)</f>
        <v>4.9572000000000003</v>
      </c>
      <c r="O18" s="66">
        <f t="shared" si="5"/>
        <v>16</v>
      </c>
      <c r="P18" s="65">
        <f>VLOOKUP($A18,'Return Data'!$B$7:$R$2700,15,0)</f>
        <v>7.9343000000000004</v>
      </c>
      <c r="Q18" s="66">
        <f t="shared" si="6"/>
        <v>10</v>
      </c>
      <c r="R18" s="65">
        <f>VLOOKUP($A18,'Return Data'!$B$7:$R$2700,16,0)</f>
        <v>9.0924999999999994</v>
      </c>
      <c r="S18" s="67">
        <f t="shared" si="7"/>
        <v>13</v>
      </c>
    </row>
    <row r="19" spans="1:19" x14ac:dyDescent="0.3">
      <c r="A19" s="63" t="s">
        <v>1717</v>
      </c>
      <c r="B19" s="64">
        <f>VLOOKUP($A19,'Return Data'!$B$7:$R$2700,3,0)</f>
        <v>44158</v>
      </c>
      <c r="C19" s="65">
        <f>VLOOKUP($A19,'Return Data'!$B$7:$R$2700,4,0)</f>
        <v>44.325400000000002</v>
      </c>
      <c r="D19" s="65">
        <f>VLOOKUP($A19,'Return Data'!$B$7:$R$2700,10,0)</f>
        <v>20.462299999999999</v>
      </c>
      <c r="E19" s="66">
        <f t="shared" si="8"/>
        <v>8</v>
      </c>
      <c r="F19" s="65">
        <f>VLOOKUP($A19,'Return Data'!$B$7:$R$2700,11,0)</f>
        <v>24.107299999999999</v>
      </c>
      <c r="G19" s="66">
        <f t="shared" si="9"/>
        <v>10</v>
      </c>
      <c r="H19" s="65">
        <f>VLOOKUP($A19,'Return Data'!$B$7:$R$2700,12,0)</f>
        <v>9.8350000000000009</v>
      </c>
      <c r="I19" s="66">
        <f t="shared" si="10"/>
        <v>8</v>
      </c>
      <c r="J19" s="65">
        <f>VLOOKUP($A19,'Return Data'!$B$7:$R$2700,13,0)</f>
        <v>10.692600000000001</v>
      </c>
      <c r="K19" s="66">
        <f t="shared" si="11"/>
        <v>7</v>
      </c>
      <c r="L19" s="65">
        <f>VLOOKUP($A19,'Return Data'!$B$7:$R$2700,17,0)</f>
        <v>10.9168</v>
      </c>
      <c r="M19" s="66">
        <f t="shared" si="4"/>
        <v>4</v>
      </c>
      <c r="N19" s="65">
        <f>VLOOKUP($A19,'Return Data'!$B$7:$R$2700,14,0)</f>
        <v>6.9480000000000004</v>
      </c>
      <c r="O19" s="66">
        <f t="shared" si="5"/>
        <v>8</v>
      </c>
      <c r="P19" s="65">
        <f>VLOOKUP($A19,'Return Data'!$B$7:$R$2700,15,0)</f>
        <v>8.0641999999999996</v>
      </c>
      <c r="Q19" s="66">
        <f t="shared" si="6"/>
        <v>9</v>
      </c>
      <c r="R19" s="65">
        <f>VLOOKUP($A19,'Return Data'!$B$7:$R$2700,16,0)</f>
        <v>8.8492999999999995</v>
      </c>
      <c r="S19" s="67">
        <f t="shared" si="7"/>
        <v>15</v>
      </c>
    </row>
    <row r="20" spans="1:19" x14ac:dyDescent="0.3">
      <c r="A20" s="63" t="s">
        <v>1718</v>
      </c>
      <c r="B20" s="64">
        <f>VLOOKUP($A20,'Return Data'!$B$7:$R$2700,3,0)</f>
        <v>44158</v>
      </c>
      <c r="C20" s="65">
        <f>VLOOKUP($A20,'Return Data'!$B$7:$R$2700,4,0)</f>
        <v>52.373600000000003</v>
      </c>
      <c r="D20" s="65">
        <f>VLOOKUP($A20,'Return Data'!$B$7:$R$2700,10,0)</f>
        <v>17.649000000000001</v>
      </c>
      <c r="E20" s="66">
        <f t="shared" si="8"/>
        <v>11</v>
      </c>
      <c r="F20" s="65">
        <f>VLOOKUP($A20,'Return Data'!$B$7:$R$2700,11,0)</f>
        <v>24.972999999999999</v>
      </c>
      <c r="G20" s="66">
        <f t="shared" si="9"/>
        <v>9</v>
      </c>
      <c r="H20" s="65">
        <f>VLOOKUP($A20,'Return Data'!$B$7:$R$2700,12,0)</f>
        <v>10.0749</v>
      </c>
      <c r="I20" s="66">
        <f t="shared" si="10"/>
        <v>7</v>
      </c>
      <c r="J20" s="65">
        <f>VLOOKUP($A20,'Return Data'!$B$7:$R$2700,13,0)</f>
        <v>10.617900000000001</v>
      </c>
      <c r="K20" s="66">
        <f t="shared" si="11"/>
        <v>8</v>
      </c>
      <c r="L20" s="65">
        <f>VLOOKUP($A20,'Return Data'!$B$7:$R$2700,17,0)</f>
        <v>10.895799999999999</v>
      </c>
      <c r="M20" s="66">
        <f t="shared" si="4"/>
        <v>5</v>
      </c>
      <c r="N20" s="65">
        <f>VLOOKUP($A20,'Return Data'!$B$7:$R$2700,14,0)</f>
        <v>8.7529000000000003</v>
      </c>
      <c r="O20" s="66">
        <f t="shared" si="5"/>
        <v>3</v>
      </c>
      <c r="P20" s="65">
        <f>VLOOKUP($A20,'Return Data'!$B$7:$R$2700,15,0)</f>
        <v>10.301</v>
      </c>
      <c r="Q20" s="66">
        <f t="shared" si="6"/>
        <v>1</v>
      </c>
      <c r="R20" s="65">
        <f>VLOOKUP($A20,'Return Data'!$B$7:$R$2700,16,0)</f>
        <v>10.974399999999999</v>
      </c>
      <c r="S20" s="67">
        <f t="shared" si="7"/>
        <v>1</v>
      </c>
    </row>
    <row r="21" spans="1:19" x14ac:dyDescent="0.3">
      <c r="A21" s="63" t="s">
        <v>1719</v>
      </c>
      <c r="B21" s="64">
        <f>VLOOKUP($A21,'Return Data'!$B$7:$R$2700,3,0)</f>
        <v>44158</v>
      </c>
      <c r="C21" s="65">
        <f>VLOOKUP($A21,'Return Data'!$B$7:$R$2700,4,0)</f>
        <v>25.742000000000001</v>
      </c>
      <c r="D21" s="65">
        <f>VLOOKUP($A21,'Return Data'!$B$7:$R$2700,10,0)</f>
        <v>14.132400000000001</v>
      </c>
      <c r="E21" s="66">
        <f t="shared" si="8"/>
        <v>18</v>
      </c>
      <c r="F21" s="65">
        <f>VLOOKUP($A21,'Return Data'!$B$7:$R$2700,11,0)</f>
        <v>20.382899999999999</v>
      </c>
      <c r="G21" s="66">
        <f t="shared" si="9"/>
        <v>13</v>
      </c>
      <c r="H21" s="65">
        <f>VLOOKUP($A21,'Return Data'!$B$7:$R$2700,12,0)</f>
        <v>6.1517999999999997</v>
      </c>
      <c r="I21" s="66">
        <f t="shared" si="10"/>
        <v>17</v>
      </c>
      <c r="J21" s="65">
        <f>VLOOKUP($A21,'Return Data'!$B$7:$R$2700,13,0)</f>
        <v>7.3335999999999997</v>
      </c>
      <c r="K21" s="66">
        <f t="shared" si="11"/>
        <v>16</v>
      </c>
      <c r="L21" s="65">
        <f>VLOOKUP($A21,'Return Data'!$B$7:$R$2700,17,0)</f>
        <v>9.0545000000000009</v>
      </c>
      <c r="M21" s="66">
        <f t="shared" si="4"/>
        <v>9</v>
      </c>
      <c r="N21" s="65">
        <f>VLOOKUP($A21,'Return Data'!$B$7:$R$2700,14,0)</f>
        <v>6.4061000000000003</v>
      </c>
      <c r="O21" s="66">
        <f t="shared" si="5"/>
        <v>12</v>
      </c>
      <c r="P21" s="65">
        <f>VLOOKUP($A21,'Return Data'!$B$7:$R$2700,15,0)</f>
        <v>8.0936000000000003</v>
      </c>
      <c r="Q21" s="66">
        <f t="shared" si="6"/>
        <v>8</v>
      </c>
      <c r="R21" s="65">
        <f>VLOOKUP($A21,'Return Data'!$B$7:$R$2700,16,0)</f>
        <v>9.1286000000000005</v>
      </c>
      <c r="S21" s="67">
        <f t="shared" si="7"/>
        <v>12</v>
      </c>
    </row>
    <row r="22" spans="1:19" x14ac:dyDescent="0.3">
      <c r="A22" s="63" t="s">
        <v>1720</v>
      </c>
      <c r="B22" s="64">
        <f>VLOOKUP($A22,'Return Data'!$B$7:$R$2700,3,0)</f>
        <v>44158</v>
      </c>
      <c r="C22" s="65">
        <f>VLOOKUP($A22,'Return Data'!$B$7:$R$2700,4,0)</f>
        <v>15.8146</v>
      </c>
      <c r="D22" s="65">
        <f>VLOOKUP($A22,'Return Data'!$B$7:$R$2700,10,0)</f>
        <v>21.2455</v>
      </c>
      <c r="E22" s="66">
        <f t="shared" si="8"/>
        <v>6</v>
      </c>
      <c r="F22" s="65">
        <f>VLOOKUP($A22,'Return Data'!$B$7:$R$2700,11,0)</f>
        <v>18.9178</v>
      </c>
      <c r="G22" s="66">
        <f t="shared" si="9"/>
        <v>15</v>
      </c>
      <c r="H22" s="65">
        <f>VLOOKUP($A22,'Return Data'!$B$7:$R$2700,12,0)</f>
        <v>7.4184999999999999</v>
      </c>
      <c r="I22" s="66">
        <f t="shared" si="10"/>
        <v>13</v>
      </c>
      <c r="J22" s="65">
        <f>VLOOKUP($A22,'Return Data'!$B$7:$R$2700,13,0)</f>
        <v>6.7519999999999998</v>
      </c>
      <c r="K22" s="66">
        <f t="shared" si="11"/>
        <v>19</v>
      </c>
      <c r="L22" s="65">
        <f>VLOOKUP($A22,'Return Data'!$B$7:$R$2700,17,0)</f>
        <v>8.0014000000000003</v>
      </c>
      <c r="M22" s="66">
        <f t="shared" si="4"/>
        <v>15</v>
      </c>
      <c r="N22" s="65">
        <f>VLOOKUP($A22,'Return Data'!$B$7:$R$2700,14,0)</f>
        <v>7.9093</v>
      </c>
      <c r="O22" s="66">
        <f t="shared" si="5"/>
        <v>5</v>
      </c>
      <c r="P22" s="65"/>
      <c r="Q22" s="66"/>
      <c r="R22" s="65">
        <f>VLOOKUP($A22,'Return Data'!$B$7:$R$2700,16,0)</f>
        <v>9.6389999999999993</v>
      </c>
      <c r="S22" s="67">
        <f t="shared" si="7"/>
        <v>7</v>
      </c>
    </row>
    <row r="23" spans="1:19" x14ac:dyDescent="0.3">
      <c r="A23" s="63" t="s">
        <v>1721</v>
      </c>
      <c r="B23" s="64">
        <f>VLOOKUP($A23,'Return Data'!$B$7:$R$2700,3,0)</f>
        <v>44158</v>
      </c>
      <c r="C23" s="65">
        <f>VLOOKUP($A23,'Return Data'!$B$7:$R$2700,4,0)</f>
        <v>39.747</v>
      </c>
      <c r="D23" s="65">
        <f>VLOOKUP($A23,'Return Data'!$B$7:$R$2700,10,0)</f>
        <v>22.241</v>
      </c>
      <c r="E23" s="66">
        <f t="shared" si="8"/>
        <v>5</v>
      </c>
      <c r="F23" s="65">
        <f>VLOOKUP($A23,'Return Data'!$B$7:$R$2700,11,0)</f>
        <v>27.880500000000001</v>
      </c>
      <c r="G23" s="66">
        <f t="shared" si="9"/>
        <v>5</v>
      </c>
      <c r="H23" s="65">
        <f>VLOOKUP($A23,'Return Data'!$B$7:$R$2700,12,0)</f>
        <v>11.8424</v>
      </c>
      <c r="I23" s="66">
        <f t="shared" si="10"/>
        <v>4</v>
      </c>
      <c r="J23" s="65">
        <f>VLOOKUP($A23,'Return Data'!$B$7:$R$2700,13,0)</f>
        <v>12.598000000000001</v>
      </c>
      <c r="K23" s="66">
        <f t="shared" si="11"/>
        <v>4</v>
      </c>
      <c r="L23" s="65">
        <f>VLOOKUP($A23,'Return Data'!$B$7:$R$2700,17,0)</f>
        <v>12.8721</v>
      </c>
      <c r="M23" s="66">
        <f t="shared" si="4"/>
        <v>3</v>
      </c>
      <c r="N23" s="65">
        <f>VLOOKUP($A23,'Return Data'!$B$7:$R$2700,14,0)</f>
        <v>8.3109000000000002</v>
      </c>
      <c r="O23" s="66">
        <f t="shared" si="5"/>
        <v>4</v>
      </c>
      <c r="P23" s="65">
        <f>VLOOKUP($A23,'Return Data'!$B$7:$R$2700,15,0)</f>
        <v>10.151400000000001</v>
      </c>
      <c r="Q23" s="66">
        <f t="shared" si="6"/>
        <v>2</v>
      </c>
      <c r="R23" s="65">
        <f>VLOOKUP($A23,'Return Data'!$B$7:$R$2700,16,0)</f>
        <v>10.3896</v>
      </c>
      <c r="S23" s="67">
        <f t="shared" si="7"/>
        <v>3</v>
      </c>
    </row>
    <row r="24" spans="1:19" x14ac:dyDescent="0.3">
      <c r="A24" s="63" t="s">
        <v>1722</v>
      </c>
      <c r="B24" s="64">
        <f>VLOOKUP($A24,'Return Data'!$B$7:$R$2700,3,0)</f>
        <v>44158</v>
      </c>
      <c r="C24" s="65">
        <f>VLOOKUP($A24,'Return Data'!$B$7:$R$2700,4,0)</f>
        <v>41.212499999999999</v>
      </c>
      <c r="D24" s="65">
        <f>VLOOKUP($A24,'Return Data'!$B$7:$R$2700,10,0)</f>
        <v>14.6402</v>
      </c>
      <c r="E24" s="66">
        <f t="shared" si="8"/>
        <v>16</v>
      </c>
      <c r="F24" s="65">
        <f>VLOOKUP($A24,'Return Data'!$B$7:$R$2700,11,0)</f>
        <v>18.235800000000001</v>
      </c>
      <c r="G24" s="66">
        <f t="shared" si="9"/>
        <v>16</v>
      </c>
      <c r="H24" s="65">
        <f>VLOOKUP($A24,'Return Data'!$B$7:$R$2700,12,0)</f>
        <v>6.6710000000000003</v>
      </c>
      <c r="I24" s="66">
        <f t="shared" si="10"/>
        <v>16</v>
      </c>
      <c r="J24" s="65">
        <f>VLOOKUP($A24,'Return Data'!$B$7:$R$2700,13,0)</f>
        <v>7.4946000000000002</v>
      </c>
      <c r="K24" s="66">
        <f t="shared" si="11"/>
        <v>14</v>
      </c>
      <c r="L24" s="65">
        <f>VLOOKUP($A24,'Return Data'!$B$7:$R$2700,17,0)</f>
        <v>8.9809999999999999</v>
      </c>
      <c r="M24" s="66">
        <f t="shared" si="4"/>
        <v>10</v>
      </c>
      <c r="N24" s="65">
        <f>VLOOKUP($A24,'Return Data'!$B$7:$R$2700,14,0)</f>
        <v>6.5946999999999996</v>
      </c>
      <c r="O24" s="66">
        <f t="shared" si="5"/>
        <v>11</v>
      </c>
      <c r="P24" s="65">
        <f>VLOOKUP($A24,'Return Data'!$B$7:$R$2700,15,0)</f>
        <v>7.5571000000000002</v>
      </c>
      <c r="Q24" s="66">
        <f t="shared" si="6"/>
        <v>16</v>
      </c>
      <c r="R24" s="65">
        <f>VLOOKUP($A24,'Return Data'!$B$7:$R$2700,16,0)</f>
        <v>8.0116999999999994</v>
      </c>
      <c r="S24" s="67">
        <f t="shared" si="7"/>
        <v>19</v>
      </c>
    </row>
    <row r="25" spans="1:19" x14ac:dyDescent="0.3">
      <c r="A25" s="63" t="s">
        <v>1723</v>
      </c>
      <c r="B25" s="64">
        <f>VLOOKUP($A25,'Return Data'!$B$7:$R$2700,3,0)</f>
        <v>44158</v>
      </c>
      <c r="C25" s="65">
        <f>VLOOKUP($A25,'Return Data'!$B$7:$R$2700,4,0)</f>
        <v>65.8309</v>
      </c>
      <c r="D25" s="65">
        <f>VLOOKUP($A25,'Return Data'!$B$7:$R$2700,10,0)</f>
        <v>14.2882</v>
      </c>
      <c r="E25" s="66">
        <f t="shared" si="8"/>
        <v>17</v>
      </c>
      <c r="F25" s="65">
        <f>VLOOKUP($A25,'Return Data'!$B$7:$R$2700,11,0)</f>
        <v>16.8477</v>
      </c>
      <c r="G25" s="66">
        <f t="shared" si="9"/>
        <v>19</v>
      </c>
      <c r="H25" s="65">
        <f>VLOOKUP($A25,'Return Data'!$B$7:$R$2700,12,0)</f>
        <v>7.8865999999999996</v>
      </c>
      <c r="I25" s="66">
        <f t="shared" si="10"/>
        <v>12</v>
      </c>
      <c r="J25" s="65">
        <f>VLOOKUP($A25,'Return Data'!$B$7:$R$2700,13,0)</f>
        <v>9.2825000000000006</v>
      </c>
      <c r="K25" s="66">
        <f t="shared" si="11"/>
        <v>10</v>
      </c>
      <c r="L25" s="65">
        <f>VLOOKUP($A25,'Return Data'!$B$7:$R$2700,17,0)</f>
        <v>10.0707</v>
      </c>
      <c r="M25" s="66">
        <f t="shared" si="4"/>
        <v>7</v>
      </c>
      <c r="N25" s="65">
        <f>VLOOKUP($A25,'Return Data'!$B$7:$R$2700,14,0)</f>
        <v>7.0452000000000004</v>
      </c>
      <c r="O25" s="66">
        <f t="shared" si="5"/>
        <v>7</v>
      </c>
      <c r="P25" s="65">
        <f>VLOOKUP($A25,'Return Data'!$B$7:$R$2700,15,0)</f>
        <v>7.8449999999999998</v>
      </c>
      <c r="Q25" s="66">
        <f t="shared" si="6"/>
        <v>12</v>
      </c>
      <c r="R25" s="65">
        <f>VLOOKUP($A25,'Return Data'!$B$7:$R$2700,16,0)</f>
        <v>8.2121999999999993</v>
      </c>
      <c r="S25" s="67">
        <f t="shared" si="7"/>
        <v>18</v>
      </c>
    </row>
    <row r="26" spans="1:19" x14ac:dyDescent="0.3">
      <c r="A26" s="63" t="s">
        <v>1724</v>
      </c>
      <c r="B26" s="64">
        <f>VLOOKUP($A26,'Return Data'!$B$7:$R$2700,3,0)</f>
        <v>44158</v>
      </c>
      <c r="C26" s="65">
        <f>VLOOKUP($A26,'Return Data'!$B$7:$R$2700,4,0)</f>
        <v>42.0916</v>
      </c>
      <c r="D26" s="65">
        <f>VLOOKUP($A26,'Return Data'!$B$7:$R$2700,10,0)</f>
        <v>15.543799999999999</v>
      </c>
      <c r="E26" s="66">
        <f t="shared" si="8"/>
        <v>15</v>
      </c>
      <c r="F26" s="65">
        <f>VLOOKUP($A26,'Return Data'!$B$7:$R$2700,11,0)</f>
        <v>16.8398</v>
      </c>
      <c r="G26" s="66">
        <f t="shared" si="9"/>
        <v>20</v>
      </c>
      <c r="H26" s="65">
        <f>VLOOKUP($A26,'Return Data'!$B$7:$R$2700,12,0)</f>
        <v>-4.2991000000000001</v>
      </c>
      <c r="I26" s="66">
        <f t="shared" si="10"/>
        <v>21</v>
      </c>
      <c r="J26" s="65">
        <f>VLOOKUP($A26,'Return Data'!$B$7:$R$2700,13,0)</f>
        <v>-9.2891999999999992</v>
      </c>
      <c r="K26" s="66">
        <f t="shared" si="11"/>
        <v>21</v>
      </c>
      <c r="L26" s="65">
        <f>VLOOKUP($A26,'Return Data'!$B$7:$R$2700,17,0)</f>
        <v>-2.4483000000000001</v>
      </c>
      <c r="M26" s="66">
        <f t="shared" si="4"/>
        <v>21</v>
      </c>
      <c r="N26" s="65">
        <f>VLOOKUP($A26,'Return Data'!$B$7:$R$2700,14,0)</f>
        <v>-0.57240000000000002</v>
      </c>
      <c r="O26" s="66">
        <f t="shared" si="5"/>
        <v>21</v>
      </c>
      <c r="P26" s="65">
        <f>VLOOKUP($A26,'Return Data'!$B$7:$R$2700,15,0)</f>
        <v>3.7581000000000002</v>
      </c>
      <c r="Q26" s="66">
        <f t="shared" si="6"/>
        <v>20</v>
      </c>
      <c r="R26" s="65">
        <f>VLOOKUP($A26,'Return Data'!$B$7:$R$2700,16,0)</f>
        <v>6.5959000000000003</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44158</v>
      </c>
      <c r="C28" s="65">
        <f>VLOOKUP($A28,'Return Data'!$B$7:$R$2700,4,0)</f>
        <v>48.378500000000003</v>
      </c>
      <c r="D28" s="65">
        <f>VLOOKUP($A28,'Return Data'!$B$7:$R$2700,10,0)</f>
        <v>24.669599999999999</v>
      </c>
      <c r="E28" s="66">
        <f>RANK(D28,D$8:D$31,0)</f>
        <v>3</v>
      </c>
      <c r="F28" s="65">
        <f>VLOOKUP($A28,'Return Data'!$B$7:$R$2700,11,0)</f>
        <v>30.158899999999999</v>
      </c>
      <c r="G28" s="66">
        <f>RANK(F28,F$8:F$31,0)</f>
        <v>4</v>
      </c>
      <c r="H28" s="65">
        <f>VLOOKUP($A28,'Return Data'!$B$7:$R$2700,12,0)</f>
        <v>10.105399999999999</v>
      </c>
      <c r="I28" s="66">
        <f>RANK(H28,H$8:H$31,0)</f>
        <v>6</v>
      </c>
      <c r="J28" s="65">
        <f>VLOOKUP($A28,'Return Data'!$B$7:$R$2700,13,0)</f>
        <v>10.757099999999999</v>
      </c>
      <c r="K28" s="66">
        <f>RANK(J28,J$8:J$31,0)</f>
        <v>6</v>
      </c>
      <c r="L28" s="65">
        <f>VLOOKUP($A28,'Return Data'!$B$7:$R$2700,17,0)</f>
        <v>10.639799999999999</v>
      </c>
      <c r="M28" s="66">
        <f t="shared" si="4"/>
        <v>6</v>
      </c>
      <c r="N28" s="65">
        <f>VLOOKUP($A28,'Return Data'!$B$7:$R$2700,14,0)</f>
        <v>6.6631999999999998</v>
      </c>
      <c r="O28" s="66">
        <f t="shared" si="5"/>
        <v>10</v>
      </c>
      <c r="P28" s="65">
        <f>VLOOKUP($A28,'Return Data'!$B$7:$R$2700,15,0)</f>
        <v>8.7053999999999991</v>
      </c>
      <c r="Q28" s="66">
        <f t="shared" si="6"/>
        <v>7</v>
      </c>
      <c r="R28" s="65">
        <f>VLOOKUP($A28,'Return Data'!$B$7:$R$2700,16,0)</f>
        <v>9.3869000000000007</v>
      </c>
      <c r="S28" s="67">
        <f t="shared" si="7"/>
        <v>8</v>
      </c>
    </row>
    <row r="29" spans="1:19" x14ac:dyDescent="0.3">
      <c r="A29" s="63" t="s">
        <v>1727</v>
      </c>
      <c r="B29" s="64">
        <f>VLOOKUP($A29,'Return Data'!$B$7:$R$2700,3,0)</f>
        <v>44158</v>
      </c>
      <c r="C29" s="65">
        <f>VLOOKUP($A29,'Return Data'!$B$7:$R$2700,4,0)</f>
        <v>21.5367</v>
      </c>
      <c r="D29" s="65">
        <f>VLOOKUP($A29,'Return Data'!$B$7:$R$2700,10,0)</f>
        <v>12.9946</v>
      </c>
      <c r="E29" s="66">
        <f>RANK(D29,D$8:D$31,0)</f>
        <v>20</v>
      </c>
      <c r="F29" s="65">
        <f>VLOOKUP($A29,'Return Data'!$B$7:$R$2700,11,0)</f>
        <v>19.536100000000001</v>
      </c>
      <c r="G29" s="66">
        <f>RANK(F29,F$8:F$31,0)</f>
        <v>14</v>
      </c>
      <c r="H29" s="65">
        <f>VLOOKUP($A29,'Return Data'!$B$7:$R$2700,12,0)</f>
        <v>5.5529999999999999</v>
      </c>
      <c r="I29" s="66">
        <f>RANK(H29,H$8:H$31,0)</f>
        <v>18</v>
      </c>
      <c r="J29" s="65">
        <f>VLOOKUP($A29,'Return Data'!$B$7:$R$2700,13,0)</f>
        <v>7.1018999999999997</v>
      </c>
      <c r="K29" s="66">
        <f>RANK(J29,J$8:J$31,0)</f>
        <v>17</v>
      </c>
      <c r="L29" s="65">
        <f>VLOOKUP($A29,'Return Data'!$B$7:$R$2700,17,0)</f>
        <v>4.9157000000000002</v>
      </c>
      <c r="M29" s="66">
        <f t="shared" si="4"/>
        <v>19</v>
      </c>
      <c r="N29" s="65">
        <f>VLOOKUP($A29,'Return Data'!$B$7:$R$2700,14,0)</f>
        <v>3.4798</v>
      </c>
      <c r="O29" s="66">
        <f t="shared" si="5"/>
        <v>19</v>
      </c>
      <c r="P29" s="65">
        <f>VLOOKUP($A29,'Return Data'!$B$7:$R$2700,15,0)</f>
        <v>6.49</v>
      </c>
      <c r="Q29" s="66">
        <f t="shared" si="6"/>
        <v>18</v>
      </c>
      <c r="R29" s="65">
        <f>VLOOKUP($A29,'Return Data'!$B$7:$R$2700,16,0)</f>
        <v>7.7192999999999996</v>
      </c>
      <c r="S29" s="67">
        <f t="shared" si="7"/>
        <v>20</v>
      </c>
    </row>
    <row r="30" spans="1:19" x14ac:dyDescent="0.3">
      <c r="A30" s="63" t="s">
        <v>1728</v>
      </c>
      <c r="B30" s="64">
        <f>VLOOKUP($A30,'Return Data'!$B$7:$R$2700,3,0)</f>
        <v>44158</v>
      </c>
      <c r="C30" s="65">
        <f>VLOOKUP($A30,'Return Data'!$B$7:$R$2700,4,0)</f>
        <v>1.2074</v>
      </c>
      <c r="D30" s="65">
        <f>VLOOKUP($A30,'Return Data'!$B$7:$R$2700,10,0)</f>
        <v>8.5120000000000005</v>
      </c>
      <c r="E30" s="66">
        <f>RANK(D30,D$8:D$31,0)</f>
        <v>22</v>
      </c>
      <c r="F30" s="65">
        <f>VLOOKUP($A30,'Return Data'!$B$7:$R$2700,11,0)</f>
        <v>8.7012999999999998</v>
      </c>
      <c r="G30" s="66">
        <f>RANK(F30,F$8:F$31,0)</f>
        <v>22</v>
      </c>
      <c r="H30" s="65"/>
      <c r="I30" s="66"/>
      <c r="J30" s="65"/>
      <c r="K30" s="66"/>
      <c r="L30" s="65"/>
      <c r="M30" s="66"/>
      <c r="N30" s="65"/>
      <c r="O30" s="66"/>
      <c r="P30" s="65"/>
      <c r="Q30" s="66"/>
      <c r="R30" s="65">
        <f>VLOOKUP($A30,'Return Data'!$B$7:$R$2700,16,0)</f>
        <v>8.8673000000000002</v>
      </c>
      <c r="S30" s="67">
        <f t="shared" si="7"/>
        <v>14</v>
      </c>
    </row>
    <row r="31" spans="1:19" x14ac:dyDescent="0.3">
      <c r="A31" s="63" t="s">
        <v>1729</v>
      </c>
      <c r="B31" s="64">
        <f>VLOOKUP($A31,'Return Data'!$B$7:$R$2700,3,0)</f>
        <v>44158</v>
      </c>
      <c r="C31" s="65">
        <f>VLOOKUP($A31,'Return Data'!$B$7:$R$2700,4,0)</f>
        <v>46.933999999999997</v>
      </c>
      <c r="D31" s="65">
        <f>VLOOKUP($A31,'Return Data'!$B$7:$R$2700,10,0)</f>
        <v>30.7332</v>
      </c>
      <c r="E31" s="66">
        <f>RANK(D31,D$8:D$31,0)</f>
        <v>2</v>
      </c>
      <c r="F31" s="65">
        <f>VLOOKUP($A31,'Return Data'!$B$7:$R$2700,11,0)</f>
        <v>32.085999999999999</v>
      </c>
      <c r="G31" s="66">
        <f>RANK(F31,F$8:F$31,0)</f>
        <v>2</v>
      </c>
      <c r="H31" s="65">
        <f>VLOOKUP($A31,'Return Data'!$B$7:$R$2700,12,0)</f>
        <v>13.564399999999999</v>
      </c>
      <c r="I31" s="66">
        <f>RANK(H31,H$8:H$31,0)</f>
        <v>1</v>
      </c>
      <c r="J31" s="65">
        <f>VLOOKUP($A31,'Return Data'!$B$7:$R$2700,13,0)</f>
        <v>8.8328000000000007</v>
      </c>
      <c r="K31" s="66">
        <f>RANK(J31,J$8:J$31,0)</f>
        <v>11</v>
      </c>
      <c r="L31" s="65">
        <f>VLOOKUP($A31,'Return Data'!$B$7:$R$2700,17,0)</f>
        <v>6.6627999999999998</v>
      </c>
      <c r="M31" s="66">
        <f t="shared" si="4"/>
        <v>18</v>
      </c>
      <c r="N31" s="65">
        <f>VLOOKUP($A31,'Return Data'!$B$7:$R$2700,14,0)</f>
        <v>5.4701000000000004</v>
      </c>
      <c r="O31" s="66">
        <f t="shared" si="5"/>
        <v>15</v>
      </c>
      <c r="P31" s="65">
        <f>VLOOKUP($A31,'Return Data'!$B$7:$R$2700,15,0)</f>
        <v>7.7994000000000003</v>
      </c>
      <c r="Q31" s="66">
        <f t="shared" si="6"/>
        <v>13</v>
      </c>
      <c r="R31" s="65">
        <f>VLOOKUP($A31,'Return Data'!$B$7:$R$2700,16,0)</f>
        <v>9.3704999999999998</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18.527359090909087</v>
      </c>
      <c r="E33" s="74"/>
      <c r="F33" s="75">
        <f>AVERAGE(F8:F31)</f>
        <v>22.861354545454542</v>
      </c>
      <c r="G33" s="74"/>
      <c r="H33" s="75">
        <f>AVERAGE(H8:H31)</f>
        <v>8.2169761904761884</v>
      </c>
      <c r="I33" s="74"/>
      <c r="J33" s="75">
        <f>AVERAGE(J8:J31)</f>
        <v>8.5386619047619057</v>
      </c>
      <c r="K33" s="74"/>
      <c r="L33" s="75">
        <f>AVERAGE(L8:L31)</f>
        <v>8.4843238095238096</v>
      </c>
      <c r="M33" s="74"/>
      <c r="N33" s="75">
        <f>AVERAGE(N8:N31)</f>
        <v>6.120166666666667</v>
      </c>
      <c r="O33" s="74"/>
      <c r="P33" s="75">
        <f>AVERAGE(P8:P31)</f>
        <v>7.9643250000000005</v>
      </c>
      <c r="Q33" s="74"/>
      <c r="R33" s="75">
        <f>AVERAGE(R8:R31)</f>
        <v>9.0503499999999999</v>
      </c>
      <c r="S33" s="76"/>
    </row>
    <row r="34" spans="1:19" x14ac:dyDescent="0.3">
      <c r="A34" s="73" t="s">
        <v>28</v>
      </c>
      <c r="B34" s="74"/>
      <c r="C34" s="74"/>
      <c r="D34" s="75">
        <f>MIN(D8:D31)</f>
        <v>8.5120000000000005</v>
      </c>
      <c r="E34" s="74"/>
      <c r="F34" s="75">
        <f>MIN(F8:F31)</f>
        <v>8.7012999999999998</v>
      </c>
      <c r="G34" s="74"/>
      <c r="H34" s="75">
        <f>MIN(H8:H31)</f>
        <v>-4.2991000000000001</v>
      </c>
      <c r="I34" s="74"/>
      <c r="J34" s="75">
        <f>MIN(J8:J31)</f>
        <v>-9.2891999999999992</v>
      </c>
      <c r="K34" s="74"/>
      <c r="L34" s="75">
        <f>MIN(L8:L31)</f>
        <v>-2.4483000000000001</v>
      </c>
      <c r="M34" s="74"/>
      <c r="N34" s="75">
        <f>MIN(N8:N31)</f>
        <v>-0.57240000000000002</v>
      </c>
      <c r="O34" s="74"/>
      <c r="P34" s="75">
        <f>MIN(P8:P31)</f>
        <v>3.7581000000000002</v>
      </c>
      <c r="Q34" s="74"/>
      <c r="R34" s="75">
        <f>MIN(R8:R31)</f>
        <v>6.5959000000000003</v>
      </c>
      <c r="S34" s="76"/>
    </row>
    <row r="35" spans="1:19" ht="15" thickBot="1" x14ac:dyDescent="0.35">
      <c r="A35" s="77" t="s">
        <v>29</v>
      </c>
      <c r="B35" s="78"/>
      <c r="C35" s="78"/>
      <c r="D35" s="79">
        <f>MAX(D8:D31)</f>
        <v>31.923400000000001</v>
      </c>
      <c r="E35" s="78"/>
      <c r="F35" s="79">
        <f>MAX(F8:F31)</f>
        <v>36.304499999999997</v>
      </c>
      <c r="G35" s="78"/>
      <c r="H35" s="79">
        <f>MAX(H8:H31)</f>
        <v>13.564399999999999</v>
      </c>
      <c r="I35" s="78"/>
      <c r="J35" s="79">
        <f>MAX(J8:J31)</f>
        <v>13.761200000000001</v>
      </c>
      <c r="K35" s="78"/>
      <c r="L35" s="79">
        <f>MAX(L8:L31)</f>
        <v>13.519</v>
      </c>
      <c r="M35" s="78"/>
      <c r="N35" s="79">
        <f>MAX(N8:N31)</f>
        <v>9.6887000000000008</v>
      </c>
      <c r="O35" s="78"/>
      <c r="P35" s="79">
        <f>MAX(P8:P31)</f>
        <v>10.301</v>
      </c>
      <c r="Q35" s="78"/>
      <c r="R35" s="79">
        <f>MAX(R8:R31)</f>
        <v>10.974399999999999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44158</v>
      </c>
      <c r="C8" s="65">
        <f>VLOOKUP($A8,'Return Data'!$B$7:$R$2700,4,0)</f>
        <v>42.964799999999997</v>
      </c>
      <c r="D8" s="65">
        <f>VLOOKUP($A8,'Return Data'!$B$7:$R$2700,10,0)</f>
        <v>31.038799999999998</v>
      </c>
      <c r="E8" s="66">
        <f>RANK(D8,D$8:D$31,0)</f>
        <v>1</v>
      </c>
      <c r="F8" s="65">
        <f>VLOOKUP($A8,'Return Data'!$B$7:$R$2700,11,0)</f>
        <v>35.255099999999999</v>
      </c>
      <c r="G8" s="66">
        <f>RANK(F8,F$8:F$31,0)</f>
        <v>1</v>
      </c>
      <c r="H8" s="65">
        <f>VLOOKUP($A8,'Return Data'!$B$7:$R$2700,12,0)</f>
        <v>8.0579999999999998</v>
      </c>
      <c r="I8" s="66">
        <f>RANK(H8,H$8:H$31,0)</f>
        <v>9</v>
      </c>
      <c r="J8" s="65">
        <f>VLOOKUP($A8,'Return Data'!$B$7:$R$2700,13,0)</f>
        <v>6.6646000000000001</v>
      </c>
      <c r="K8" s="66">
        <f>RANK(J8,J$8:J$31,0)</f>
        <v>15</v>
      </c>
      <c r="L8" s="65">
        <f>VLOOKUP($A8,'Return Data'!$B$7:$R$2700,17,0)</f>
        <v>6.9218999999999999</v>
      </c>
      <c r="M8" s="66">
        <f>RANK(L8,L$8:L$31,0)</f>
        <v>15</v>
      </c>
      <c r="N8" s="65">
        <f>VLOOKUP($A8,'Return Data'!$B$7:$R$2700,14,0)</f>
        <v>3.4430999999999998</v>
      </c>
      <c r="O8" s="66">
        <f>RANK(N8,N$8:N$31,0)</f>
        <v>17</v>
      </c>
      <c r="P8" s="65">
        <f>VLOOKUP($A8,'Return Data'!$B$7:$R$2700,15,0)</f>
        <v>7.7026000000000003</v>
      </c>
      <c r="Q8" s="66">
        <f>RANK(P8,P$8:P$31,0)</f>
        <v>6</v>
      </c>
      <c r="R8" s="65">
        <f>VLOOKUP($A8,'Return Data'!$B$7:$R$2700,16,0)</f>
        <v>9.2268000000000008</v>
      </c>
      <c r="S8" s="67">
        <f>RANK(R8,R$8:R$31,0)</f>
        <v>4</v>
      </c>
    </row>
    <row r="9" spans="1:20" x14ac:dyDescent="0.3">
      <c r="A9" s="63" t="s">
        <v>1731</v>
      </c>
      <c r="B9" s="64">
        <f>VLOOKUP($A9,'Return Data'!$B$7:$R$2700,3,0)</f>
        <v>44158</v>
      </c>
      <c r="C9" s="65">
        <f>VLOOKUP($A9,'Return Data'!$B$7:$R$2700,4,0)</f>
        <v>21.6859</v>
      </c>
      <c r="D9" s="65">
        <f>VLOOKUP($A9,'Return Data'!$B$7:$R$2700,10,0)</f>
        <v>21.628699999999998</v>
      </c>
      <c r="E9" s="66">
        <f t="shared" ref="E9:E31" si="0">RANK(D9,D$8:D$31,0)</f>
        <v>4</v>
      </c>
      <c r="F9" s="65">
        <f>VLOOKUP($A9,'Return Data'!$B$7:$R$2700,11,0)</f>
        <v>25.867999999999999</v>
      </c>
      <c r="G9" s="66">
        <f t="shared" ref="G9:G31" si="1">RANK(F9,F$8:F$31,0)</f>
        <v>6</v>
      </c>
      <c r="H9" s="65">
        <f>VLOOKUP($A9,'Return Data'!$B$7:$R$2700,12,0)</f>
        <v>11.738200000000001</v>
      </c>
      <c r="I9" s="66">
        <f t="shared" ref="I9:I31" si="2">RANK(H9,H$8:H$31,0)</f>
        <v>3</v>
      </c>
      <c r="J9" s="65">
        <f>VLOOKUP($A9,'Return Data'!$B$7:$R$2700,13,0)</f>
        <v>12.072900000000001</v>
      </c>
      <c r="K9" s="66">
        <f t="shared" ref="K9:K31" si="3">RANK(J9,J$8:J$31,0)</f>
        <v>3</v>
      </c>
      <c r="L9" s="65">
        <f>VLOOKUP($A9,'Return Data'!$B$7:$R$2700,17,0)</f>
        <v>7.5602999999999998</v>
      </c>
      <c r="M9" s="66">
        <f t="shared" ref="M9:M31" si="4">RANK(L9,L$8:L$31,0)</f>
        <v>13</v>
      </c>
      <c r="N9" s="65">
        <f>VLOOKUP($A9,'Return Data'!$B$7:$R$2700,14,0)</f>
        <v>5.8779000000000003</v>
      </c>
      <c r="O9" s="66">
        <f t="shared" ref="O9:O31" si="5">RANK(N9,N$8:N$31,0)</f>
        <v>9</v>
      </c>
      <c r="P9" s="65">
        <f>VLOOKUP($A9,'Return Data'!$B$7:$R$2700,15,0)</f>
        <v>6.6426999999999996</v>
      </c>
      <c r="Q9" s="66">
        <f t="shared" ref="Q9:Q31" si="6">RANK(P9,P$8:P$31,0)</f>
        <v>15</v>
      </c>
      <c r="R9" s="65">
        <f>VLOOKUP($A9,'Return Data'!$B$7:$R$2700,16,0)</f>
        <v>7.7545999999999999</v>
      </c>
      <c r="S9" s="67">
        <f t="shared" ref="S9:S31" si="7">RANK(R9,R$8:R$31,0)</f>
        <v>16</v>
      </c>
    </row>
    <row r="10" spans="1:20" x14ac:dyDescent="0.3">
      <c r="A10" s="63" t="s">
        <v>1732</v>
      </c>
      <c r="B10" s="64">
        <f>VLOOKUP($A10,'Return Data'!$B$7:$R$2700,3,0)</f>
        <v>44158</v>
      </c>
      <c r="C10" s="65">
        <f>VLOOKUP($A10,'Return Data'!$B$7:$R$2700,4,0)</f>
        <v>28.632300000000001</v>
      </c>
      <c r="D10" s="65">
        <f>VLOOKUP($A10,'Return Data'!$B$7:$R$2700,10,0)</f>
        <v>14.942500000000001</v>
      </c>
      <c r="E10" s="66">
        <f t="shared" si="0"/>
        <v>14</v>
      </c>
      <c r="F10" s="65">
        <f>VLOOKUP($A10,'Return Data'!$B$7:$R$2700,11,0)</f>
        <v>15.522</v>
      </c>
      <c r="G10" s="66">
        <f t="shared" si="1"/>
        <v>20</v>
      </c>
      <c r="H10" s="65">
        <f>VLOOKUP($A10,'Return Data'!$B$7:$R$2700,12,0)</f>
        <v>12.136799999999999</v>
      </c>
      <c r="I10" s="66">
        <f t="shared" si="2"/>
        <v>2</v>
      </c>
      <c r="J10" s="65">
        <f>VLOOKUP($A10,'Return Data'!$B$7:$R$2700,13,0)</f>
        <v>12.0906</v>
      </c>
      <c r="K10" s="66">
        <f t="shared" si="3"/>
        <v>2</v>
      </c>
      <c r="L10" s="65">
        <f>VLOOKUP($A10,'Return Data'!$B$7:$R$2700,17,0)</f>
        <v>12.5931</v>
      </c>
      <c r="M10" s="66">
        <f t="shared" si="4"/>
        <v>1</v>
      </c>
      <c r="N10" s="65">
        <f>VLOOKUP($A10,'Return Data'!$B$7:$R$2700,14,0)</f>
        <v>8.7289999999999992</v>
      </c>
      <c r="O10" s="66">
        <f t="shared" si="5"/>
        <v>1</v>
      </c>
      <c r="P10" s="65">
        <f>VLOOKUP($A10,'Return Data'!$B$7:$R$2700,15,0)</f>
        <v>8.5508000000000006</v>
      </c>
      <c r="Q10" s="66">
        <f t="shared" si="6"/>
        <v>3</v>
      </c>
      <c r="R10" s="65">
        <f>VLOOKUP($A10,'Return Data'!$B$7:$R$2700,16,0)</f>
        <v>6.7008000000000001</v>
      </c>
      <c r="S10" s="67">
        <f t="shared" si="7"/>
        <v>20</v>
      </c>
    </row>
    <row r="11" spans="1:20" x14ac:dyDescent="0.3">
      <c r="A11" s="63" t="s">
        <v>1733</v>
      </c>
      <c r="B11" s="64">
        <f>VLOOKUP($A11,'Return Data'!$B$7:$R$2700,3,0)</f>
        <v>44158</v>
      </c>
      <c r="C11" s="65">
        <f>VLOOKUP($A11,'Return Data'!$B$7:$R$2700,4,0)</f>
        <v>31.8977</v>
      </c>
      <c r="D11" s="65">
        <f>VLOOKUP($A11,'Return Data'!$B$7:$R$2700,10,0)</f>
        <v>12.197800000000001</v>
      </c>
      <c r="E11" s="66">
        <f t="shared" si="0"/>
        <v>20</v>
      </c>
      <c r="F11" s="65">
        <f>VLOOKUP($A11,'Return Data'!$B$7:$R$2700,11,0)</f>
        <v>16.440200000000001</v>
      </c>
      <c r="G11" s="66">
        <f t="shared" si="1"/>
        <v>17</v>
      </c>
      <c r="H11" s="65">
        <f>VLOOKUP($A11,'Return Data'!$B$7:$R$2700,12,0)</f>
        <v>5.7346000000000004</v>
      </c>
      <c r="I11" s="66">
        <f t="shared" si="2"/>
        <v>15</v>
      </c>
      <c r="J11" s="65">
        <f>VLOOKUP($A11,'Return Data'!$B$7:$R$2700,13,0)</f>
        <v>6.8703000000000003</v>
      </c>
      <c r="K11" s="66">
        <f t="shared" si="3"/>
        <v>14</v>
      </c>
      <c r="L11" s="65">
        <f>VLOOKUP($A11,'Return Data'!$B$7:$R$2700,17,0)</f>
        <v>8.1167999999999996</v>
      </c>
      <c r="M11" s="66">
        <f t="shared" si="4"/>
        <v>9</v>
      </c>
      <c r="N11" s="65">
        <f>VLOOKUP($A11,'Return Data'!$B$7:$R$2700,14,0)</f>
        <v>5.8327999999999998</v>
      </c>
      <c r="O11" s="66">
        <f t="shared" si="5"/>
        <v>10</v>
      </c>
      <c r="P11" s="65">
        <f>VLOOKUP($A11,'Return Data'!$B$7:$R$2700,15,0)</f>
        <v>7.3859000000000004</v>
      </c>
      <c r="Q11" s="66">
        <f t="shared" si="6"/>
        <v>7</v>
      </c>
      <c r="R11" s="65">
        <f>VLOOKUP($A11,'Return Data'!$B$7:$R$2700,16,0)</f>
        <v>7.4332000000000003</v>
      </c>
      <c r="S11" s="67">
        <f t="shared" si="7"/>
        <v>17</v>
      </c>
    </row>
    <row r="12" spans="1:20" x14ac:dyDescent="0.3">
      <c r="A12" s="63" t="s">
        <v>1734</v>
      </c>
      <c r="B12" s="64">
        <f>VLOOKUP($A12,'Return Data'!$B$7:$R$2700,3,0)</f>
        <v>44158</v>
      </c>
      <c r="C12" s="65">
        <f>VLOOKUP($A12,'Return Data'!$B$7:$R$2700,4,0)</f>
        <v>20.927499999999998</v>
      </c>
      <c r="D12" s="65">
        <f>VLOOKUP($A12,'Return Data'!$B$7:$R$2700,10,0)</f>
        <v>15.786899999999999</v>
      </c>
      <c r="E12" s="66">
        <f t="shared" si="0"/>
        <v>13</v>
      </c>
      <c r="F12" s="65">
        <f>VLOOKUP($A12,'Return Data'!$B$7:$R$2700,11,0)</f>
        <v>22.863499999999998</v>
      </c>
      <c r="G12" s="66">
        <f t="shared" si="1"/>
        <v>10</v>
      </c>
      <c r="H12" s="65">
        <f>VLOOKUP($A12,'Return Data'!$B$7:$R$2700,12,0)</f>
        <v>8.9346999999999994</v>
      </c>
      <c r="I12" s="66">
        <f t="shared" si="2"/>
        <v>8</v>
      </c>
      <c r="J12" s="65">
        <f>VLOOKUP($A12,'Return Data'!$B$7:$R$2700,13,0)</f>
        <v>10.578200000000001</v>
      </c>
      <c r="K12" s="66">
        <f t="shared" si="3"/>
        <v>5</v>
      </c>
      <c r="L12" s="65">
        <f>VLOOKUP($A12,'Return Data'!$B$7:$R$2700,17,0)</f>
        <v>1.2325999999999999</v>
      </c>
      <c r="M12" s="66">
        <f t="shared" si="4"/>
        <v>20</v>
      </c>
      <c r="N12" s="65">
        <f>VLOOKUP($A12,'Return Data'!$B$7:$R$2700,14,0)</f>
        <v>0.27800000000000002</v>
      </c>
      <c r="O12" s="66">
        <f t="shared" si="5"/>
        <v>20</v>
      </c>
      <c r="P12" s="65">
        <f>VLOOKUP($A12,'Return Data'!$B$7:$R$2700,15,0)</f>
        <v>4.4711999999999996</v>
      </c>
      <c r="Q12" s="66">
        <f t="shared" si="6"/>
        <v>19</v>
      </c>
      <c r="R12" s="65">
        <f>VLOOKUP($A12,'Return Data'!$B$7:$R$2700,16,0)</f>
        <v>6.5191999999999997</v>
      </c>
      <c r="S12" s="67">
        <f t="shared" si="7"/>
        <v>21</v>
      </c>
    </row>
    <row r="13" spans="1:20" x14ac:dyDescent="0.3">
      <c r="A13" s="63" t="s">
        <v>1735</v>
      </c>
      <c r="B13" s="64">
        <f>VLOOKUP($A13,'Return Data'!$B$7:$R$2700,3,0)</f>
        <v>44158</v>
      </c>
      <c r="C13" s="65">
        <f>VLOOKUP($A13,'Return Data'!$B$7:$R$2700,4,0)</f>
        <v>77.562683141293505</v>
      </c>
      <c r="D13" s="65">
        <f>VLOOKUP($A13,'Return Data'!$B$7:$R$2700,10,0)</f>
        <v>17.480399999999999</v>
      </c>
      <c r="E13" s="66">
        <f t="shared" si="0"/>
        <v>10</v>
      </c>
      <c r="F13" s="65">
        <f>VLOOKUP($A13,'Return Data'!$B$7:$R$2700,11,0)</f>
        <v>24.1813</v>
      </c>
      <c r="G13" s="66">
        <f t="shared" si="1"/>
        <v>8</v>
      </c>
      <c r="H13" s="65">
        <f>VLOOKUP($A13,'Return Data'!$B$7:$R$2700,12,0)</f>
        <v>10.2393</v>
      </c>
      <c r="I13" s="66">
        <f t="shared" si="2"/>
        <v>5</v>
      </c>
      <c r="J13" s="65">
        <f>VLOOKUP($A13,'Return Data'!$B$7:$R$2700,13,0)</f>
        <v>12.5534</v>
      </c>
      <c r="K13" s="66">
        <f t="shared" si="3"/>
        <v>1</v>
      </c>
      <c r="L13" s="65">
        <f>VLOOKUP($A13,'Return Data'!$B$7:$R$2700,17,0)</f>
        <v>11.9902</v>
      </c>
      <c r="M13" s="66">
        <f t="shared" si="4"/>
        <v>2</v>
      </c>
      <c r="N13" s="65">
        <f>VLOOKUP($A13,'Return Data'!$B$7:$R$2700,14,0)</f>
        <v>8.4085999999999999</v>
      </c>
      <c r="O13" s="66">
        <f t="shared" si="5"/>
        <v>2</v>
      </c>
      <c r="P13" s="65">
        <f>VLOOKUP($A13,'Return Data'!$B$7:$R$2700,15,0)</f>
        <v>7.9863</v>
      </c>
      <c r="Q13" s="66">
        <f t="shared" si="6"/>
        <v>4</v>
      </c>
      <c r="R13" s="65">
        <f>VLOOKUP($A13,'Return Data'!$B$7:$R$2700,16,0)</f>
        <v>8.4664000000000001</v>
      </c>
      <c r="S13" s="67">
        <f t="shared" si="7"/>
        <v>11</v>
      </c>
    </row>
    <row r="14" spans="1:20" x14ac:dyDescent="0.3">
      <c r="A14" s="63" t="s">
        <v>1736</v>
      </c>
      <c r="B14" s="64">
        <f>VLOOKUP($A14,'Return Data'!$B$7:$R$2700,3,0)</f>
        <v>44158</v>
      </c>
      <c r="C14" s="65">
        <f>VLOOKUP($A14,'Return Data'!$B$7:$R$2700,4,0)</f>
        <v>39.8643</v>
      </c>
      <c r="D14" s="65">
        <f>VLOOKUP($A14,'Return Data'!$B$7:$R$2700,10,0)</f>
        <v>19.2775</v>
      </c>
      <c r="E14" s="66">
        <f t="shared" si="0"/>
        <v>8</v>
      </c>
      <c r="F14" s="65">
        <f>VLOOKUP($A14,'Return Data'!$B$7:$R$2700,11,0)</f>
        <v>24.9346</v>
      </c>
      <c r="G14" s="66">
        <f t="shared" si="1"/>
        <v>7</v>
      </c>
      <c r="H14" s="65">
        <f>VLOOKUP($A14,'Return Data'!$B$7:$R$2700,12,0)</f>
        <v>7.0334000000000003</v>
      </c>
      <c r="I14" s="66">
        <f t="shared" si="2"/>
        <v>11</v>
      </c>
      <c r="J14" s="65">
        <f>VLOOKUP($A14,'Return Data'!$B$7:$R$2700,13,0)</f>
        <v>8.1090999999999998</v>
      </c>
      <c r="K14" s="66">
        <f t="shared" si="3"/>
        <v>11</v>
      </c>
      <c r="L14" s="65">
        <f>VLOOKUP($A14,'Return Data'!$B$7:$R$2700,17,0)</f>
        <v>6.9371999999999998</v>
      </c>
      <c r="M14" s="66">
        <f t="shared" si="4"/>
        <v>14</v>
      </c>
      <c r="N14" s="65">
        <f>VLOOKUP($A14,'Return Data'!$B$7:$R$2700,14,0)</f>
        <v>3.2879</v>
      </c>
      <c r="O14" s="66">
        <f t="shared" si="5"/>
        <v>18</v>
      </c>
      <c r="P14" s="65">
        <f>VLOOKUP($A14,'Return Data'!$B$7:$R$2700,15,0)</f>
        <v>6.0252999999999997</v>
      </c>
      <c r="Q14" s="66">
        <f t="shared" si="6"/>
        <v>16</v>
      </c>
      <c r="R14" s="65">
        <f>VLOOKUP($A14,'Return Data'!$B$7:$R$2700,16,0)</f>
        <v>8.7629000000000001</v>
      </c>
      <c r="S14" s="67">
        <f t="shared" si="7"/>
        <v>8</v>
      </c>
    </row>
    <row r="15" spans="1:20" x14ac:dyDescent="0.3">
      <c r="A15" s="63" t="s">
        <v>1737</v>
      </c>
      <c r="B15" s="64">
        <f>VLOOKUP($A15,'Return Data'!$B$7:$R$2700,3,0)</f>
        <v>44158</v>
      </c>
      <c r="C15" s="65">
        <f>VLOOKUP($A15,'Return Data'!$B$7:$R$2700,4,0)</f>
        <v>20.5686</v>
      </c>
      <c r="D15" s="65">
        <f>VLOOKUP($A15,'Return Data'!$B$7:$R$2700,10,0)</f>
        <v>10.3695</v>
      </c>
      <c r="E15" s="66">
        <f t="shared" si="0"/>
        <v>21</v>
      </c>
      <c r="F15" s="65">
        <f>VLOOKUP($A15,'Return Data'!$B$7:$R$2700,11,0)</f>
        <v>15.303800000000001</v>
      </c>
      <c r="G15" s="66">
        <f t="shared" si="1"/>
        <v>21</v>
      </c>
      <c r="H15" s="65">
        <f>VLOOKUP($A15,'Return Data'!$B$7:$R$2700,12,0)</f>
        <v>2.9661</v>
      </c>
      <c r="I15" s="66">
        <f t="shared" si="2"/>
        <v>20</v>
      </c>
      <c r="J15" s="65">
        <f>VLOOKUP($A15,'Return Data'!$B$7:$R$2700,13,0)</f>
        <v>4.0834000000000001</v>
      </c>
      <c r="K15" s="66">
        <f t="shared" si="3"/>
        <v>20</v>
      </c>
      <c r="L15" s="65">
        <f>VLOOKUP($A15,'Return Data'!$B$7:$R$2700,17,0)</f>
        <v>5.9005999999999998</v>
      </c>
      <c r="M15" s="66">
        <f t="shared" si="4"/>
        <v>18</v>
      </c>
      <c r="N15" s="65">
        <f>VLOOKUP($A15,'Return Data'!$B$7:$R$2700,14,0)</f>
        <v>4.6707000000000001</v>
      </c>
      <c r="O15" s="66">
        <f t="shared" si="5"/>
        <v>15</v>
      </c>
      <c r="P15" s="65">
        <f>VLOOKUP($A15,'Return Data'!$B$7:$R$2700,15,0)</f>
        <v>5.9320000000000004</v>
      </c>
      <c r="Q15" s="66">
        <f t="shared" si="6"/>
        <v>17</v>
      </c>
      <c r="R15" s="65">
        <f>VLOOKUP($A15,'Return Data'!$B$7:$R$2700,16,0)</f>
        <v>7.2317999999999998</v>
      </c>
      <c r="S15" s="67">
        <f t="shared" si="7"/>
        <v>18</v>
      </c>
    </row>
    <row r="16" spans="1:20" x14ac:dyDescent="0.3">
      <c r="A16" s="63" t="s">
        <v>1738</v>
      </c>
      <c r="B16" s="64">
        <f>VLOOKUP($A16,'Return Data'!$B$7:$R$2700,3,0)</f>
        <v>44158</v>
      </c>
      <c r="C16" s="65">
        <f>VLOOKUP($A16,'Return Data'!$B$7:$R$2700,4,0)</f>
        <v>61.848700000000001</v>
      </c>
      <c r="D16" s="65">
        <f>VLOOKUP($A16,'Return Data'!$B$7:$R$2700,10,0)</f>
        <v>19.314</v>
      </c>
      <c r="E16" s="66">
        <f t="shared" si="0"/>
        <v>7</v>
      </c>
      <c r="F16" s="65">
        <f>VLOOKUP($A16,'Return Data'!$B$7:$R$2700,11,0)</f>
        <v>21.942900000000002</v>
      </c>
      <c r="G16" s="66">
        <f t="shared" si="1"/>
        <v>12</v>
      </c>
      <c r="H16" s="65">
        <f>VLOOKUP($A16,'Return Data'!$B$7:$R$2700,12,0)</f>
        <v>3.5590999999999999</v>
      </c>
      <c r="I16" s="66">
        <f t="shared" si="2"/>
        <v>19</v>
      </c>
      <c r="J16" s="65">
        <f>VLOOKUP($A16,'Return Data'!$B$7:$R$2700,13,0)</f>
        <v>6.1177000000000001</v>
      </c>
      <c r="K16" s="66">
        <f t="shared" si="3"/>
        <v>17</v>
      </c>
      <c r="L16" s="65">
        <f>VLOOKUP($A16,'Return Data'!$B$7:$R$2700,17,0)</f>
        <v>7.7766999999999999</v>
      </c>
      <c r="M16" s="66">
        <f t="shared" si="4"/>
        <v>11</v>
      </c>
      <c r="N16" s="65">
        <f>VLOOKUP($A16,'Return Data'!$B$7:$R$2700,14,0)</f>
        <v>5.4295999999999998</v>
      </c>
      <c r="O16" s="66">
        <f t="shared" si="5"/>
        <v>13</v>
      </c>
      <c r="P16" s="65">
        <f>VLOOKUP($A16,'Return Data'!$B$7:$R$2700,15,0)</f>
        <v>6.8327</v>
      </c>
      <c r="Q16" s="66">
        <f t="shared" si="6"/>
        <v>14</v>
      </c>
      <c r="R16" s="65">
        <f>VLOOKUP($A16,'Return Data'!$B$7:$R$2700,16,0)</f>
        <v>9.4558</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44158</v>
      </c>
      <c r="C18" s="65">
        <f>VLOOKUP($A18,'Return Data'!$B$7:$R$2700,4,0)</f>
        <v>50.625</v>
      </c>
      <c r="D18" s="65">
        <f>VLOOKUP($A18,'Return Data'!$B$7:$R$2700,10,0)</f>
        <v>17.103300000000001</v>
      </c>
      <c r="E18" s="66">
        <f t="shared" si="0"/>
        <v>11</v>
      </c>
      <c r="F18" s="65">
        <f>VLOOKUP($A18,'Return Data'!$B$7:$R$2700,11,0)</f>
        <v>29.885899999999999</v>
      </c>
      <c r="G18" s="66">
        <f t="shared" si="1"/>
        <v>3</v>
      </c>
      <c r="H18" s="65">
        <f>VLOOKUP($A18,'Return Data'!$B$7:$R$2700,12,0)</f>
        <v>6.4573999999999998</v>
      </c>
      <c r="I18" s="66">
        <f t="shared" si="2"/>
        <v>13</v>
      </c>
      <c r="J18" s="65">
        <f>VLOOKUP($A18,'Return Data'!$B$7:$R$2700,13,0)</f>
        <v>6.9355000000000002</v>
      </c>
      <c r="K18" s="66">
        <f t="shared" si="3"/>
        <v>13</v>
      </c>
      <c r="L18" s="65">
        <f>VLOOKUP($A18,'Return Data'!$B$7:$R$2700,17,0)</f>
        <v>7.7028999999999996</v>
      </c>
      <c r="M18" s="66">
        <f t="shared" si="4"/>
        <v>12</v>
      </c>
      <c r="N18" s="65">
        <f>VLOOKUP($A18,'Return Data'!$B$7:$R$2700,14,0)</f>
        <v>4.4420999999999999</v>
      </c>
      <c r="O18" s="66">
        <f t="shared" si="5"/>
        <v>16</v>
      </c>
      <c r="P18" s="65">
        <f>VLOOKUP($A18,'Return Data'!$B$7:$R$2700,15,0)</f>
        <v>7.3665000000000003</v>
      </c>
      <c r="Q18" s="66">
        <f t="shared" si="6"/>
        <v>8</v>
      </c>
      <c r="R18" s="65">
        <f>VLOOKUP($A18,'Return Data'!$B$7:$R$2700,16,0)</f>
        <v>10.0579</v>
      </c>
      <c r="S18" s="67">
        <f t="shared" si="7"/>
        <v>2</v>
      </c>
    </row>
    <row r="19" spans="1:19" x14ac:dyDescent="0.3">
      <c r="A19" s="63" t="s">
        <v>1741</v>
      </c>
      <c r="B19" s="64">
        <f>VLOOKUP($A19,'Return Data'!$B$7:$R$2700,3,0)</f>
        <v>44158</v>
      </c>
      <c r="C19" s="65">
        <f>VLOOKUP($A19,'Return Data'!$B$7:$R$2700,4,0)</f>
        <v>41.7121</v>
      </c>
      <c r="D19" s="65">
        <f>VLOOKUP($A19,'Return Data'!$B$7:$R$2700,10,0)</f>
        <v>18.633400000000002</v>
      </c>
      <c r="E19" s="66">
        <f t="shared" si="0"/>
        <v>9</v>
      </c>
      <c r="F19" s="65">
        <f>VLOOKUP($A19,'Return Data'!$B$7:$R$2700,11,0)</f>
        <v>22.125299999999999</v>
      </c>
      <c r="G19" s="66">
        <f t="shared" si="1"/>
        <v>11</v>
      </c>
      <c r="H19" s="65">
        <f>VLOOKUP($A19,'Return Data'!$B$7:$R$2700,12,0)</f>
        <v>7.9058999999999999</v>
      </c>
      <c r="I19" s="66">
        <f t="shared" si="2"/>
        <v>10</v>
      </c>
      <c r="J19" s="65">
        <f>VLOOKUP($A19,'Return Data'!$B$7:$R$2700,13,0)</f>
        <v>8.6967999999999996</v>
      </c>
      <c r="K19" s="66">
        <f t="shared" si="3"/>
        <v>8</v>
      </c>
      <c r="L19" s="65">
        <f>VLOOKUP($A19,'Return Data'!$B$7:$R$2700,17,0)</f>
        <v>9.2979000000000003</v>
      </c>
      <c r="M19" s="66">
        <f t="shared" si="4"/>
        <v>6</v>
      </c>
      <c r="N19" s="65">
        <f>VLOOKUP($A19,'Return Data'!$B$7:$R$2700,14,0)</f>
        <v>5.7278000000000002</v>
      </c>
      <c r="O19" s="66">
        <f t="shared" si="5"/>
        <v>11</v>
      </c>
      <c r="P19" s="65">
        <f>VLOOKUP($A19,'Return Data'!$B$7:$R$2700,15,0)</f>
        <v>7.0957999999999997</v>
      </c>
      <c r="Q19" s="66">
        <f t="shared" si="6"/>
        <v>10</v>
      </c>
      <c r="R19" s="65">
        <f>VLOOKUP($A19,'Return Data'!$B$7:$R$2700,16,0)</f>
        <v>8.8956999999999997</v>
      </c>
      <c r="S19" s="67">
        <f t="shared" si="7"/>
        <v>6</v>
      </c>
    </row>
    <row r="20" spans="1:19" x14ac:dyDescent="0.3">
      <c r="A20" s="63" t="s">
        <v>1742</v>
      </c>
      <c r="B20" s="64">
        <f>VLOOKUP($A20,'Return Data'!$B$7:$R$2700,3,0)</f>
        <v>44158</v>
      </c>
      <c r="C20" s="65">
        <f>VLOOKUP($A20,'Return Data'!$B$7:$R$2700,4,0)</f>
        <v>49.3932</v>
      </c>
      <c r="D20" s="65">
        <f>VLOOKUP($A20,'Return Data'!$B$7:$R$2700,10,0)</f>
        <v>16.816199999999998</v>
      </c>
      <c r="E20" s="66">
        <f t="shared" si="0"/>
        <v>12</v>
      </c>
      <c r="F20" s="65">
        <f>VLOOKUP($A20,'Return Data'!$B$7:$R$2700,11,0)</f>
        <v>24.105799999999999</v>
      </c>
      <c r="G20" s="66">
        <f t="shared" si="1"/>
        <v>9</v>
      </c>
      <c r="H20" s="65">
        <f>VLOOKUP($A20,'Return Data'!$B$7:$R$2700,12,0)</f>
        <v>9.3156999999999996</v>
      </c>
      <c r="I20" s="66">
        <f t="shared" si="2"/>
        <v>7</v>
      </c>
      <c r="J20" s="65">
        <f>VLOOKUP($A20,'Return Data'!$B$7:$R$2700,13,0)</f>
        <v>9.8524999999999991</v>
      </c>
      <c r="K20" s="66">
        <f t="shared" si="3"/>
        <v>7</v>
      </c>
      <c r="L20" s="65">
        <f>VLOOKUP($A20,'Return Data'!$B$7:$R$2700,17,0)</f>
        <v>10.1791</v>
      </c>
      <c r="M20" s="66">
        <f t="shared" si="4"/>
        <v>4</v>
      </c>
      <c r="N20" s="65">
        <f>VLOOKUP($A20,'Return Data'!$B$7:$R$2700,14,0)</f>
        <v>8.0014000000000003</v>
      </c>
      <c r="O20" s="66">
        <f t="shared" si="5"/>
        <v>3</v>
      </c>
      <c r="P20" s="65">
        <f>VLOOKUP($A20,'Return Data'!$B$7:$R$2700,15,0)</f>
        <v>9.4902999999999995</v>
      </c>
      <c r="Q20" s="66">
        <f t="shared" si="6"/>
        <v>1</v>
      </c>
      <c r="R20" s="65">
        <f>VLOOKUP($A20,'Return Data'!$B$7:$R$2700,16,0)</f>
        <v>10.059900000000001</v>
      </c>
      <c r="S20" s="67">
        <f t="shared" si="7"/>
        <v>1</v>
      </c>
    </row>
    <row r="21" spans="1:19" x14ac:dyDescent="0.3">
      <c r="A21" s="63" t="s">
        <v>1743</v>
      </c>
      <c r="B21" s="64">
        <f>VLOOKUP($A21,'Return Data'!$B$7:$R$2700,3,0)</f>
        <v>44158</v>
      </c>
      <c r="C21" s="65">
        <f>VLOOKUP($A21,'Return Data'!$B$7:$R$2700,4,0)</f>
        <v>24.0229</v>
      </c>
      <c r="D21" s="65">
        <f>VLOOKUP($A21,'Return Data'!$B$7:$R$2700,10,0)</f>
        <v>13.1724</v>
      </c>
      <c r="E21" s="66">
        <f t="shared" si="0"/>
        <v>18</v>
      </c>
      <c r="F21" s="65">
        <f>VLOOKUP($A21,'Return Data'!$B$7:$R$2700,11,0)</f>
        <v>19.3597</v>
      </c>
      <c r="G21" s="66">
        <f t="shared" si="1"/>
        <v>13</v>
      </c>
      <c r="H21" s="65">
        <f>VLOOKUP($A21,'Return Data'!$B$7:$R$2700,12,0)</f>
        <v>5.1974999999999998</v>
      </c>
      <c r="I21" s="66">
        <f t="shared" si="2"/>
        <v>17</v>
      </c>
      <c r="J21" s="65">
        <f>VLOOKUP($A21,'Return Data'!$B$7:$R$2700,13,0)</f>
        <v>6.3441000000000001</v>
      </c>
      <c r="K21" s="66">
        <f t="shared" si="3"/>
        <v>16</v>
      </c>
      <c r="L21" s="65">
        <f>VLOOKUP($A21,'Return Data'!$B$7:$R$2700,17,0)</f>
        <v>8.1115999999999993</v>
      </c>
      <c r="M21" s="66">
        <f t="shared" si="4"/>
        <v>10</v>
      </c>
      <c r="N21" s="65">
        <f>VLOOKUP($A21,'Return Data'!$B$7:$R$2700,14,0)</f>
        <v>5.48</v>
      </c>
      <c r="O21" s="66">
        <f t="shared" si="5"/>
        <v>12</v>
      </c>
      <c r="P21" s="65">
        <f>VLOOKUP($A21,'Return Data'!$B$7:$R$2700,15,0)</f>
        <v>7.1931000000000003</v>
      </c>
      <c r="Q21" s="66">
        <f t="shared" si="6"/>
        <v>9</v>
      </c>
      <c r="R21" s="65">
        <f>VLOOKUP($A21,'Return Data'!$B$7:$R$2700,16,0)</f>
        <v>8.4938000000000002</v>
      </c>
      <c r="S21" s="67">
        <f t="shared" si="7"/>
        <v>9</v>
      </c>
    </row>
    <row r="22" spans="1:19" x14ac:dyDescent="0.3">
      <c r="A22" s="63" t="s">
        <v>1744</v>
      </c>
      <c r="B22" s="64">
        <f>VLOOKUP($A22,'Return Data'!$B$7:$R$2700,3,0)</f>
        <v>44158</v>
      </c>
      <c r="C22" s="65">
        <f>VLOOKUP($A22,'Return Data'!$B$7:$R$2700,4,0)</f>
        <v>14.7043</v>
      </c>
      <c r="D22" s="65">
        <f>VLOOKUP($A22,'Return Data'!$B$7:$R$2700,10,0)</f>
        <v>19.403099999999998</v>
      </c>
      <c r="E22" s="66">
        <f t="shared" si="0"/>
        <v>6</v>
      </c>
      <c r="F22" s="65">
        <f>VLOOKUP($A22,'Return Data'!$B$7:$R$2700,11,0)</f>
        <v>17.008299999999998</v>
      </c>
      <c r="G22" s="66">
        <f t="shared" si="1"/>
        <v>16</v>
      </c>
      <c r="H22" s="65">
        <f>VLOOKUP($A22,'Return Data'!$B$7:$R$2700,12,0)</f>
        <v>5.5820999999999996</v>
      </c>
      <c r="I22" s="66">
        <f t="shared" si="2"/>
        <v>16</v>
      </c>
      <c r="J22" s="65">
        <f>VLOOKUP($A22,'Return Data'!$B$7:$R$2700,13,0)</f>
        <v>4.9771999999999998</v>
      </c>
      <c r="K22" s="66">
        <f t="shared" si="3"/>
        <v>19</v>
      </c>
      <c r="L22" s="65">
        <f>VLOOKUP($A22,'Return Data'!$B$7:$R$2700,17,0)</f>
        <v>6.359</v>
      </c>
      <c r="M22" s="66">
        <f t="shared" si="4"/>
        <v>16</v>
      </c>
      <c r="N22" s="65">
        <f>VLOOKUP($A22,'Return Data'!$B$7:$R$2700,14,0)</f>
        <v>6.2835999999999999</v>
      </c>
      <c r="O22" s="66">
        <f t="shared" si="5"/>
        <v>5</v>
      </c>
      <c r="P22" s="65"/>
      <c r="Q22" s="66"/>
      <c r="R22" s="65">
        <f>VLOOKUP($A22,'Return Data'!$B$7:$R$2700,16,0)</f>
        <v>8.0482999999999993</v>
      </c>
      <c r="S22" s="67">
        <f t="shared" si="7"/>
        <v>13</v>
      </c>
    </row>
    <row r="23" spans="1:19" x14ac:dyDescent="0.3">
      <c r="A23" s="63" t="s">
        <v>1745</v>
      </c>
      <c r="B23" s="64">
        <f>VLOOKUP($A23,'Return Data'!$B$7:$R$2700,3,0)</f>
        <v>44158</v>
      </c>
      <c r="C23" s="65">
        <f>VLOOKUP($A23,'Return Data'!$B$7:$R$2700,4,0)</f>
        <v>36.556899999999999</v>
      </c>
      <c r="D23" s="65">
        <f>VLOOKUP($A23,'Return Data'!$B$7:$R$2700,10,0)</f>
        <v>20.988900000000001</v>
      </c>
      <c r="E23" s="66">
        <f t="shared" si="0"/>
        <v>5</v>
      </c>
      <c r="F23" s="65">
        <f>VLOOKUP($A23,'Return Data'!$B$7:$R$2700,11,0)</f>
        <v>26.5533</v>
      </c>
      <c r="G23" s="66">
        <f t="shared" si="1"/>
        <v>5</v>
      </c>
      <c r="H23" s="65">
        <f>VLOOKUP($A23,'Return Data'!$B$7:$R$2700,12,0)</f>
        <v>10.5906</v>
      </c>
      <c r="I23" s="66">
        <f t="shared" si="2"/>
        <v>4</v>
      </c>
      <c r="J23" s="65">
        <f>VLOOKUP($A23,'Return Data'!$B$7:$R$2700,13,0)</f>
        <v>11.311500000000001</v>
      </c>
      <c r="K23" s="66">
        <f t="shared" si="3"/>
        <v>4</v>
      </c>
      <c r="L23" s="65">
        <f>VLOOKUP($A23,'Return Data'!$B$7:$R$2700,17,0)</f>
        <v>11.5863</v>
      </c>
      <c r="M23" s="66">
        <f t="shared" si="4"/>
        <v>3</v>
      </c>
      <c r="N23" s="65">
        <f>VLOOKUP($A23,'Return Data'!$B$7:$R$2700,14,0)</f>
        <v>6.9981</v>
      </c>
      <c r="O23" s="66">
        <f t="shared" si="5"/>
        <v>4</v>
      </c>
      <c r="P23" s="65">
        <f>VLOOKUP($A23,'Return Data'!$B$7:$R$2700,15,0)</f>
        <v>8.7944999999999993</v>
      </c>
      <c r="Q23" s="66">
        <f t="shared" si="6"/>
        <v>2</v>
      </c>
      <c r="R23" s="65">
        <f>VLOOKUP($A23,'Return Data'!$B$7:$R$2700,16,0)</f>
        <v>7.9287999999999998</v>
      </c>
      <c r="S23" s="67">
        <f t="shared" si="7"/>
        <v>15</v>
      </c>
    </row>
    <row r="24" spans="1:19" x14ac:dyDescent="0.3">
      <c r="A24" s="63" t="s">
        <v>1746</v>
      </c>
      <c r="B24" s="64">
        <f>VLOOKUP($A24,'Return Data'!$B$7:$R$2700,3,0)</f>
        <v>44158</v>
      </c>
      <c r="C24" s="65">
        <f>VLOOKUP($A24,'Return Data'!$B$7:$R$2700,4,0)</f>
        <v>39.086500000000001</v>
      </c>
      <c r="D24" s="65">
        <f>VLOOKUP($A24,'Return Data'!$B$7:$R$2700,10,0)</f>
        <v>14.1129</v>
      </c>
      <c r="E24" s="66">
        <f t="shared" si="0"/>
        <v>16</v>
      </c>
      <c r="F24" s="65">
        <f>VLOOKUP($A24,'Return Data'!$B$7:$R$2700,11,0)</f>
        <v>17.6661</v>
      </c>
      <c r="G24" s="66">
        <f t="shared" si="1"/>
        <v>15</v>
      </c>
      <c r="H24" s="65">
        <f>VLOOKUP($A24,'Return Data'!$B$7:$R$2700,12,0)</f>
        <v>6.1258999999999997</v>
      </c>
      <c r="I24" s="66">
        <f t="shared" si="2"/>
        <v>14</v>
      </c>
      <c r="J24" s="65">
        <f>VLOOKUP($A24,'Return Data'!$B$7:$R$2700,13,0)</f>
        <v>6.9404000000000003</v>
      </c>
      <c r="K24" s="66">
        <f t="shared" si="3"/>
        <v>12</v>
      </c>
      <c r="L24" s="65">
        <f>VLOOKUP($A24,'Return Data'!$B$7:$R$2700,17,0)</f>
        <v>8.3416999999999994</v>
      </c>
      <c r="M24" s="66">
        <f t="shared" si="4"/>
        <v>8</v>
      </c>
      <c r="N24" s="65">
        <f>VLOOKUP($A24,'Return Data'!$B$7:$R$2700,14,0)</f>
        <v>5.9231999999999996</v>
      </c>
      <c r="O24" s="66">
        <f t="shared" si="5"/>
        <v>7</v>
      </c>
      <c r="P24" s="65">
        <f>VLOOKUP($A24,'Return Data'!$B$7:$R$2700,15,0)</f>
        <v>6.8491999999999997</v>
      </c>
      <c r="Q24" s="66">
        <f t="shared" si="6"/>
        <v>13</v>
      </c>
      <c r="R24" s="65">
        <f>VLOOKUP($A24,'Return Data'!$B$7:$R$2700,16,0)</f>
        <v>5.8874000000000004</v>
      </c>
      <c r="S24" s="67">
        <f t="shared" si="7"/>
        <v>22</v>
      </c>
    </row>
    <row r="25" spans="1:19" x14ac:dyDescent="0.3">
      <c r="A25" s="63" t="s">
        <v>1747</v>
      </c>
      <c r="B25" s="64">
        <f>VLOOKUP($A25,'Return Data'!$B$7:$R$2700,3,0)</f>
        <v>44158</v>
      </c>
      <c r="C25" s="65">
        <f>VLOOKUP($A25,'Return Data'!$B$7:$R$2700,4,0)</f>
        <v>61.950200000000002</v>
      </c>
      <c r="D25" s="65">
        <f>VLOOKUP($A25,'Return Data'!$B$7:$R$2700,10,0)</f>
        <v>13.321099999999999</v>
      </c>
      <c r="E25" s="66">
        <f t="shared" si="0"/>
        <v>17</v>
      </c>
      <c r="F25" s="65">
        <f>VLOOKUP($A25,'Return Data'!$B$7:$R$2700,11,0)</f>
        <v>15.7659</v>
      </c>
      <c r="G25" s="66">
        <f t="shared" si="1"/>
        <v>19</v>
      </c>
      <c r="H25" s="65">
        <f>VLOOKUP($A25,'Return Data'!$B$7:$R$2700,12,0)</f>
        <v>6.8042999999999996</v>
      </c>
      <c r="I25" s="66">
        <f t="shared" si="2"/>
        <v>12</v>
      </c>
      <c r="J25" s="65">
        <f>VLOOKUP($A25,'Return Data'!$B$7:$R$2700,13,0)</f>
        <v>8.3811</v>
      </c>
      <c r="K25" s="66">
        <f t="shared" si="3"/>
        <v>9</v>
      </c>
      <c r="L25" s="65">
        <f>VLOOKUP($A25,'Return Data'!$B$7:$R$2700,17,0)</f>
        <v>9.1027000000000005</v>
      </c>
      <c r="M25" s="66">
        <f t="shared" si="4"/>
        <v>7</v>
      </c>
      <c r="N25" s="65">
        <f>VLOOKUP($A25,'Return Data'!$B$7:$R$2700,14,0)</f>
        <v>6.1021000000000001</v>
      </c>
      <c r="O25" s="66">
        <f t="shared" si="5"/>
        <v>6</v>
      </c>
      <c r="P25" s="65">
        <f>VLOOKUP($A25,'Return Data'!$B$7:$R$2700,15,0)</f>
        <v>6.8855000000000004</v>
      </c>
      <c r="Q25" s="66">
        <f t="shared" si="6"/>
        <v>12</v>
      </c>
      <c r="R25" s="65">
        <f>VLOOKUP($A25,'Return Data'!$B$7:$R$2700,16,0)</f>
        <v>8.3798999999999992</v>
      </c>
      <c r="S25" s="67">
        <f t="shared" si="7"/>
        <v>12</v>
      </c>
    </row>
    <row r="26" spans="1:19" x14ac:dyDescent="0.3">
      <c r="A26" s="63" t="s">
        <v>1748</v>
      </c>
      <c r="B26" s="64">
        <f>VLOOKUP($A26,'Return Data'!$B$7:$R$2700,3,0)</f>
        <v>44158</v>
      </c>
      <c r="C26" s="65">
        <f>VLOOKUP($A26,'Return Data'!$B$7:$R$2700,4,0)</f>
        <v>39.4193</v>
      </c>
      <c r="D26" s="65">
        <f>VLOOKUP($A26,'Return Data'!$B$7:$R$2700,10,0)</f>
        <v>14.8934</v>
      </c>
      <c r="E26" s="66">
        <f t="shared" si="0"/>
        <v>15</v>
      </c>
      <c r="F26" s="65">
        <f>VLOOKUP($A26,'Return Data'!$B$7:$R$2700,11,0)</f>
        <v>16.182400000000001</v>
      </c>
      <c r="G26" s="66">
        <f t="shared" si="1"/>
        <v>18</v>
      </c>
      <c r="H26" s="65">
        <f>VLOOKUP($A26,'Return Data'!$B$7:$R$2700,12,0)</f>
        <v>-4.8898999999999999</v>
      </c>
      <c r="I26" s="66">
        <f t="shared" si="2"/>
        <v>21</v>
      </c>
      <c r="J26" s="65">
        <f>VLOOKUP($A26,'Return Data'!$B$7:$R$2700,13,0)</f>
        <v>-9.8657000000000004</v>
      </c>
      <c r="K26" s="66">
        <f t="shared" si="3"/>
        <v>21</v>
      </c>
      <c r="L26" s="65">
        <f>VLOOKUP($A26,'Return Data'!$B$7:$R$2700,17,0)</f>
        <v>-3.1576</v>
      </c>
      <c r="M26" s="66">
        <f t="shared" si="4"/>
        <v>21</v>
      </c>
      <c r="N26" s="65">
        <f>VLOOKUP($A26,'Return Data'!$B$7:$R$2700,14,0)</f>
        <v>-1.3526</v>
      </c>
      <c r="O26" s="66">
        <f t="shared" si="5"/>
        <v>21</v>
      </c>
      <c r="P26" s="65">
        <f>VLOOKUP($A26,'Return Data'!$B$7:$R$2700,15,0)</f>
        <v>2.9073000000000002</v>
      </c>
      <c r="Q26" s="66">
        <f t="shared" si="6"/>
        <v>20</v>
      </c>
      <c r="R26" s="65">
        <f>VLOOKUP($A26,'Return Data'!$B$7:$R$2700,16,0)</f>
        <v>8.4670000000000005</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44158</v>
      </c>
      <c r="C28" s="65">
        <f>VLOOKUP($A28,'Return Data'!$B$7:$R$2700,4,0)</f>
        <v>45.374699999999997</v>
      </c>
      <c r="D28" s="65">
        <f>VLOOKUP($A28,'Return Data'!$B$7:$R$2700,10,0)</f>
        <v>23.999300000000002</v>
      </c>
      <c r="E28" s="66">
        <f t="shared" si="0"/>
        <v>3</v>
      </c>
      <c r="F28" s="65">
        <f>VLOOKUP($A28,'Return Data'!$B$7:$R$2700,11,0)</f>
        <v>29.445499999999999</v>
      </c>
      <c r="G28" s="66">
        <f t="shared" si="1"/>
        <v>4</v>
      </c>
      <c r="H28" s="65">
        <f>VLOOKUP($A28,'Return Data'!$B$7:$R$2700,12,0)</f>
        <v>9.4481000000000002</v>
      </c>
      <c r="I28" s="66">
        <f t="shared" si="2"/>
        <v>6</v>
      </c>
      <c r="J28" s="65">
        <f>VLOOKUP($A28,'Return Data'!$B$7:$R$2700,13,0)</f>
        <v>10.0783</v>
      </c>
      <c r="K28" s="66">
        <f t="shared" si="3"/>
        <v>6</v>
      </c>
      <c r="L28" s="65">
        <f>VLOOKUP($A28,'Return Data'!$B$7:$R$2700,17,0)</f>
        <v>9.9899000000000004</v>
      </c>
      <c r="M28" s="66">
        <f t="shared" si="4"/>
        <v>5</v>
      </c>
      <c r="N28" s="65">
        <f>VLOOKUP($A28,'Return Data'!$B$7:$R$2700,14,0)</f>
        <v>5.8785999999999996</v>
      </c>
      <c r="O28" s="66">
        <f t="shared" si="5"/>
        <v>8</v>
      </c>
      <c r="P28" s="65">
        <f>VLOOKUP($A28,'Return Data'!$B$7:$R$2700,15,0)</f>
        <v>7.7881</v>
      </c>
      <c r="Q28" s="66">
        <f t="shared" si="6"/>
        <v>5</v>
      </c>
      <c r="R28" s="65">
        <f>VLOOKUP($A28,'Return Data'!$B$7:$R$2700,16,0)</f>
        <v>7.9856999999999996</v>
      </c>
      <c r="S28" s="67">
        <f t="shared" si="7"/>
        <v>14</v>
      </c>
    </row>
    <row r="29" spans="1:19" x14ac:dyDescent="0.3">
      <c r="A29" s="63" t="s">
        <v>1751</v>
      </c>
      <c r="B29" s="64">
        <f>VLOOKUP($A29,'Return Data'!$B$7:$R$2700,3,0)</f>
        <v>44158</v>
      </c>
      <c r="C29" s="65">
        <f>VLOOKUP($A29,'Return Data'!$B$7:$R$2700,4,0)</f>
        <v>20.3688</v>
      </c>
      <c r="D29" s="65">
        <f>VLOOKUP($A29,'Return Data'!$B$7:$R$2700,10,0)</f>
        <v>12.2552</v>
      </c>
      <c r="E29" s="66">
        <f t="shared" si="0"/>
        <v>19</v>
      </c>
      <c r="F29" s="65">
        <f>VLOOKUP($A29,'Return Data'!$B$7:$R$2700,11,0)</f>
        <v>18.690300000000001</v>
      </c>
      <c r="G29" s="66">
        <f t="shared" si="1"/>
        <v>14</v>
      </c>
      <c r="H29" s="65">
        <f>VLOOKUP($A29,'Return Data'!$B$7:$R$2700,12,0)</f>
        <v>4.7041000000000004</v>
      </c>
      <c r="I29" s="66">
        <f t="shared" si="2"/>
        <v>18</v>
      </c>
      <c r="J29" s="65">
        <f>VLOOKUP($A29,'Return Data'!$B$7:$R$2700,13,0)</f>
        <v>6.1125999999999996</v>
      </c>
      <c r="K29" s="66">
        <f t="shared" si="3"/>
        <v>18</v>
      </c>
      <c r="L29" s="65">
        <f>VLOOKUP($A29,'Return Data'!$B$7:$R$2700,17,0)</f>
        <v>4.0305</v>
      </c>
      <c r="M29" s="66">
        <f t="shared" si="4"/>
        <v>19</v>
      </c>
      <c r="N29" s="65">
        <f>VLOOKUP($A29,'Return Data'!$B$7:$R$2700,14,0)</f>
        <v>2.3374999999999999</v>
      </c>
      <c r="O29" s="66">
        <f t="shared" si="5"/>
        <v>19</v>
      </c>
      <c r="P29" s="65">
        <f>VLOOKUP($A29,'Return Data'!$B$7:$R$2700,15,0)</f>
        <v>5.5088999999999997</v>
      </c>
      <c r="Q29" s="66">
        <f t="shared" si="6"/>
        <v>18</v>
      </c>
      <c r="R29" s="65">
        <f>VLOOKUP($A29,'Return Data'!$B$7:$R$2700,16,0)</f>
        <v>6.8612000000000002</v>
      </c>
      <c r="S29" s="67">
        <f t="shared" si="7"/>
        <v>19</v>
      </c>
    </row>
    <row r="30" spans="1:19" x14ac:dyDescent="0.3">
      <c r="A30" s="63" t="s">
        <v>1752</v>
      </c>
      <c r="B30" s="64">
        <f>VLOOKUP($A30,'Return Data'!$B$7:$R$2700,3,0)</f>
        <v>44158</v>
      </c>
      <c r="C30" s="65">
        <f>VLOOKUP($A30,'Return Data'!$B$7:$R$2700,4,0)</f>
        <v>1.1529</v>
      </c>
      <c r="D30" s="65">
        <f>VLOOKUP($A30,'Return Data'!$B$7:$R$2700,10,0)</f>
        <v>8.5363000000000007</v>
      </c>
      <c r="E30" s="66">
        <f t="shared" si="0"/>
        <v>22</v>
      </c>
      <c r="F30" s="65">
        <f>VLOOKUP($A30,'Return Data'!$B$7:$R$2700,11,0)</f>
        <v>8.7202999999999999</v>
      </c>
      <c r="G30" s="66">
        <f t="shared" si="1"/>
        <v>22</v>
      </c>
      <c r="H30" s="65"/>
      <c r="I30" s="66"/>
      <c r="J30" s="65"/>
      <c r="K30" s="66"/>
      <c r="L30" s="65"/>
      <c r="M30" s="66"/>
      <c r="N30" s="65"/>
      <c r="O30" s="66"/>
      <c r="P30" s="65"/>
      <c r="Q30" s="66"/>
      <c r="R30" s="65">
        <f>VLOOKUP($A30,'Return Data'!$B$7:$R$2700,16,0)</f>
        <v>8.8765000000000001</v>
      </c>
      <c r="S30" s="67">
        <f t="shared" si="7"/>
        <v>7</v>
      </c>
    </row>
    <row r="31" spans="1:19" x14ac:dyDescent="0.3">
      <c r="A31" s="63" t="s">
        <v>1753</v>
      </c>
      <c r="B31" s="64">
        <f>VLOOKUP($A31,'Return Data'!$B$7:$R$2700,3,0)</f>
        <v>44158</v>
      </c>
      <c r="C31" s="65">
        <f>VLOOKUP($A31,'Return Data'!$B$7:$R$2700,4,0)</f>
        <v>44.586399999999998</v>
      </c>
      <c r="D31" s="65">
        <f>VLOOKUP($A31,'Return Data'!$B$7:$R$2700,10,0)</f>
        <v>30.047499999999999</v>
      </c>
      <c r="E31" s="66">
        <f t="shared" si="0"/>
        <v>2</v>
      </c>
      <c r="F31" s="65">
        <f>VLOOKUP($A31,'Return Data'!$B$7:$R$2700,11,0)</f>
        <v>31.3371</v>
      </c>
      <c r="G31" s="66">
        <f t="shared" si="1"/>
        <v>2</v>
      </c>
      <c r="H31" s="65">
        <f>VLOOKUP($A31,'Return Data'!$B$7:$R$2700,12,0)</f>
        <v>12.843299999999999</v>
      </c>
      <c r="I31" s="66">
        <f t="shared" si="2"/>
        <v>1</v>
      </c>
      <c r="J31" s="65">
        <f>VLOOKUP($A31,'Return Data'!$B$7:$R$2700,13,0)</f>
        <v>8.1164000000000005</v>
      </c>
      <c r="K31" s="66">
        <f t="shared" si="3"/>
        <v>10</v>
      </c>
      <c r="L31" s="65">
        <f>VLOOKUP($A31,'Return Data'!$B$7:$R$2700,17,0)</f>
        <v>5.9558</v>
      </c>
      <c r="M31" s="66">
        <f t="shared" si="4"/>
        <v>17</v>
      </c>
      <c r="N31" s="65">
        <f>VLOOKUP($A31,'Return Data'!$B$7:$R$2700,14,0)</f>
        <v>4.7698999999999998</v>
      </c>
      <c r="O31" s="66">
        <f t="shared" si="5"/>
        <v>14</v>
      </c>
      <c r="P31" s="65">
        <f>VLOOKUP($A31,'Return Data'!$B$7:$R$2700,15,0)</f>
        <v>7.0502000000000002</v>
      </c>
      <c r="Q31" s="66">
        <f t="shared" si="6"/>
        <v>11</v>
      </c>
      <c r="R31" s="65">
        <f>VLOOKUP($A31,'Return Data'!$B$7:$R$2700,16,0)</f>
        <v>9.2193000000000005</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17.514504545454546</v>
      </c>
      <c r="E33" s="74"/>
      <c r="F33" s="75">
        <f>AVERAGE(F8:F31)</f>
        <v>21.779877272727273</v>
      </c>
      <c r="G33" s="74"/>
      <c r="H33" s="75">
        <f>AVERAGE(H8:H31)</f>
        <v>7.1659619047619048</v>
      </c>
      <c r="I33" s="74"/>
      <c r="J33" s="75">
        <f>AVERAGE(J8:J31)</f>
        <v>7.4771857142857137</v>
      </c>
      <c r="K33" s="74"/>
      <c r="L33" s="75">
        <f>AVERAGE(L8:L31)</f>
        <v>7.4537714285714269</v>
      </c>
      <c r="M33" s="74"/>
      <c r="N33" s="75">
        <f>AVERAGE(N8:N31)</f>
        <v>5.0737761904761909</v>
      </c>
      <c r="O33" s="74"/>
      <c r="P33" s="75">
        <f>AVERAGE(P8:P31)</f>
        <v>6.9229450000000003</v>
      </c>
      <c r="Q33" s="74"/>
      <c r="R33" s="75">
        <f>AVERAGE(R8:R31)</f>
        <v>8.2142227272727286</v>
      </c>
      <c r="S33" s="76"/>
    </row>
    <row r="34" spans="1:19" x14ac:dyDescent="0.3">
      <c r="A34" s="73" t="s">
        <v>28</v>
      </c>
      <c r="B34" s="74"/>
      <c r="C34" s="74"/>
      <c r="D34" s="75">
        <f>MIN(D8:D31)</f>
        <v>8.5363000000000007</v>
      </c>
      <c r="E34" s="74"/>
      <c r="F34" s="75">
        <f>MIN(F8:F31)</f>
        <v>8.7202999999999999</v>
      </c>
      <c r="G34" s="74"/>
      <c r="H34" s="75">
        <f>MIN(H8:H31)</f>
        <v>-4.8898999999999999</v>
      </c>
      <c r="I34" s="74"/>
      <c r="J34" s="75">
        <f>MIN(J8:J31)</f>
        <v>-9.8657000000000004</v>
      </c>
      <c r="K34" s="74"/>
      <c r="L34" s="75">
        <f>MIN(L8:L31)</f>
        <v>-3.1576</v>
      </c>
      <c r="M34" s="74"/>
      <c r="N34" s="75">
        <f>MIN(N8:N31)</f>
        <v>-1.3526</v>
      </c>
      <c r="O34" s="74"/>
      <c r="P34" s="75">
        <f>MIN(P8:P31)</f>
        <v>2.9073000000000002</v>
      </c>
      <c r="Q34" s="74"/>
      <c r="R34" s="75">
        <f>MIN(R8:R31)</f>
        <v>5.8874000000000004</v>
      </c>
      <c r="S34" s="76"/>
    </row>
    <row r="35" spans="1:19" ht="15" thickBot="1" x14ac:dyDescent="0.35">
      <c r="A35" s="77" t="s">
        <v>29</v>
      </c>
      <c r="B35" s="78"/>
      <c r="C35" s="78"/>
      <c r="D35" s="79">
        <f>MAX(D8:D31)</f>
        <v>31.038799999999998</v>
      </c>
      <c r="E35" s="78"/>
      <c r="F35" s="79">
        <f>MAX(F8:F31)</f>
        <v>35.255099999999999</v>
      </c>
      <c r="G35" s="78"/>
      <c r="H35" s="79">
        <f>MAX(H8:H31)</f>
        <v>12.843299999999999</v>
      </c>
      <c r="I35" s="78"/>
      <c r="J35" s="79">
        <f>MAX(J8:J31)</f>
        <v>12.5534</v>
      </c>
      <c r="K35" s="78"/>
      <c r="L35" s="79">
        <f>MAX(L8:L31)</f>
        <v>12.5931</v>
      </c>
      <c r="M35" s="78"/>
      <c r="N35" s="79">
        <f>MAX(N8:N31)</f>
        <v>8.7289999999999992</v>
      </c>
      <c r="O35" s="78"/>
      <c r="P35" s="79">
        <f>MAX(P8:P31)</f>
        <v>9.4902999999999995</v>
      </c>
      <c r="Q35" s="78"/>
      <c r="R35" s="79">
        <f>MAX(R8:R31)</f>
        <v>10.059900000000001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44158</v>
      </c>
      <c r="C8" s="65">
        <f>VLOOKUP($A8,'Return Data'!$B$7:$R$2700,4,0)</f>
        <v>16.02</v>
      </c>
      <c r="D8" s="65">
        <f>VLOOKUP($A8,'Return Data'!$B$7:$R$2700,10,0)</f>
        <v>7.3727</v>
      </c>
      <c r="E8" s="66">
        <f>RANK(D8,D$8:D$32,0)</f>
        <v>2</v>
      </c>
      <c r="F8" s="65">
        <f>VLOOKUP($A8,'Return Data'!$B$7:$R$2700,11,0)</f>
        <v>19.552199999999999</v>
      </c>
      <c r="G8" s="66">
        <f>RANK(F8,F$8:F$32,0)</f>
        <v>7</v>
      </c>
      <c r="H8" s="65">
        <f>VLOOKUP($A8,'Return Data'!$B$7:$R$2700,12,0)</f>
        <v>4.7058999999999997</v>
      </c>
      <c r="I8" s="66">
        <f>RANK(H8,H$8:H$32,0)</f>
        <v>17</v>
      </c>
      <c r="J8" s="65">
        <f>VLOOKUP($A8,'Return Data'!$B$7:$R$2700,13,0)</f>
        <v>8.7576000000000001</v>
      </c>
      <c r="K8" s="66">
        <f>RANK(J8,J$8:J$32,0)</f>
        <v>12</v>
      </c>
      <c r="L8" s="65">
        <f>VLOOKUP($A8,'Return Data'!$B$7:$R$2700,17,0)</f>
        <v>9.4354999999999993</v>
      </c>
      <c r="M8" s="66">
        <f>RANK(L8,L$8:L$32,0)</f>
        <v>7</v>
      </c>
      <c r="N8" s="65">
        <f>VLOOKUP($A8,'Return Data'!$B$7:$R$2700,14,0)</f>
        <v>5.7610000000000001</v>
      </c>
      <c r="O8" s="66">
        <f>RANK(N8,N$8:N$32,0)</f>
        <v>12</v>
      </c>
      <c r="P8" s="65">
        <f>VLOOKUP($A8,'Return Data'!$B$7:$R$2700,15,0)</f>
        <v>8.8064</v>
      </c>
      <c r="Q8" s="66">
        <f>RANK(P8,P$8:P$32,0)</f>
        <v>6</v>
      </c>
      <c r="R8" s="65">
        <f>VLOOKUP($A8,'Return Data'!$B$7:$R$2700,16,0)</f>
        <v>8.1824999999999992</v>
      </c>
      <c r="S8" s="67">
        <f>RANK(R8,R$8:R$32,0)</f>
        <v>13</v>
      </c>
    </row>
    <row r="9" spans="1:20" x14ac:dyDescent="0.3">
      <c r="A9" s="63" t="s">
        <v>1759</v>
      </c>
      <c r="B9" s="64">
        <f>VLOOKUP($A9,'Return Data'!$B$7:$R$2700,3,0)</f>
        <v>44158</v>
      </c>
      <c r="C9" s="65">
        <f>VLOOKUP($A9,'Return Data'!$B$7:$R$2700,4,0)</f>
        <v>15.38</v>
      </c>
      <c r="D9" s="65">
        <f>VLOOKUP($A9,'Return Data'!$B$7:$R$2700,10,0)</f>
        <v>8.1575000000000006</v>
      </c>
      <c r="E9" s="66">
        <f t="shared" ref="E9:E32" si="0">RANK(D9,D$8:D$32,0)</f>
        <v>1</v>
      </c>
      <c r="F9" s="65">
        <f>VLOOKUP($A9,'Return Data'!$B$7:$R$2700,11,0)</f>
        <v>20.2502</v>
      </c>
      <c r="G9" s="66">
        <f t="shared" ref="G9:G32" si="1">RANK(F9,F$8:F$32,0)</f>
        <v>5</v>
      </c>
      <c r="H9" s="65">
        <f>VLOOKUP($A9,'Return Data'!$B$7:$R$2700,12,0)</f>
        <v>6.1421999999999999</v>
      </c>
      <c r="I9" s="66">
        <f t="shared" ref="I9:I32" si="2">RANK(H9,H$8:H$32,0)</f>
        <v>10</v>
      </c>
      <c r="J9" s="65">
        <f>VLOOKUP($A9,'Return Data'!$B$7:$R$2700,13,0)</f>
        <v>9.6221999999999994</v>
      </c>
      <c r="K9" s="66">
        <f t="shared" ref="K9:K32" si="3">RANK(J9,J$8:J$32,0)</f>
        <v>7</v>
      </c>
      <c r="L9" s="65">
        <f>VLOOKUP($A9,'Return Data'!$B$7:$R$2700,17,0)</f>
        <v>10.321400000000001</v>
      </c>
      <c r="M9" s="66">
        <f t="shared" ref="M9:M32" si="4">RANK(L9,L$8:L$32,0)</f>
        <v>2</v>
      </c>
      <c r="N9" s="65">
        <f>VLOOKUP($A9,'Return Data'!$B$7:$R$2700,14,0)</f>
        <v>8.6760000000000002</v>
      </c>
      <c r="O9" s="66">
        <f t="shared" ref="O9:O30" si="5">RANK(N9,N$8:N$32,0)</f>
        <v>1</v>
      </c>
      <c r="P9" s="65">
        <f>VLOOKUP($A9,'Return Data'!$B$7:$R$2700,15,0)</f>
        <v>8.9809000000000001</v>
      </c>
      <c r="Q9" s="66">
        <f t="shared" ref="Q9:Q30" si="6">RANK(P9,P$8:P$32,0)</f>
        <v>2</v>
      </c>
      <c r="R9" s="65">
        <f>VLOOKUP($A9,'Return Data'!$B$7:$R$2700,16,0)</f>
        <v>8.4909999999999997</v>
      </c>
      <c r="S9" s="67">
        <f t="shared" ref="S9:S32" si="7">RANK(R9,R$8:R$32,0)</f>
        <v>12</v>
      </c>
    </row>
    <row r="10" spans="1:20" x14ac:dyDescent="0.3">
      <c r="A10" s="63" t="s">
        <v>1760</v>
      </c>
      <c r="B10" s="64">
        <f>VLOOKUP($A10,'Return Data'!$B$7:$R$2700,3,0)</f>
        <v>44158</v>
      </c>
      <c r="C10" s="65">
        <f>VLOOKUP($A10,'Return Data'!$B$7:$R$2700,4,0)</f>
        <v>11.58</v>
      </c>
      <c r="D10" s="65">
        <f>VLOOKUP($A10,'Return Data'!$B$7:$R$2700,10,0)</f>
        <v>3.3929</v>
      </c>
      <c r="E10" s="66">
        <f t="shared" si="0"/>
        <v>22</v>
      </c>
      <c r="F10" s="65">
        <f>VLOOKUP($A10,'Return Data'!$B$7:$R$2700,11,0)</f>
        <v>13.085900000000001</v>
      </c>
      <c r="G10" s="66">
        <f t="shared" si="1"/>
        <v>23</v>
      </c>
      <c r="H10" s="65">
        <f>VLOOKUP($A10,'Return Data'!$B$7:$R$2700,12,0)</f>
        <v>9.7629999999999999</v>
      </c>
      <c r="I10" s="66">
        <f t="shared" si="2"/>
        <v>2</v>
      </c>
      <c r="J10" s="65">
        <f>VLOOKUP($A10,'Return Data'!$B$7:$R$2700,13,0)</f>
        <v>12.1007</v>
      </c>
      <c r="K10" s="66">
        <f t="shared" si="3"/>
        <v>3</v>
      </c>
      <c r="L10" s="65"/>
      <c r="M10" s="66"/>
      <c r="N10" s="65"/>
      <c r="O10" s="66"/>
      <c r="P10" s="65"/>
      <c r="Q10" s="66"/>
      <c r="R10" s="65">
        <f>VLOOKUP($A10,'Return Data'!$B$7:$R$2700,16,0)</f>
        <v>11.621700000000001</v>
      </c>
      <c r="S10" s="67">
        <f t="shared" si="7"/>
        <v>2</v>
      </c>
    </row>
    <row r="11" spans="1:20" x14ac:dyDescent="0.3">
      <c r="A11" s="63" t="s">
        <v>1761</v>
      </c>
      <c r="B11" s="64">
        <f>VLOOKUP($A11,'Return Data'!$B$7:$R$2700,3,0)</f>
        <v>44158</v>
      </c>
      <c r="C11" s="65">
        <f>VLOOKUP($A11,'Return Data'!$B$7:$R$2700,4,0)</f>
        <v>14.695</v>
      </c>
      <c r="D11" s="65">
        <f>VLOOKUP($A11,'Return Data'!$B$7:$R$2700,10,0)</f>
        <v>6.7484999999999999</v>
      </c>
      <c r="E11" s="66">
        <f t="shared" si="0"/>
        <v>6</v>
      </c>
      <c r="F11" s="65">
        <f>VLOOKUP($A11,'Return Data'!$B$7:$R$2700,11,0)</f>
        <v>19.900500000000001</v>
      </c>
      <c r="G11" s="66">
        <f t="shared" si="1"/>
        <v>6</v>
      </c>
      <c r="H11" s="65">
        <f>VLOOKUP($A11,'Return Data'!$B$7:$R$2700,12,0)</f>
        <v>4.3605</v>
      </c>
      <c r="I11" s="66">
        <f t="shared" si="2"/>
        <v>18</v>
      </c>
      <c r="J11" s="65">
        <f>VLOOKUP($A11,'Return Data'!$B$7:$R$2700,13,0)</f>
        <v>6.4623999999999997</v>
      </c>
      <c r="K11" s="66">
        <f t="shared" si="3"/>
        <v>19</v>
      </c>
      <c r="L11" s="65">
        <f>VLOOKUP($A11,'Return Data'!$B$7:$R$2700,17,0)</f>
        <v>8.3666</v>
      </c>
      <c r="M11" s="66">
        <f t="shared" si="4"/>
        <v>11</v>
      </c>
      <c r="N11" s="65">
        <f>VLOOKUP($A11,'Return Data'!$B$7:$R$2700,14,0)</f>
        <v>5.5467000000000004</v>
      </c>
      <c r="O11" s="66">
        <f t="shared" si="5"/>
        <v>13</v>
      </c>
      <c r="P11" s="65"/>
      <c r="Q11" s="66"/>
      <c r="R11" s="65">
        <f>VLOOKUP($A11,'Return Data'!$B$7:$R$2700,16,0)</f>
        <v>8.6103000000000005</v>
      </c>
      <c r="S11" s="67">
        <f t="shared" si="7"/>
        <v>9</v>
      </c>
    </row>
    <row r="12" spans="1:20" x14ac:dyDescent="0.3">
      <c r="A12" s="63" t="s">
        <v>1762</v>
      </c>
      <c r="B12" s="64">
        <f>VLOOKUP($A12,'Return Data'!$B$7:$R$2700,3,0)</f>
        <v>44158</v>
      </c>
      <c r="C12" s="65">
        <f>VLOOKUP($A12,'Return Data'!$B$7:$R$2700,4,0)</f>
        <v>16.569400000000002</v>
      </c>
      <c r="D12" s="65">
        <f>VLOOKUP($A12,'Return Data'!$B$7:$R$2700,10,0)</f>
        <v>4.0831</v>
      </c>
      <c r="E12" s="66">
        <f t="shared" si="0"/>
        <v>19</v>
      </c>
      <c r="F12" s="65">
        <f>VLOOKUP($A12,'Return Data'!$B$7:$R$2700,11,0)</f>
        <v>13.441599999999999</v>
      </c>
      <c r="G12" s="66">
        <f t="shared" si="1"/>
        <v>22</v>
      </c>
      <c r="H12" s="65">
        <f>VLOOKUP($A12,'Return Data'!$B$7:$R$2700,12,0)</f>
        <v>8.3958999999999993</v>
      </c>
      <c r="I12" s="66">
        <f t="shared" si="2"/>
        <v>4</v>
      </c>
      <c r="J12" s="65">
        <f>VLOOKUP($A12,'Return Data'!$B$7:$R$2700,13,0)</f>
        <v>10.976100000000001</v>
      </c>
      <c r="K12" s="66">
        <f t="shared" si="3"/>
        <v>5</v>
      </c>
      <c r="L12" s="65">
        <f>VLOOKUP($A12,'Return Data'!$B$7:$R$2700,17,0)</f>
        <v>10.032400000000001</v>
      </c>
      <c r="M12" s="66">
        <f t="shared" si="4"/>
        <v>3</v>
      </c>
      <c r="N12" s="65">
        <f>VLOOKUP($A12,'Return Data'!$B$7:$R$2700,14,0)</f>
        <v>8.2622999999999998</v>
      </c>
      <c r="O12" s="66">
        <f t="shared" si="5"/>
        <v>2</v>
      </c>
      <c r="P12" s="65">
        <f>VLOOKUP($A12,'Return Data'!$B$7:$R$2700,15,0)</f>
        <v>8.8803999999999998</v>
      </c>
      <c r="Q12" s="66">
        <f t="shared" si="6"/>
        <v>5</v>
      </c>
      <c r="R12" s="65">
        <f>VLOOKUP($A12,'Return Data'!$B$7:$R$2700,16,0)</f>
        <v>8.6044</v>
      </c>
      <c r="S12" s="67">
        <f t="shared" si="7"/>
        <v>10</v>
      </c>
    </row>
    <row r="13" spans="1:20" x14ac:dyDescent="0.3">
      <c r="A13" s="63" t="s">
        <v>1763</v>
      </c>
      <c r="B13" s="64">
        <f>VLOOKUP($A13,'Return Data'!$B$7:$R$2700,3,0)</f>
        <v>44158</v>
      </c>
      <c r="C13" s="65">
        <f>VLOOKUP($A13,'Return Data'!$B$7:$R$2700,4,0)</f>
        <v>11.3154</v>
      </c>
      <c r="D13" s="65">
        <f>VLOOKUP($A13,'Return Data'!$B$7:$R$2700,10,0)</f>
        <v>5.5156999999999998</v>
      </c>
      <c r="E13" s="66">
        <f t="shared" si="0"/>
        <v>10</v>
      </c>
      <c r="F13" s="65">
        <f>VLOOKUP($A13,'Return Data'!$B$7:$R$2700,11,0)</f>
        <v>18.436299999999999</v>
      </c>
      <c r="G13" s="66">
        <f t="shared" si="1"/>
        <v>9</v>
      </c>
      <c r="H13" s="65">
        <f>VLOOKUP($A13,'Return Data'!$B$7:$R$2700,12,0)</f>
        <v>5.3634000000000004</v>
      </c>
      <c r="I13" s="66">
        <f t="shared" si="2"/>
        <v>14</v>
      </c>
      <c r="J13" s="65">
        <f>VLOOKUP($A13,'Return Data'!$B$7:$R$2700,13,0)</f>
        <v>7.1909999999999998</v>
      </c>
      <c r="K13" s="66">
        <f t="shared" si="3"/>
        <v>17</v>
      </c>
      <c r="L13" s="65">
        <f>VLOOKUP($A13,'Return Data'!$B$7:$R$2700,17,0)</f>
        <v>7.1414999999999997</v>
      </c>
      <c r="M13" s="66">
        <f t="shared" si="4"/>
        <v>15</v>
      </c>
      <c r="N13" s="65"/>
      <c r="O13" s="66"/>
      <c r="P13" s="65"/>
      <c r="Q13" s="66"/>
      <c r="R13" s="65">
        <f>VLOOKUP($A13,'Return Data'!$B$7:$R$2700,16,0)</f>
        <v>5.6619999999999999</v>
      </c>
      <c r="S13" s="67">
        <f t="shared" si="7"/>
        <v>21</v>
      </c>
    </row>
    <row r="14" spans="1:20" x14ac:dyDescent="0.3">
      <c r="A14" s="63" t="s">
        <v>1764</v>
      </c>
      <c r="B14" s="64">
        <f>VLOOKUP($A14,'Return Data'!$B$7:$R$2700,3,0)</f>
        <v>44158</v>
      </c>
      <c r="C14" s="65">
        <f>VLOOKUP($A14,'Return Data'!$B$7:$R$2700,4,0)</f>
        <v>41.853999999999999</v>
      </c>
      <c r="D14" s="65">
        <f>VLOOKUP($A14,'Return Data'!$B$7:$R$2700,10,0)</f>
        <v>4.1844000000000001</v>
      </c>
      <c r="E14" s="66">
        <f t="shared" si="0"/>
        <v>18</v>
      </c>
      <c r="F14" s="65">
        <f>VLOOKUP($A14,'Return Data'!$B$7:$R$2700,11,0)</f>
        <v>15.9808</v>
      </c>
      <c r="G14" s="66">
        <f t="shared" si="1"/>
        <v>11</v>
      </c>
      <c r="H14" s="65">
        <f>VLOOKUP($A14,'Return Data'!$B$7:$R$2700,12,0)</f>
        <v>4.2363</v>
      </c>
      <c r="I14" s="66">
        <f t="shared" si="2"/>
        <v>19</v>
      </c>
      <c r="J14" s="65">
        <f>VLOOKUP($A14,'Return Data'!$B$7:$R$2700,13,0)</f>
        <v>5.1079999999999997</v>
      </c>
      <c r="K14" s="66">
        <f t="shared" si="3"/>
        <v>20</v>
      </c>
      <c r="L14" s="65">
        <f>VLOOKUP($A14,'Return Data'!$B$7:$R$2700,17,0)</f>
        <v>6.1921999999999997</v>
      </c>
      <c r="M14" s="66">
        <f t="shared" si="4"/>
        <v>18</v>
      </c>
      <c r="N14" s="65">
        <f>VLOOKUP($A14,'Return Data'!$B$7:$R$2700,14,0)</f>
        <v>4.9558</v>
      </c>
      <c r="O14" s="66">
        <f t="shared" si="5"/>
        <v>14</v>
      </c>
      <c r="P14" s="65">
        <f>VLOOKUP($A14,'Return Data'!$B$7:$R$2700,15,0)</f>
        <v>9.3976000000000006</v>
      </c>
      <c r="Q14" s="66">
        <f t="shared" si="6"/>
        <v>1</v>
      </c>
      <c r="R14" s="65">
        <f>VLOOKUP($A14,'Return Data'!$B$7:$R$2700,16,0)</f>
        <v>9.09</v>
      </c>
      <c r="S14" s="67">
        <f t="shared" si="7"/>
        <v>3</v>
      </c>
    </row>
    <row r="15" spans="1:20" x14ac:dyDescent="0.3">
      <c r="A15" s="63" t="s">
        <v>1765</v>
      </c>
      <c r="B15" s="64">
        <f>VLOOKUP($A15,'Return Data'!$B$7:$R$2700,3,0)</f>
        <v>44158</v>
      </c>
      <c r="C15" s="65">
        <f>VLOOKUP($A15,'Return Data'!$B$7:$R$2700,4,0)</f>
        <v>15.64</v>
      </c>
      <c r="D15" s="65">
        <f>VLOOKUP($A15,'Return Data'!$B$7:$R$2700,10,0)</f>
        <v>2.8946999999999998</v>
      </c>
      <c r="E15" s="66">
        <f t="shared" si="0"/>
        <v>23</v>
      </c>
      <c r="F15" s="65">
        <f>VLOOKUP($A15,'Return Data'!$B$7:$R$2700,11,0)</f>
        <v>14.662800000000001</v>
      </c>
      <c r="G15" s="66">
        <f t="shared" si="1"/>
        <v>17</v>
      </c>
      <c r="H15" s="65">
        <f>VLOOKUP($A15,'Return Data'!$B$7:$R$2700,12,0)</f>
        <v>0.96840000000000004</v>
      </c>
      <c r="I15" s="66">
        <f t="shared" si="2"/>
        <v>22</v>
      </c>
      <c r="J15" s="65">
        <f>VLOOKUP($A15,'Return Data'!$B$7:$R$2700,13,0)</f>
        <v>3.5762</v>
      </c>
      <c r="K15" s="66">
        <f t="shared" si="3"/>
        <v>22</v>
      </c>
      <c r="L15" s="65">
        <f>VLOOKUP($A15,'Return Data'!$B$7:$R$2700,17,0)</f>
        <v>7.1783000000000001</v>
      </c>
      <c r="M15" s="66">
        <f t="shared" si="4"/>
        <v>14</v>
      </c>
      <c r="N15" s="65">
        <f>VLOOKUP($A15,'Return Data'!$B$7:$R$2700,14,0)</f>
        <v>5.9988000000000001</v>
      </c>
      <c r="O15" s="66">
        <f t="shared" si="5"/>
        <v>11</v>
      </c>
      <c r="P15" s="65">
        <f>VLOOKUP($A15,'Return Data'!$B$7:$R$2700,15,0)</f>
        <v>8.4099000000000004</v>
      </c>
      <c r="Q15" s="66">
        <f t="shared" si="6"/>
        <v>8</v>
      </c>
      <c r="R15" s="65">
        <f>VLOOKUP($A15,'Return Data'!$B$7:$R$2700,16,0)</f>
        <v>7.7758000000000003</v>
      </c>
      <c r="S15" s="67">
        <f t="shared" si="7"/>
        <v>17</v>
      </c>
    </row>
    <row r="16" spans="1:20" x14ac:dyDescent="0.3">
      <c r="A16" s="63" t="s">
        <v>1766</v>
      </c>
      <c r="B16" s="64">
        <f>VLOOKUP($A16,'Return Data'!$B$7:$R$2700,3,0)</f>
        <v>44158</v>
      </c>
      <c r="C16" s="65">
        <f>VLOOKUP($A16,'Return Data'!$B$7:$R$2700,4,0)</f>
        <v>19.6556</v>
      </c>
      <c r="D16" s="65">
        <f>VLOOKUP($A16,'Return Data'!$B$7:$R$2700,10,0)</f>
        <v>4.7930000000000001</v>
      </c>
      <c r="E16" s="66">
        <f t="shared" si="0"/>
        <v>15</v>
      </c>
      <c r="F16" s="65">
        <f>VLOOKUP($A16,'Return Data'!$B$7:$R$2700,11,0)</f>
        <v>15.091100000000001</v>
      </c>
      <c r="G16" s="66">
        <f t="shared" si="1"/>
        <v>15</v>
      </c>
      <c r="H16" s="65">
        <f>VLOOKUP($A16,'Return Data'!$B$7:$R$2700,12,0)</f>
        <v>2.7443</v>
      </c>
      <c r="I16" s="66">
        <f t="shared" si="2"/>
        <v>21</v>
      </c>
      <c r="J16" s="65">
        <f>VLOOKUP($A16,'Return Data'!$B$7:$R$2700,13,0)</f>
        <v>7.6394000000000002</v>
      </c>
      <c r="K16" s="66">
        <f t="shared" si="3"/>
        <v>16</v>
      </c>
      <c r="L16" s="65">
        <f>VLOOKUP($A16,'Return Data'!$B$7:$R$2700,17,0)</f>
        <v>8.3893000000000004</v>
      </c>
      <c r="M16" s="66">
        <f t="shared" si="4"/>
        <v>10</v>
      </c>
      <c r="N16" s="65">
        <f>VLOOKUP($A16,'Return Data'!$B$7:$R$2700,14,0)</f>
        <v>6.1917</v>
      </c>
      <c r="O16" s="66">
        <f t="shared" si="5"/>
        <v>10</v>
      </c>
      <c r="P16" s="65">
        <f>VLOOKUP($A16,'Return Data'!$B$7:$R$2700,15,0)</f>
        <v>6.2710999999999997</v>
      </c>
      <c r="Q16" s="66">
        <f t="shared" si="6"/>
        <v>13</v>
      </c>
      <c r="R16" s="65">
        <f>VLOOKUP($A16,'Return Data'!$B$7:$R$2700,16,0)</f>
        <v>6.9420999999999999</v>
      </c>
      <c r="S16" s="67">
        <f t="shared" si="7"/>
        <v>20</v>
      </c>
    </row>
    <row r="17" spans="1:19" x14ac:dyDescent="0.3">
      <c r="A17" s="63" t="s">
        <v>1767</v>
      </c>
      <c r="B17" s="64">
        <f>VLOOKUP($A17,'Return Data'!$B$7:$R$2700,3,0)</f>
        <v>44158</v>
      </c>
      <c r="C17" s="65">
        <f>VLOOKUP($A17,'Return Data'!$B$7:$R$2700,4,0)</f>
        <v>23.29</v>
      </c>
      <c r="D17" s="65">
        <f>VLOOKUP($A17,'Return Data'!$B$7:$R$2700,10,0)</f>
        <v>3.6493000000000002</v>
      </c>
      <c r="E17" s="66">
        <f t="shared" si="0"/>
        <v>21</v>
      </c>
      <c r="F17" s="65">
        <f>VLOOKUP($A17,'Return Data'!$B$7:$R$2700,11,0)</f>
        <v>14.729100000000001</v>
      </c>
      <c r="G17" s="66">
        <f t="shared" si="1"/>
        <v>16</v>
      </c>
      <c r="H17" s="65">
        <f>VLOOKUP($A17,'Return Data'!$B$7:$R$2700,12,0)</f>
        <v>5.9118000000000004</v>
      </c>
      <c r="I17" s="66">
        <f t="shared" si="2"/>
        <v>12</v>
      </c>
      <c r="J17" s="65">
        <f>VLOOKUP($A17,'Return Data'!$B$7:$R$2700,13,0)</f>
        <v>9.0356000000000005</v>
      </c>
      <c r="K17" s="66">
        <f t="shared" si="3"/>
        <v>11</v>
      </c>
      <c r="L17" s="65">
        <f>VLOOKUP($A17,'Return Data'!$B$7:$R$2700,17,0)</f>
        <v>7.6482999999999999</v>
      </c>
      <c r="M17" s="66">
        <f t="shared" si="4"/>
        <v>13</v>
      </c>
      <c r="N17" s="65">
        <f>VLOOKUP($A17,'Return Data'!$B$7:$R$2700,14,0)</f>
        <v>6.3087999999999997</v>
      </c>
      <c r="O17" s="66">
        <f t="shared" si="5"/>
        <v>8</v>
      </c>
      <c r="P17" s="65">
        <f>VLOOKUP($A17,'Return Data'!$B$7:$R$2700,15,0)</f>
        <v>6.5110000000000001</v>
      </c>
      <c r="Q17" s="66">
        <f t="shared" si="6"/>
        <v>12</v>
      </c>
      <c r="R17" s="65">
        <f>VLOOKUP($A17,'Return Data'!$B$7:$R$2700,16,0)</f>
        <v>7.2088000000000001</v>
      </c>
      <c r="S17" s="67">
        <f t="shared" si="7"/>
        <v>19</v>
      </c>
    </row>
    <row r="18" spans="1:19" x14ac:dyDescent="0.3">
      <c r="A18" s="63" t="s">
        <v>1768</v>
      </c>
      <c r="B18" s="64">
        <f>VLOOKUP($A18,'Return Data'!$B$7:$R$2700,3,0)</f>
        <v>44158</v>
      </c>
      <c r="C18" s="65">
        <f>VLOOKUP($A18,'Return Data'!$B$7:$R$2700,4,0)</f>
        <v>11.581</v>
      </c>
      <c r="D18" s="65">
        <f>VLOOKUP($A18,'Return Data'!$B$7:$R$2700,10,0)</f>
        <v>3.8607999999999998</v>
      </c>
      <c r="E18" s="66">
        <f t="shared" si="0"/>
        <v>20</v>
      </c>
      <c r="F18" s="65">
        <f>VLOOKUP($A18,'Return Data'!$B$7:$R$2700,11,0)</f>
        <v>13.459099999999999</v>
      </c>
      <c r="G18" s="66">
        <f t="shared" si="1"/>
        <v>21</v>
      </c>
      <c r="H18" s="65">
        <f>VLOOKUP($A18,'Return Data'!$B$7:$R$2700,12,0)</f>
        <v>4.8281999999999998</v>
      </c>
      <c r="I18" s="66">
        <f t="shared" si="2"/>
        <v>15</v>
      </c>
      <c r="J18" s="65">
        <f>VLOOKUP($A18,'Return Data'!$B$7:$R$2700,13,0)</f>
        <v>8.6173999999999999</v>
      </c>
      <c r="K18" s="66">
        <f t="shared" si="3"/>
        <v>13</v>
      </c>
      <c r="L18" s="65"/>
      <c r="M18" s="66"/>
      <c r="N18" s="65"/>
      <c r="O18" s="66"/>
      <c r="P18" s="65"/>
      <c r="Q18" s="66"/>
      <c r="R18" s="65">
        <f>VLOOKUP($A18,'Return Data'!$B$7:$R$2700,16,0)</f>
        <v>8.9202999999999992</v>
      </c>
      <c r="S18" s="67">
        <f t="shared" si="7"/>
        <v>5</v>
      </c>
    </row>
    <row r="19" spans="1:19" x14ac:dyDescent="0.3">
      <c r="A19" s="63" t="s">
        <v>1769</v>
      </c>
      <c r="B19" s="64">
        <f>VLOOKUP($A19,'Return Data'!$B$7:$R$2700,3,0)</f>
        <v>44158</v>
      </c>
      <c r="C19" s="65">
        <f>VLOOKUP($A19,'Return Data'!$B$7:$R$2700,4,0)</f>
        <v>16.825800000000001</v>
      </c>
      <c r="D19" s="65">
        <f>VLOOKUP($A19,'Return Data'!$B$7:$R$2700,10,0)</f>
        <v>5.3832000000000004</v>
      </c>
      <c r="E19" s="66">
        <f t="shared" si="0"/>
        <v>11</v>
      </c>
      <c r="F19" s="65">
        <f>VLOOKUP($A19,'Return Data'!$B$7:$R$2700,11,0)</f>
        <v>17.037600000000001</v>
      </c>
      <c r="G19" s="66">
        <f t="shared" si="1"/>
        <v>10</v>
      </c>
      <c r="H19" s="65">
        <f>VLOOKUP($A19,'Return Data'!$B$7:$R$2700,12,0)</f>
        <v>7.0105000000000004</v>
      </c>
      <c r="I19" s="66">
        <f t="shared" si="2"/>
        <v>7</v>
      </c>
      <c r="J19" s="65">
        <f>VLOOKUP($A19,'Return Data'!$B$7:$R$2700,13,0)</f>
        <v>9.6692999999999998</v>
      </c>
      <c r="K19" s="66">
        <f t="shared" si="3"/>
        <v>6</v>
      </c>
      <c r="L19" s="65">
        <f>VLOOKUP($A19,'Return Data'!$B$7:$R$2700,17,0)</f>
        <v>9.5643999999999991</v>
      </c>
      <c r="M19" s="66">
        <f t="shared" si="4"/>
        <v>5</v>
      </c>
      <c r="N19" s="65">
        <f>VLOOKUP($A19,'Return Data'!$B$7:$R$2700,14,0)</f>
        <v>7.8853999999999997</v>
      </c>
      <c r="O19" s="66">
        <f t="shared" si="5"/>
        <v>3</v>
      </c>
      <c r="P19" s="65">
        <f>VLOOKUP($A19,'Return Data'!$B$7:$R$2700,15,0)</f>
        <v>8.9368999999999996</v>
      </c>
      <c r="Q19" s="66">
        <f t="shared" si="6"/>
        <v>3</v>
      </c>
      <c r="R19" s="65">
        <f>VLOOKUP($A19,'Return Data'!$B$7:$R$2700,16,0)</f>
        <v>8.8773</v>
      </c>
      <c r="S19" s="67">
        <f t="shared" si="7"/>
        <v>6</v>
      </c>
    </row>
    <row r="20" spans="1:19" x14ac:dyDescent="0.3">
      <c r="A20" s="63" t="s">
        <v>1770</v>
      </c>
      <c r="B20" s="64">
        <f>VLOOKUP($A20,'Return Data'!$B$7:$R$2700,3,0)</f>
        <v>44158</v>
      </c>
      <c r="C20" s="65">
        <f>VLOOKUP($A20,'Return Data'!$B$7:$R$2700,4,0)</f>
        <v>20.344000000000001</v>
      </c>
      <c r="D20" s="65">
        <f>VLOOKUP($A20,'Return Data'!$B$7:$R$2700,10,0)</f>
        <v>6.0467000000000004</v>
      </c>
      <c r="E20" s="66">
        <f t="shared" si="0"/>
        <v>8</v>
      </c>
      <c r="F20" s="65">
        <f>VLOOKUP($A20,'Return Data'!$B$7:$R$2700,11,0)</f>
        <v>22.642900000000001</v>
      </c>
      <c r="G20" s="66">
        <f t="shared" si="1"/>
        <v>2</v>
      </c>
      <c r="H20" s="65">
        <f>VLOOKUP($A20,'Return Data'!$B$7:$R$2700,12,0)</f>
        <v>6.0909000000000004</v>
      </c>
      <c r="I20" s="66">
        <f t="shared" si="2"/>
        <v>11</v>
      </c>
      <c r="J20" s="65">
        <f>VLOOKUP($A20,'Return Data'!$B$7:$R$2700,13,0)</f>
        <v>9.1065000000000005</v>
      </c>
      <c r="K20" s="66">
        <f t="shared" si="3"/>
        <v>10</v>
      </c>
      <c r="L20" s="65">
        <f>VLOOKUP($A20,'Return Data'!$B$7:$R$2700,17,0)</f>
        <v>6.7923</v>
      </c>
      <c r="M20" s="66">
        <f t="shared" si="4"/>
        <v>17</v>
      </c>
      <c r="N20" s="65">
        <f>VLOOKUP($A20,'Return Data'!$B$7:$R$2700,14,0)</f>
        <v>4.7850999999999999</v>
      </c>
      <c r="O20" s="66">
        <f t="shared" si="5"/>
        <v>15</v>
      </c>
      <c r="P20" s="65">
        <f>VLOOKUP($A20,'Return Data'!$B$7:$R$2700,15,0)</f>
        <v>6.6664000000000003</v>
      </c>
      <c r="Q20" s="66">
        <f t="shared" si="6"/>
        <v>11</v>
      </c>
      <c r="R20" s="65">
        <f>VLOOKUP($A20,'Return Data'!$B$7:$R$2700,16,0)</f>
        <v>7.9988000000000001</v>
      </c>
      <c r="S20" s="67">
        <f t="shared" si="7"/>
        <v>15</v>
      </c>
    </row>
    <row r="21" spans="1:19" x14ac:dyDescent="0.3">
      <c r="A21" s="63" t="s">
        <v>1771</v>
      </c>
      <c r="B21" s="64">
        <f>VLOOKUP($A21,'Return Data'!$B$7:$R$2700,3,0)</f>
        <v>44158</v>
      </c>
      <c r="C21" s="65">
        <f>VLOOKUP($A21,'Return Data'!$B$7:$R$2700,4,0)</f>
        <v>13.75</v>
      </c>
      <c r="D21" s="65">
        <f>VLOOKUP($A21,'Return Data'!$B$7:$R$2700,10,0)</f>
        <v>7.1816000000000004</v>
      </c>
      <c r="E21" s="66">
        <f t="shared" si="0"/>
        <v>4</v>
      </c>
      <c r="F21" s="65">
        <f>VLOOKUP($A21,'Return Data'!$B$7:$R$2700,11,0)</f>
        <v>22.410499999999999</v>
      </c>
      <c r="G21" s="66">
        <f t="shared" si="1"/>
        <v>3</v>
      </c>
      <c r="H21" s="65">
        <f>VLOOKUP($A21,'Return Data'!$B$7:$R$2700,12,0)</f>
        <v>7.8474000000000004</v>
      </c>
      <c r="I21" s="66">
        <f t="shared" si="2"/>
        <v>5</v>
      </c>
      <c r="J21" s="65">
        <f>VLOOKUP($A21,'Return Data'!$B$7:$R$2700,13,0)</f>
        <v>11.282</v>
      </c>
      <c r="K21" s="66">
        <f t="shared" si="3"/>
        <v>4</v>
      </c>
      <c r="L21" s="65">
        <f>VLOOKUP($A21,'Return Data'!$B$7:$R$2700,17,0)</f>
        <v>11.549099999999999</v>
      </c>
      <c r="M21" s="66">
        <f t="shared" si="4"/>
        <v>1</v>
      </c>
      <c r="N21" s="65">
        <f>VLOOKUP($A21,'Return Data'!$B$7:$R$2700,14,0)</f>
        <v>6.5785</v>
      </c>
      <c r="O21" s="66">
        <f t="shared" si="5"/>
        <v>6</v>
      </c>
      <c r="P21" s="65"/>
      <c r="Q21" s="66"/>
      <c r="R21" s="65">
        <f>VLOOKUP($A21,'Return Data'!$B$7:$R$2700,16,0)</f>
        <v>8.7152999999999992</v>
      </c>
      <c r="S21" s="67">
        <f t="shared" si="7"/>
        <v>7</v>
      </c>
    </row>
    <row r="22" spans="1:19" x14ac:dyDescent="0.3">
      <c r="A22" s="63" t="s">
        <v>1772</v>
      </c>
      <c r="B22" s="64">
        <f>VLOOKUP($A22,'Return Data'!$B$7:$R$2700,3,0)</f>
        <v>44158</v>
      </c>
      <c r="C22" s="65">
        <f>VLOOKUP($A22,'Return Data'!$B$7:$R$2700,4,0)</f>
        <v>12.459</v>
      </c>
      <c r="D22" s="65">
        <f>VLOOKUP($A22,'Return Data'!$B$7:$R$2700,10,0)</f>
        <v>6.8891999999999998</v>
      </c>
      <c r="E22" s="66">
        <f t="shared" si="0"/>
        <v>5</v>
      </c>
      <c r="F22" s="65">
        <f>VLOOKUP($A22,'Return Data'!$B$7:$R$2700,11,0)</f>
        <v>23.003299999999999</v>
      </c>
      <c r="G22" s="66">
        <f t="shared" si="1"/>
        <v>1</v>
      </c>
      <c r="H22" s="65">
        <f>VLOOKUP($A22,'Return Data'!$B$7:$R$2700,12,0)</f>
        <v>9.1841000000000008</v>
      </c>
      <c r="I22" s="66">
        <f t="shared" si="2"/>
        <v>3</v>
      </c>
      <c r="J22" s="65">
        <f>VLOOKUP($A22,'Return Data'!$B$7:$R$2700,13,0)</f>
        <v>12.263500000000001</v>
      </c>
      <c r="K22" s="66">
        <f t="shared" si="3"/>
        <v>1</v>
      </c>
      <c r="L22" s="65"/>
      <c r="M22" s="66"/>
      <c r="N22" s="65"/>
      <c r="O22" s="66"/>
      <c r="P22" s="65"/>
      <c r="Q22" s="66"/>
      <c r="R22" s="65">
        <f>VLOOKUP($A22,'Return Data'!$B$7:$R$2700,16,0)</f>
        <v>12.0198</v>
      </c>
      <c r="S22" s="67">
        <f t="shared" si="7"/>
        <v>1</v>
      </c>
    </row>
    <row r="23" spans="1:19" x14ac:dyDescent="0.3">
      <c r="A23" s="63" t="s">
        <v>1773</v>
      </c>
      <c r="B23" s="64">
        <f>VLOOKUP($A23,'Return Data'!$B$7:$R$2700,3,0)</f>
        <v>44158</v>
      </c>
      <c r="C23" s="65">
        <f>VLOOKUP($A23,'Return Data'!$B$7:$R$2700,4,0)</f>
        <v>11.245799999999999</v>
      </c>
      <c r="D23" s="65">
        <f>VLOOKUP($A23,'Return Data'!$B$7:$R$2700,10,0)</f>
        <v>4.5003000000000002</v>
      </c>
      <c r="E23" s="66">
        <f t="shared" si="0"/>
        <v>17</v>
      </c>
      <c r="F23" s="65">
        <f>VLOOKUP($A23,'Return Data'!$B$7:$R$2700,11,0)</f>
        <v>14.6478</v>
      </c>
      <c r="G23" s="66">
        <f t="shared" si="1"/>
        <v>18</v>
      </c>
      <c r="H23" s="65">
        <f>VLOOKUP($A23,'Return Data'!$B$7:$R$2700,12,0)</f>
        <v>-7.1055999999999999</v>
      </c>
      <c r="I23" s="66">
        <f t="shared" si="2"/>
        <v>23</v>
      </c>
      <c r="J23" s="65">
        <f>VLOOKUP($A23,'Return Data'!$B$7:$R$2700,13,0)</f>
        <v>-8.9306000000000001</v>
      </c>
      <c r="K23" s="66">
        <f t="shared" si="3"/>
        <v>23</v>
      </c>
      <c r="L23" s="65">
        <f>VLOOKUP($A23,'Return Data'!$B$7:$R$2700,17,0)</f>
        <v>-6.5301</v>
      </c>
      <c r="M23" s="66">
        <f t="shared" si="4"/>
        <v>19</v>
      </c>
      <c r="N23" s="65">
        <f>VLOOKUP($A23,'Return Data'!$B$7:$R$2700,14,0)</f>
        <v>-4.3878000000000004</v>
      </c>
      <c r="O23" s="66">
        <f t="shared" si="5"/>
        <v>16</v>
      </c>
      <c r="P23" s="65">
        <f>VLOOKUP($A23,'Return Data'!$B$7:$R$2700,15,0)</f>
        <v>1.9107000000000001</v>
      </c>
      <c r="Q23" s="66">
        <f t="shared" si="6"/>
        <v>14</v>
      </c>
      <c r="R23" s="65">
        <f>VLOOKUP($A23,'Return Data'!$B$7:$R$2700,16,0)</f>
        <v>2.1615000000000002</v>
      </c>
      <c r="S23" s="67">
        <f t="shared" si="7"/>
        <v>23</v>
      </c>
    </row>
    <row r="24" spans="1:19" x14ac:dyDescent="0.3">
      <c r="A24" s="63" t="s">
        <v>1774</v>
      </c>
      <c r="B24" s="64">
        <f>VLOOKUP($A24,'Return Data'!$B$7:$R$2700,3,0)</f>
        <v>44158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44158</v>
      </c>
      <c r="C26" s="65">
        <f>VLOOKUP($A26,'Return Data'!$B$7:$R$2700,4,0)</f>
        <v>37.152299999999997</v>
      </c>
      <c r="D26" s="65">
        <f>VLOOKUP($A26,'Return Data'!$B$7:$R$2700,10,0)</f>
        <v>5.5589000000000004</v>
      </c>
      <c r="E26" s="66">
        <f t="shared" si="0"/>
        <v>9</v>
      </c>
      <c r="F26" s="65">
        <f>VLOOKUP($A26,'Return Data'!$B$7:$R$2700,11,0)</f>
        <v>13.870200000000001</v>
      </c>
      <c r="G26" s="66">
        <f t="shared" si="1"/>
        <v>20</v>
      </c>
      <c r="H26" s="65">
        <f>VLOOKUP($A26,'Return Data'!$B$7:$R$2700,12,0)</f>
        <v>3.3573</v>
      </c>
      <c r="I26" s="66">
        <f t="shared" si="2"/>
        <v>20</v>
      </c>
      <c r="J26" s="65">
        <f>VLOOKUP($A26,'Return Data'!$B$7:$R$2700,13,0)</f>
        <v>4.1520999999999999</v>
      </c>
      <c r="K26" s="66">
        <f t="shared" si="3"/>
        <v>21</v>
      </c>
      <c r="L26" s="65">
        <f>VLOOKUP($A26,'Return Data'!$B$7:$R$2700,17,0)</f>
        <v>7.6691000000000003</v>
      </c>
      <c r="M26" s="66">
        <f t="shared" si="4"/>
        <v>12</v>
      </c>
      <c r="N26" s="65">
        <f>VLOOKUP($A26,'Return Data'!$B$7:$R$2700,14,0)</f>
        <v>6.2443</v>
      </c>
      <c r="O26" s="66">
        <f t="shared" si="5"/>
        <v>9</v>
      </c>
      <c r="P26" s="65">
        <f>VLOOKUP($A26,'Return Data'!$B$7:$R$2700,15,0)</f>
        <v>7.4985999999999997</v>
      </c>
      <c r="Q26" s="66">
        <f t="shared" si="6"/>
        <v>9</v>
      </c>
      <c r="R26" s="65">
        <f>VLOOKUP($A26,'Return Data'!$B$7:$R$2700,16,0)</f>
        <v>8.9314</v>
      </c>
      <c r="S26" s="67">
        <f t="shared" si="7"/>
        <v>4</v>
      </c>
    </row>
    <row r="27" spans="1:19" x14ac:dyDescent="0.3">
      <c r="A27" s="63" t="s">
        <v>1777</v>
      </c>
      <c r="B27" s="64">
        <f>VLOOKUP($A27,'Return Data'!$B$7:$R$2700,3,0)</f>
        <v>44158</v>
      </c>
      <c r="C27" s="65">
        <f>VLOOKUP($A27,'Return Data'!$B$7:$R$2700,4,0)</f>
        <v>43.930199999999999</v>
      </c>
      <c r="D27" s="65">
        <f>VLOOKUP($A27,'Return Data'!$B$7:$R$2700,10,0)</f>
        <v>6.2180999999999997</v>
      </c>
      <c r="E27" s="66">
        <f t="shared" si="0"/>
        <v>7</v>
      </c>
      <c r="F27" s="65">
        <f>VLOOKUP($A27,'Return Data'!$B$7:$R$2700,11,0)</f>
        <v>19.520099999999999</v>
      </c>
      <c r="G27" s="66">
        <f t="shared" si="1"/>
        <v>8</v>
      </c>
      <c r="H27" s="65">
        <f>VLOOKUP($A27,'Return Data'!$B$7:$R$2700,12,0)</f>
        <v>10.693300000000001</v>
      </c>
      <c r="I27" s="66">
        <f t="shared" si="2"/>
        <v>1</v>
      </c>
      <c r="J27" s="65">
        <f>VLOOKUP($A27,'Return Data'!$B$7:$R$2700,13,0)</f>
        <v>12.193099999999999</v>
      </c>
      <c r="K27" s="66">
        <f t="shared" si="3"/>
        <v>2</v>
      </c>
      <c r="L27" s="65">
        <f>VLOOKUP($A27,'Return Data'!$B$7:$R$2700,17,0)</f>
        <v>9.4702999999999999</v>
      </c>
      <c r="M27" s="66">
        <f t="shared" si="4"/>
        <v>6</v>
      </c>
      <c r="N27" s="65">
        <f>VLOOKUP($A27,'Return Data'!$B$7:$R$2700,14,0)</f>
        <v>7.1657999999999999</v>
      </c>
      <c r="O27" s="66">
        <f t="shared" si="5"/>
        <v>4</v>
      </c>
      <c r="P27" s="65">
        <f>VLOOKUP($A27,'Return Data'!$B$7:$R$2700,15,0)</f>
        <v>8.4483999999999995</v>
      </c>
      <c r="Q27" s="66">
        <f t="shared" si="6"/>
        <v>7</v>
      </c>
      <c r="R27" s="65">
        <f>VLOOKUP($A27,'Return Data'!$B$7:$R$2700,16,0)</f>
        <v>7.8406000000000002</v>
      </c>
      <c r="S27" s="67">
        <f t="shared" si="7"/>
        <v>16</v>
      </c>
    </row>
    <row r="28" spans="1:19" x14ac:dyDescent="0.3">
      <c r="A28" s="63" t="s">
        <v>1778</v>
      </c>
      <c r="B28" s="64">
        <f>VLOOKUP($A28,'Return Data'!$B$7:$R$2700,3,0)</f>
        <v>44158</v>
      </c>
      <c r="C28" s="65">
        <f>VLOOKUP($A28,'Return Data'!$B$7:$R$2700,4,0)</f>
        <v>15.7776</v>
      </c>
      <c r="D28" s="65">
        <f>VLOOKUP($A28,'Return Data'!$B$7:$R$2700,10,0)</f>
        <v>7.2664</v>
      </c>
      <c r="E28" s="66">
        <f t="shared" si="0"/>
        <v>3</v>
      </c>
      <c r="F28" s="65">
        <f>VLOOKUP($A28,'Return Data'!$B$7:$R$2700,11,0)</f>
        <v>20.5732</v>
      </c>
      <c r="G28" s="66">
        <f t="shared" si="1"/>
        <v>4</v>
      </c>
      <c r="H28" s="65">
        <f>VLOOKUP($A28,'Return Data'!$B$7:$R$2700,12,0)</f>
        <v>6.3044000000000002</v>
      </c>
      <c r="I28" s="66">
        <f t="shared" si="2"/>
        <v>9</v>
      </c>
      <c r="J28" s="65">
        <f>VLOOKUP($A28,'Return Data'!$B$7:$R$2700,13,0)</f>
        <v>9.5066000000000006</v>
      </c>
      <c r="K28" s="66">
        <f t="shared" si="3"/>
        <v>8</v>
      </c>
      <c r="L28" s="65">
        <f>VLOOKUP($A28,'Return Data'!$B$7:$R$2700,17,0)</f>
        <v>9.8414000000000001</v>
      </c>
      <c r="M28" s="66">
        <f t="shared" si="4"/>
        <v>4</v>
      </c>
      <c r="N28" s="65">
        <f>VLOOKUP($A28,'Return Data'!$B$7:$R$2700,14,0)</f>
        <v>7.0523999999999996</v>
      </c>
      <c r="O28" s="66">
        <f t="shared" si="5"/>
        <v>5</v>
      </c>
      <c r="P28" s="65">
        <f>VLOOKUP($A28,'Return Data'!$B$7:$R$2700,15,0)</f>
        <v>8.9016999999999999</v>
      </c>
      <c r="Q28" s="66">
        <f t="shared" si="6"/>
        <v>4</v>
      </c>
      <c r="R28" s="65">
        <f>VLOOKUP($A28,'Return Data'!$B$7:$R$2700,16,0)</f>
        <v>8.6466999999999992</v>
      </c>
      <c r="S28" s="67">
        <f t="shared" si="7"/>
        <v>8</v>
      </c>
    </row>
    <row r="29" spans="1:19" x14ac:dyDescent="0.3">
      <c r="A29" s="63" t="s">
        <v>1779</v>
      </c>
      <c r="B29" s="64">
        <f>VLOOKUP($A29,'Return Data'!$B$7:$R$2700,3,0)</f>
        <v>44158</v>
      </c>
      <c r="C29" s="65">
        <f>VLOOKUP($A29,'Return Data'!$B$7:$R$2700,4,0)</f>
        <v>11.6568</v>
      </c>
      <c r="D29" s="65">
        <f>VLOOKUP($A29,'Return Data'!$B$7:$R$2700,10,0)</f>
        <v>4.6006</v>
      </c>
      <c r="E29" s="66">
        <f t="shared" si="0"/>
        <v>16</v>
      </c>
      <c r="F29" s="65">
        <f>VLOOKUP($A29,'Return Data'!$B$7:$R$2700,11,0)</f>
        <v>13.972799999999999</v>
      </c>
      <c r="G29" s="66">
        <f t="shared" si="1"/>
        <v>19</v>
      </c>
      <c r="H29" s="65">
        <f>VLOOKUP($A29,'Return Data'!$B$7:$R$2700,12,0)</f>
        <v>4.7283999999999997</v>
      </c>
      <c r="I29" s="66">
        <f t="shared" si="2"/>
        <v>16</v>
      </c>
      <c r="J29" s="65">
        <f>VLOOKUP($A29,'Return Data'!$B$7:$R$2700,13,0)</f>
        <v>6.9833999999999996</v>
      </c>
      <c r="K29" s="66">
        <f t="shared" si="3"/>
        <v>18</v>
      </c>
      <c r="L29" s="65"/>
      <c r="M29" s="66"/>
      <c r="N29" s="65"/>
      <c r="O29" s="66"/>
      <c r="P29" s="65"/>
      <c r="Q29" s="66"/>
      <c r="R29" s="65">
        <f>VLOOKUP($A29,'Return Data'!$B$7:$R$2700,16,0)</f>
        <v>8.1167999999999996</v>
      </c>
      <c r="S29" s="67">
        <f t="shared" si="7"/>
        <v>14</v>
      </c>
    </row>
    <row r="30" spans="1:19" x14ac:dyDescent="0.3">
      <c r="A30" s="63" t="s">
        <v>1780</v>
      </c>
      <c r="B30" s="64">
        <f>VLOOKUP($A30,'Return Data'!$B$7:$R$2700,3,0)</f>
        <v>44158</v>
      </c>
      <c r="C30" s="65">
        <f>VLOOKUP($A30,'Return Data'!$B$7:$R$2700,4,0)</f>
        <v>39.008800000000001</v>
      </c>
      <c r="D30" s="65">
        <f>VLOOKUP($A30,'Return Data'!$B$7:$R$2700,10,0)</f>
        <v>5.3116000000000003</v>
      </c>
      <c r="E30" s="66">
        <f t="shared" si="0"/>
        <v>13</v>
      </c>
      <c r="F30" s="65">
        <f>VLOOKUP($A30,'Return Data'!$B$7:$R$2700,11,0)</f>
        <v>15.571400000000001</v>
      </c>
      <c r="G30" s="66">
        <f t="shared" si="1"/>
        <v>13</v>
      </c>
      <c r="H30" s="65">
        <f>VLOOKUP($A30,'Return Data'!$B$7:$R$2700,12,0)</f>
        <v>5.6787999999999998</v>
      </c>
      <c r="I30" s="66">
        <f t="shared" si="2"/>
        <v>13</v>
      </c>
      <c r="J30" s="65">
        <f>VLOOKUP($A30,'Return Data'!$B$7:$R$2700,13,0)</f>
        <v>7.6833</v>
      </c>
      <c r="K30" s="66">
        <f t="shared" si="3"/>
        <v>15</v>
      </c>
      <c r="L30" s="65">
        <f>VLOOKUP($A30,'Return Data'!$B$7:$R$2700,17,0)</f>
        <v>8.8360000000000003</v>
      </c>
      <c r="M30" s="66">
        <f t="shared" si="4"/>
        <v>9</v>
      </c>
      <c r="N30" s="65">
        <f>VLOOKUP($A30,'Return Data'!$B$7:$R$2700,14,0)</f>
        <v>6.3666</v>
      </c>
      <c r="O30" s="66">
        <f t="shared" si="5"/>
        <v>7</v>
      </c>
      <c r="P30" s="65">
        <f>VLOOKUP($A30,'Return Data'!$B$7:$R$2700,15,0)</f>
        <v>7.3842999999999996</v>
      </c>
      <c r="Q30" s="66">
        <f t="shared" si="6"/>
        <v>10</v>
      </c>
      <c r="R30" s="65">
        <f>VLOOKUP($A30,'Return Data'!$B$7:$R$2700,16,0)</f>
        <v>7.7744</v>
      </c>
      <c r="S30" s="67">
        <f t="shared" si="7"/>
        <v>18</v>
      </c>
    </row>
    <row r="31" spans="1:19" x14ac:dyDescent="0.3">
      <c r="A31" s="63" t="s">
        <v>1781</v>
      </c>
      <c r="B31" s="64">
        <f>VLOOKUP($A31,'Return Data'!$B$7:$R$2700,3,0)</f>
        <v>44158</v>
      </c>
      <c r="C31" s="65">
        <f>VLOOKUP($A31,'Return Data'!$B$7:$R$2700,4,0)</f>
        <v>12.06</v>
      </c>
      <c r="D31" s="65">
        <f>VLOOKUP($A31,'Return Data'!$B$7:$R$2700,10,0)</f>
        <v>5.3274999999999997</v>
      </c>
      <c r="E31" s="66">
        <f t="shared" si="0"/>
        <v>12</v>
      </c>
      <c r="F31" s="65">
        <f>VLOOKUP($A31,'Return Data'!$B$7:$R$2700,11,0)</f>
        <v>15.739000000000001</v>
      </c>
      <c r="G31" s="66">
        <f t="shared" si="1"/>
        <v>12</v>
      </c>
      <c r="H31" s="65">
        <f>VLOOKUP($A31,'Return Data'!$B$7:$R$2700,12,0)</f>
        <v>7.7747999999999999</v>
      </c>
      <c r="I31" s="66">
        <f t="shared" si="2"/>
        <v>6</v>
      </c>
      <c r="J31" s="65">
        <f>VLOOKUP($A31,'Return Data'!$B$7:$R$2700,13,0)</f>
        <v>9.4374000000000002</v>
      </c>
      <c r="K31" s="66">
        <f t="shared" si="3"/>
        <v>9</v>
      </c>
      <c r="L31" s="65">
        <f>VLOOKUP($A31,'Return Data'!$B$7:$R$2700,17,0)</f>
        <v>9.2466000000000008</v>
      </c>
      <c r="M31" s="66">
        <f t="shared" si="4"/>
        <v>8</v>
      </c>
      <c r="N31" s="65"/>
      <c r="O31" s="66"/>
      <c r="P31" s="65"/>
      <c r="Q31" s="66"/>
      <c r="R31" s="65">
        <f>VLOOKUP($A31,'Return Data'!$B$7:$R$2700,16,0)</f>
        <v>8.5111000000000008</v>
      </c>
      <c r="S31" s="67">
        <f t="shared" si="7"/>
        <v>11</v>
      </c>
    </row>
    <row r="32" spans="1:19" x14ac:dyDescent="0.3">
      <c r="A32" s="63" t="s">
        <v>1782</v>
      </c>
      <c r="B32" s="64">
        <f>VLOOKUP($A32,'Return Data'!$B$7:$R$2700,3,0)</f>
        <v>44158</v>
      </c>
      <c r="C32" s="65">
        <f>VLOOKUP($A32,'Return Data'!$B$7:$R$2700,4,0)</f>
        <v>11.3026</v>
      </c>
      <c r="D32" s="65">
        <f>VLOOKUP($A32,'Return Data'!$B$7:$R$2700,10,0)</f>
        <v>4.9295999999999998</v>
      </c>
      <c r="E32" s="66">
        <f t="shared" si="0"/>
        <v>14</v>
      </c>
      <c r="F32" s="65">
        <f>VLOOKUP($A32,'Return Data'!$B$7:$R$2700,11,0)</f>
        <v>15.306800000000001</v>
      </c>
      <c r="G32" s="66">
        <f t="shared" si="1"/>
        <v>14</v>
      </c>
      <c r="H32" s="65">
        <f>VLOOKUP($A32,'Return Data'!$B$7:$R$2700,12,0)</f>
        <v>6.9318999999999997</v>
      </c>
      <c r="I32" s="66">
        <f t="shared" si="2"/>
        <v>8</v>
      </c>
      <c r="J32" s="65">
        <f>VLOOKUP($A32,'Return Data'!$B$7:$R$2700,13,0)</f>
        <v>8.0007000000000001</v>
      </c>
      <c r="K32" s="66">
        <f t="shared" si="3"/>
        <v>14</v>
      </c>
      <c r="L32" s="65">
        <f>VLOOKUP($A32,'Return Data'!$B$7:$R$2700,17,0)</f>
        <v>6.9020999999999999</v>
      </c>
      <c r="M32" s="66">
        <f t="shared" si="4"/>
        <v>16</v>
      </c>
      <c r="N32" s="65"/>
      <c r="O32" s="66"/>
      <c r="P32" s="65"/>
      <c r="Q32" s="66"/>
      <c r="R32" s="65">
        <f>VLOOKUP($A32,'Return Data'!$B$7:$R$2700,16,0)</f>
        <v>5.6299000000000001</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5.3854913043478261</v>
      </c>
      <c r="E34" s="74"/>
      <c r="F34" s="75">
        <f>AVERAGE(F8:F32)</f>
        <v>17.081965217391307</v>
      </c>
      <c r="G34" s="74"/>
      <c r="H34" s="75">
        <f>AVERAGE(H8:H32)</f>
        <v>5.4746130434782607</v>
      </c>
      <c r="I34" s="74"/>
      <c r="J34" s="75">
        <f>AVERAGE(J8:J32)</f>
        <v>7.8449521739130423</v>
      </c>
      <c r="K34" s="74"/>
      <c r="L34" s="75">
        <f>AVERAGE(L8:L32)</f>
        <v>7.7919315789473673</v>
      </c>
      <c r="M34" s="74"/>
      <c r="N34" s="75">
        <f>AVERAGE(N8:N32)</f>
        <v>5.8369625000000012</v>
      </c>
      <c r="O34" s="74"/>
      <c r="P34" s="75">
        <f>AVERAGE(P8:P32)</f>
        <v>7.6431642857142856</v>
      </c>
      <c r="Q34" s="74"/>
      <c r="R34" s="75">
        <f>AVERAGE(R8:R32)</f>
        <v>8.1014130434782619</v>
      </c>
      <c r="S34" s="76"/>
    </row>
    <row r="35" spans="1:19" x14ac:dyDescent="0.3">
      <c r="A35" s="73" t="s">
        <v>28</v>
      </c>
      <c r="B35" s="74"/>
      <c r="C35" s="74"/>
      <c r="D35" s="75">
        <f>MIN(D8:D32)</f>
        <v>2.8946999999999998</v>
      </c>
      <c r="E35" s="74"/>
      <c r="F35" s="75">
        <f>MIN(F8:F32)</f>
        <v>13.085900000000001</v>
      </c>
      <c r="G35" s="74"/>
      <c r="H35" s="75">
        <f>MIN(H8:H32)</f>
        <v>-7.1055999999999999</v>
      </c>
      <c r="I35" s="74"/>
      <c r="J35" s="75">
        <f>MIN(J8:J32)</f>
        <v>-8.9306000000000001</v>
      </c>
      <c r="K35" s="74"/>
      <c r="L35" s="75">
        <f>MIN(L8:L32)</f>
        <v>-6.5301</v>
      </c>
      <c r="M35" s="74"/>
      <c r="N35" s="75">
        <f>MIN(N8:N32)</f>
        <v>-4.3878000000000004</v>
      </c>
      <c r="O35" s="74"/>
      <c r="P35" s="75">
        <f>MIN(P8:P32)</f>
        <v>1.9107000000000001</v>
      </c>
      <c r="Q35" s="74"/>
      <c r="R35" s="75">
        <f>MIN(R8:R32)</f>
        <v>2.1615000000000002</v>
      </c>
      <c r="S35" s="76"/>
    </row>
    <row r="36" spans="1:19" ht="15" thickBot="1" x14ac:dyDescent="0.35">
      <c r="A36" s="77" t="s">
        <v>29</v>
      </c>
      <c r="B36" s="78"/>
      <c r="C36" s="78"/>
      <c r="D36" s="79">
        <f>MAX(D8:D32)</f>
        <v>8.1575000000000006</v>
      </c>
      <c r="E36" s="78"/>
      <c r="F36" s="79">
        <f>MAX(F8:F32)</f>
        <v>23.003299999999999</v>
      </c>
      <c r="G36" s="78"/>
      <c r="H36" s="79">
        <f>MAX(H8:H32)</f>
        <v>10.693300000000001</v>
      </c>
      <c r="I36" s="78"/>
      <c r="J36" s="79">
        <f>MAX(J8:J32)</f>
        <v>12.263500000000001</v>
      </c>
      <c r="K36" s="78"/>
      <c r="L36" s="79">
        <f>MAX(L8:L32)</f>
        <v>11.549099999999999</v>
      </c>
      <c r="M36" s="78"/>
      <c r="N36" s="79">
        <f>MAX(N8:N32)</f>
        <v>8.6760000000000002</v>
      </c>
      <c r="O36" s="78"/>
      <c r="P36" s="79">
        <f>MAX(P8:P32)</f>
        <v>9.3976000000000006</v>
      </c>
      <c r="Q36" s="78"/>
      <c r="R36" s="79">
        <f>MAX(R8:R32)</f>
        <v>12.0198</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44158</v>
      </c>
      <c r="C8" s="65">
        <f>VLOOKUP($A8,'Return Data'!$B$7:$R$2700,4,0)</f>
        <v>15.03</v>
      </c>
      <c r="D8" s="65">
        <f>VLOOKUP($A8,'Return Data'!$B$7:$R$2700,10,0)</f>
        <v>7.1276000000000002</v>
      </c>
      <c r="E8" s="66">
        <f>RANK(D8,D$8:D$32,0)</f>
        <v>2</v>
      </c>
      <c r="F8" s="65">
        <f>VLOOKUP($A8,'Return Data'!$B$7:$R$2700,11,0)</f>
        <v>19.002400000000002</v>
      </c>
      <c r="G8" s="66">
        <f>RANK(F8,F$8:F$32,0)</f>
        <v>6</v>
      </c>
      <c r="H8" s="65">
        <f>VLOOKUP($A8,'Return Data'!$B$7:$R$2700,12,0)</f>
        <v>4.0137999999999998</v>
      </c>
      <c r="I8" s="66">
        <f>RANK(H8,H$8:H$32,0)</f>
        <v>15</v>
      </c>
      <c r="J8" s="65">
        <f>VLOOKUP($A8,'Return Data'!$B$7:$R$2700,13,0)</f>
        <v>7.7419000000000002</v>
      </c>
      <c r="K8" s="66">
        <f>RANK(J8,J$8:J$32,0)</f>
        <v>12</v>
      </c>
      <c r="L8" s="65">
        <f>VLOOKUP($A8,'Return Data'!$B$7:$R$2700,17,0)</f>
        <v>8.4221000000000004</v>
      </c>
      <c r="M8" s="66">
        <f>RANK(L8,L$8:L$32,0)</f>
        <v>7</v>
      </c>
      <c r="N8" s="65">
        <f>VLOOKUP($A8,'Return Data'!$B$7:$R$2700,14,0)</f>
        <v>4.6833999999999998</v>
      </c>
      <c r="O8" s="66">
        <f>RANK(N8,N$8:N$32,0)</f>
        <v>10</v>
      </c>
      <c r="P8" s="65">
        <f>VLOOKUP($A8,'Return Data'!$B$7:$R$2700,15,0)</f>
        <v>7.6547999999999998</v>
      </c>
      <c r="Q8" s="66">
        <f>RANK(P8,P$8:P$32,0)</f>
        <v>5</v>
      </c>
      <c r="R8" s="65">
        <f>VLOOKUP($A8,'Return Data'!$B$7:$R$2700,16,0)</f>
        <v>7.0369000000000002</v>
      </c>
      <c r="S8" s="67">
        <f>RANK(R8,R$8:R$32,0)</f>
        <v>14</v>
      </c>
    </row>
    <row r="9" spans="1:20" x14ac:dyDescent="0.3">
      <c r="A9" s="63" t="s">
        <v>1784</v>
      </c>
      <c r="B9" s="64">
        <f>VLOOKUP($A9,'Return Data'!$B$7:$R$2700,3,0)</f>
        <v>44158</v>
      </c>
      <c r="C9" s="65">
        <f>VLOOKUP($A9,'Return Data'!$B$7:$R$2700,4,0)</f>
        <v>14.44</v>
      </c>
      <c r="D9" s="65">
        <f>VLOOKUP($A9,'Return Data'!$B$7:$R$2700,10,0)</f>
        <v>7.8417000000000003</v>
      </c>
      <c r="E9" s="66">
        <f t="shared" ref="E9:E32" si="0">RANK(D9,D$8:D$32,0)</f>
        <v>1</v>
      </c>
      <c r="F9" s="65">
        <f>VLOOKUP($A9,'Return Data'!$B$7:$R$2700,11,0)</f>
        <v>19.4376</v>
      </c>
      <c r="G9" s="66">
        <f t="shared" ref="G9:G32" si="1">RANK(F9,F$8:F$32,0)</f>
        <v>5</v>
      </c>
      <c r="H9" s="65">
        <f>VLOOKUP($A9,'Return Data'!$B$7:$R$2700,12,0)</f>
        <v>5.0945999999999998</v>
      </c>
      <c r="I9" s="66">
        <f t="shared" ref="I9:I32" si="2">RANK(H9,H$8:H$32,0)</f>
        <v>12</v>
      </c>
      <c r="J9" s="65">
        <f>VLOOKUP($A9,'Return Data'!$B$7:$R$2700,13,0)</f>
        <v>8.1647999999999996</v>
      </c>
      <c r="K9" s="66">
        <f t="shared" ref="K9:K32" si="3">RANK(J9,J$8:J$32,0)</f>
        <v>9</v>
      </c>
      <c r="L9" s="65">
        <f>VLOOKUP($A9,'Return Data'!$B$7:$R$2700,17,0)</f>
        <v>9.0364000000000004</v>
      </c>
      <c r="M9" s="66">
        <f t="shared" ref="M9:M32" si="4">RANK(L9,L$8:L$32,0)</f>
        <v>3</v>
      </c>
      <c r="N9" s="65">
        <f>VLOOKUP($A9,'Return Data'!$B$7:$R$2700,14,0)</f>
        <v>7.4118000000000004</v>
      </c>
      <c r="O9" s="66">
        <f t="shared" ref="O9:O30" si="5">RANK(N9,N$8:N$32,0)</f>
        <v>1</v>
      </c>
      <c r="P9" s="65">
        <f>VLOOKUP($A9,'Return Data'!$B$7:$R$2700,15,0)</f>
        <v>7.7026000000000003</v>
      </c>
      <c r="Q9" s="66">
        <f t="shared" ref="Q9:Q30" si="6">RANK(P9,P$8:P$32,0)</f>
        <v>4</v>
      </c>
      <c r="R9" s="65">
        <f>VLOOKUP($A9,'Return Data'!$B$7:$R$2700,16,0)</f>
        <v>7.2034000000000002</v>
      </c>
      <c r="S9" s="67">
        <f t="shared" ref="S9:S32" si="7">RANK(R9,R$8:R$32,0)</f>
        <v>12</v>
      </c>
    </row>
    <row r="10" spans="1:20" x14ac:dyDescent="0.3">
      <c r="A10" s="63" t="s">
        <v>1785</v>
      </c>
      <c r="B10" s="64">
        <f>VLOOKUP($A10,'Return Data'!$B$7:$R$2700,3,0)</f>
        <v>44158</v>
      </c>
      <c r="C10" s="65">
        <f>VLOOKUP($A10,'Return Data'!$B$7:$R$2700,4,0)</f>
        <v>11.41</v>
      </c>
      <c r="D10" s="65">
        <f>VLOOKUP($A10,'Return Data'!$B$7:$R$2700,10,0)</f>
        <v>2.9782999999999999</v>
      </c>
      <c r="E10" s="66">
        <f t="shared" si="0"/>
        <v>22</v>
      </c>
      <c r="F10" s="65">
        <f>VLOOKUP($A10,'Return Data'!$B$7:$R$2700,11,0)</f>
        <v>12.4138</v>
      </c>
      <c r="G10" s="66">
        <f t="shared" si="1"/>
        <v>23</v>
      </c>
      <c r="H10" s="65">
        <f>VLOOKUP($A10,'Return Data'!$B$7:$R$2700,12,0)</f>
        <v>8.7703000000000007</v>
      </c>
      <c r="I10" s="66">
        <f t="shared" si="2"/>
        <v>2</v>
      </c>
      <c r="J10" s="65">
        <f>VLOOKUP($A10,'Return Data'!$B$7:$R$2700,13,0)</f>
        <v>10.884399999999999</v>
      </c>
      <c r="K10" s="66">
        <f t="shared" si="3"/>
        <v>3</v>
      </c>
      <c r="L10" s="65"/>
      <c r="M10" s="66"/>
      <c r="N10" s="65"/>
      <c r="O10" s="66"/>
      <c r="P10" s="65"/>
      <c r="Q10" s="66"/>
      <c r="R10" s="65">
        <f>VLOOKUP($A10,'Return Data'!$B$7:$R$2700,16,0)</f>
        <v>10.391299999999999</v>
      </c>
      <c r="S10" s="67">
        <f t="shared" si="7"/>
        <v>2</v>
      </c>
    </row>
    <row r="11" spans="1:20" x14ac:dyDescent="0.3">
      <c r="A11" s="63" t="s">
        <v>1786</v>
      </c>
      <c r="B11" s="64">
        <f>VLOOKUP($A11,'Return Data'!$B$7:$R$2700,3,0)</f>
        <v>44158</v>
      </c>
      <c r="C11" s="65">
        <f>VLOOKUP($A11,'Return Data'!$B$7:$R$2700,4,0)</f>
        <v>13.739000000000001</v>
      </c>
      <c r="D11" s="65">
        <f>VLOOKUP($A11,'Return Data'!$B$7:$R$2700,10,0)</f>
        <v>6.3226000000000004</v>
      </c>
      <c r="E11" s="66">
        <f t="shared" si="0"/>
        <v>6</v>
      </c>
      <c r="F11" s="65">
        <f>VLOOKUP($A11,'Return Data'!$B$7:$R$2700,11,0)</f>
        <v>18.962700000000002</v>
      </c>
      <c r="G11" s="66">
        <f t="shared" si="1"/>
        <v>7</v>
      </c>
      <c r="H11" s="65">
        <f>VLOOKUP($A11,'Return Data'!$B$7:$R$2700,12,0)</f>
        <v>3.1534</v>
      </c>
      <c r="I11" s="66">
        <f t="shared" si="2"/>
        <v>19</v>
      </c>
      <c r="J11" s="65">
        <f>VLOOKUP($A11,'Return Data'!$B$7:$R$2700,13,0)</f>
        <v>4.8377999999999997</v>
      </c>
      <c r="K11" s="66">
        <f t="shared" si="3"/>
        <v>19</v>
      </c>
      <c r="L11" s="65">
        <f>VLOOKUP($A11,'Return Data'!$B$7:$R$2700,17,0)</f>
        <v>6.7285000000000004</v>
      </c>
      <c r="M11" s="66">
        <f t="shared" si="4"/>
        <v>11</v>
      </c>
      <c r="N11" s="65">
        <f>VLOOKUP($A11,'Return Data'!$B$7:$R$2700,14,0)</f>
        <v>3.9224000000000001</v>
      </c>
      <c r="O11" s="66">
        <f t="shared" si="5"/>
        <v>13</v>
      </c>
      <c r="P11" s="65"/>
      <c r="Q11" s="66"/>
      <c r="R11" s="65">
        <f>VLOOKUP($A11,'Return Data'!$B$7:$R$2700,16,0)</f>
        <v>7.0538999999999996</v>
      </c>
      <c r="S11" s="67">
        <f t="shared" si="7"/>
        <v>13</v>
      </c>
    </row>
    <row r="12" spans="1:20" x14ac:dyDescent="0.3">
      <c r="A12" s="63" t="s">
        <v>1787</v>
      </c>
      <c r="B12" s="64">
        <f>VLOOKUP($A12,'Return Data'!$B$7:$R$2700,3,0)</f>
        <v>44158</v>
      </c>
      <c r="C12" s="65">
        <f>VLOOKUP($A12,'Return Data'!$B$7:$R$2700,4,0)</f>
        <v>15.844799999999999</v>
      </c>
      <c r="D12" s="65">
        <f>VLOOKUP($A12,'Return Data'!$B$7:$R$2700,10,0)</f>
        <v>3.8151999999999999</v>
      </c>
      <c r="E12" s="66">
        <f t="shared" si="0"/>
        <v>19</v>
      </c>
      <c r="F12" s="65">
        <f>VLOOKUP($A12,'Return Data'!$B$7:$R$2700,11,0)</f>
        <v>12.868399999999999</v>
      </c>
      <c r="G12" s="66">
        <f t="shared" si="1"/>
        <v>21</v>
      </c>
      <c r="H12" s="65">
        <f>VLOOKUP($A12,'Return Data'!$B$7:$R$2700,12,0)</f>
        <v>7.5887000000000002</v>
      </c>
      <c r="I12" s="66">
        <f t="shared" si="2"/>
        <v>4</v>
      </c>
      <c r="J12" s="65">
        <f>VLOOKUP($A12,'Return Data'!$B$7:$R$2700,13,0)</f>
        <v>9.8800000000000008</v>
      </c>
      <c r="K12" s="66">
        <f t="shared" si="3"/>
        <v>4</v>
      </c>
      <c r="L12" s="65">
        <f>VLOOKUP($A12,'Return Data'!$B$7:$R$2700,17,0)</f>
        <v>8.9240999999999993</v>
      </c>
      <c r="M12" s="66">
        <f t="shared" si="4"/>
        <v>4</v>
      </c>
      <c r="N12" s="65">
        <f>VLOOKUP($A12,'Return Data'!$B$7:$R$2700,14,0)</f>
        <v>7.1566000000000001</v>
      </c>
      <c r="O12" s="66">
        <f t="shared" si="5"/>
        <v>2</v>
      </c>
      <c r="P12" s="65">
        <f>VLOOKUP($A12,'Return Data'!$B$7:$R$2700,15,0)</f>
        <v>8.0375999999999994</v>
      </c>
      <c r="Q12" s="66">
        <f t="shared" si="6"/>
        <v>3</v>
      </c>
      <c r="R12" s="65">
        <f>VLOOKUP($A12,'Return Data'!$B$7:$R$2700,16,0)</f>
        <v>7.8133999999999997</v>
      </c>
      <c r="S12" s="67">
        <f t="shared" si="7"/>
        <v>7</v>
      </c>
    </row>
    <row r="13" spans="1:20" x14ac:dyDescent="0.3">
      <c r="A13" s="63" t="s">
        <v>1788</v>
      </c>
      <c r="B13" s="64">
        <f>VLOOKUP($A13,'Return Data'!$B$7:$R$2700,3,0)</f>
        <v>44158</v>
      </c>
      <c r="C13" s="65">
        <f>VLOOKUP($A13,'Return Data'!$B$7:$R$2700,4,0)</f>
        <v>10.885300000000001</v>
      </c>
      <c r="D13" s="65">
        <f>VLOOKUP($A13,'Return Data'!$B$7:$R$2700,10,0)</f>
        <v>5.1810999999999998</v>
      </c>
      <c r="E13" s="66">
        <f t="shared" si="0"/>
        <v>10</v>
      </c>
      <c r="F13" s="65">
        <f>VLOOKUP($A13,'Return Data'!$B$7:$R$2700,11,0)</f>
        <v>17.633099999999999</v>
      </c>
      <c r="G13" s="66">
        <f t="shared" si="1"/>
        <v>9</v>
      </c>
      <c r="H13" s="65">
        <f>VLOOKUP($A13,'Return Data'!$B$7:$R$2700,12,0)</f>
        <v>4.1395999999999997</v>
      </c>
      <c r="I13" s="66">
        <f t="shared" si="2"/>
        <v>14</v>
      </c>
      <c r="J13" s="65">
        <f>VLOOKUP($A13,'Return Data'!$B$7:$R$2700,13,0)</f>
        <v>5.4348000000000001</v>
      </c>
      <c r="K13" s="66">
        <f t="shared" si="3"/>
        <v>17</v>
      </c>
      <c r="L13" s="65">
        <f>VLOOKUP($A13,'Return Data'!$B$7:$R$2700,17,0)</f>
        <v>5.3156999999999996</v>
      </c>
      <c r="M13" s="66">
        <f t="shared" si="4"/>
        <v>18</v>
      </c>
      <c r="N13" s="65"/>
      <c r="O13" s="66"/>
      <c r="P13" s="65"/>
      <c r="Q13" s="66"/>
      <c r="R13" s="65">
        <f>VLOOKUP($A13,'Return Data'!$B$7:$R$2700,16,0)</f>
        <v>3.8529</v>
      </c>
      <c r="S13" s="67">
        <f t="shared" si="7"/>
        <v>22</v>
      </c>
    </row>
    <row r="14" spans="1:20" x14ac:dyDescent="0.3">
      <c r="A14" s="63" t="s">
        <v>1789</v>
      </c>
      <c r="B14" s="64">
        <f>VLOOKUP($A14,'Return Data'!$B$7:$R$2700,3,0)</f>
        <v>44158</v>
      </c>
      <c r="C14" s="65">
        <f>VLOOKUP($A14,'Return Data'!$B$7:$R$2700,4,0)</f>
        <v>38.981999999999999</v>
      </c>
      <c r="D14" s="65">
        <f>VLOOKUP($A14,'Return Data'!$B$7:$R$2700,10,0)</f>
        <v>3.9742000000000002</v>
      </c>
      <c r="E14" s="66">
        <f t="shared" si="0"/>
        <v>18</v>
      </c>
      <c r="F14" s="65">
        <f>VLOOKUP($A14,'Return Data'!$B$7:$R$2700,11,0)</f>
        <v>15.5296</v>
      </c>
      <c r="G14" s="66">
        <f t="shared" si="1"/>
        <v>11</v>
      </c>
      <c r="H14" s="65">
        <f>VLOOKUP($A14,'Return Data'!$B$7:$R$2700,12,0)</f>
        <v>3.6452</v>
      </c>
      <c r="I14" s="66">
        <f t="shared" si="2"/>
        <v>16</v>
      </c>
      <c r="J14" s="65">
        <f>VLOOKUP($A14,'Return Data'!$B$7:$R$2700,13,0)</f>
        <v>4.3442999999999996</v>
      </c>
      <c r="K14" s="66">
        <f t="shared" si="3"/>
        <v>20</v>
      </c>
      <c r="L14" s="65">
        <f>VLOOKUP($A14,'Return Data'!$B$7:$R$2700,17,0)</f>
        <v>5.3489000000000004</v>
      </c>
      <c r="M14" s="66">
        <f t="shared" si="4"/>
        <v>17</v>
      </c>
      <c r="N14" s="65">
        <f>VLOOKUP($A14,'Return Data'!$B$7:$R$2700,14,0)</f>
        <v>3.8218000000000001</v>
      </c>
      <c r="O14" s="66">
        <f t="shared" si="5"/>
        <v>15</v>
      </c>
      <c r="P14" s="65">
        <f>VLOOKUP($A14,'Return Data'!$B$7:$R$2700,15,0)</f>
        <v>8.1343999999999994</v>
      </c>
      <c r="Q14" s="66">
        <f t="shared" si="6"/>
        <v>1</v>
      </c>
      <c r="R14" s="65">
        <f>VLOOKUP($A14,'Return Data'!$B$7:$R$2700,16,0)</f>
        <v>8.7640999999999991</v>
      </c>
      <c r="S14" s="67">
        <f t="shared" si="7"/>
        <v>3</v>
      </c>
    </row>
    <row r="15" spans="1:20" x14ac:dyDescent="0.3">
      <c r="A15" s="63" t="s">
        <v>1790</v>
      </c>
      <c r="B15" s="64">
        <f>VLOOKUP($A15,'Return Data'!$B$7:$R$2700,3,0)</f>
        <v>44158</v>
      </c>
      <c r="C15" s="65">
        <f>VLOOKUP($A15,'Return Data'!$B$7:$R$2700,4,0)</f>
        <v>14.93</v>
      </c>
      <c r="D15" s="65">
        <f>VLOOKUP($A15,'Return Data'!$B$7:$R$2700,10,0)</f>
        <v>2.7528999999999999</v>
      </c>
      <c r="E15" s="66">
        <f t="shared" si="0"/>
        <v>23</v>
      </c>
      <c r="F15" s="65">
        <f>VLOOKUP($A15,'Return Data'!$B$7:$R$2700,11,0)</f>
        <v>14.3185</v>
      </c>
      <c r="G15" s="66">
        <f t="shared" si="1"/>
        <v>16</v>
      </c>
      <c r="H15" s="65">
        <f>VLOOKUP($A15,'Return Data'!$B$7:$R$2700,12,0)</f>
        <v>0.47110000000000002</v>
      </c>
      <c r="I15" s="66">
        <f t="shared" si="2"/>
        <v>22</v>
      </c>
      <c r="J15" s="65">
        <f>VLOOKUP($A15,'Return Data'!$B$7:$R$2700,13,0)</f>
        <v>2.8946000000000001</v>
      </c>
      <c r="K15" s="66">
        <f t="shared" si="3"/>
        <v>22</v>
      </c>
      <c r="L15" s="65">
        <f>VLOOKUP($A15,'Return Data'!$B$7:$R$2700,17,0)</f>
        <v>6.5349000000000004</v>
      </c>
      <c r="M15" s="66">
        <f t="shared" si="4"/>
        <v>14</v>
      </c>
      <c r="N15" s="65">
        <f>VLOOKUP($A15,'Return Data'!$B$7:$R$2700,14,0)</f>
        <v>5.3147000000000002</v>
      </c>
      <c r="O15" s="66">
        <f t="shared" si="5"/>
        <v>6</v>
      </c>
      <c r="P15" s="65">
        <f>VLOOKUP($A15,'Return Data'!$B$7:$R$2700,15,0)</f>
        <v>7.5941999999999998</v>
      </c>
      <c r="Q15" s="66">
        <f t="shared" si="6"/>
        <v>6</v>
      </c>
      <c r="R15" s="65">
        <f>VLOOKUP($A15,'Return Data'!$B$7:$R$2700,16,0)</f>
        <v>6.9406999999999996</v>
      </c>
      <c r="S15" s="67">
        <f t="shared" si="7"/>
        <v>16</v>
      </c>
    </row>
    <row r="16" spans="1:20" x14ac:dyDescent="0.3">
      <c r="A16" s="63" t="s">
        <v>1791</v>
      </c>
      <c r="B16" s="64">
        <f>VLOOKUP($A16,'Return Data'!$B$7:$R$2700,3,0)</f>
        <v>44158</v>
      </c>
      <c r="C16" s="65">
        <f>VLOOKUP($A16,'Return Data'!$B$7:$R$2700,4,0)</f>
        <v>18.2319</v>
      </c>
      <c r="D16" s="65">
        <f>VLOOKUP($A16,'Return Data'!$B$7:$R$2700,10,0)</f>
        <v>4.5030000000000001</v>
      </c>
      <c r="E16" s="66">
        <f t="shared" si="0"/>
        <v>15</v>
      </c>
      <c r="F16" s="65">
        <f>VLOOKUP($A16,'Return Data'!$B$7:$R$2700,11,0)</f>
        <v>14.473100000000001</v>
      </c>
      <c r="G16" s="66">
        <f t="shared" si="1"/>
        <v>15</v>
      </c>
      <c r="H16" s="65">
        <f>VLOOKUP($A16,'Return Data'!$B$7:$R$2700,12,0)</f>
        <v>1.9743999999999999</v>
      </c>
      <c r="I16" s="66">
        <f t="shared" si="2"/>
        <v>21</v>
      </c>
      <c r="J16" s="65">
        <f>VLOOKUP($A16,'Return Data'!$B$7:$R$2700,13,0)</f>
        <v>6.6167999999999996</v>
      </c>
      <c r="K16" s="66">
        <f t="shared" si="3"/>
        <v>15</v>
      </c>
      <c r="L16" s="65">
        <f>VLOOKUP($A16,'Return Data'!$B$7:$R$2700,17,0)</f>
        <v>7.1069000000000004</v>
      </c>
      <c r="M16" s="66">
        <f t="shared" si="4"/>
        <v>10</v>
      </c>
      <c r="N16" s="65">
        <f>VLOOKUP($A16,'Return Data'!$B$7:$R$2700,14,0)</f>
        <v>4.6734</v>
      </c>
      <c r="O16" s="66">
        <f t="shared" si="5"/>
        <v>11</v>
      </c>
      <c r="P16" s="65">
        <f>VLOOKUP($A16,'Return Data'!$B$7:$R$2700,15,0)</f>
        <v>4.9656000000000002</v>
      </c>
      <c r="Q16" s="66">
        <f t="shared" si="6"/>
        <v>13</v>
      </c>
      <c r="R16" s="65">
        <f>VLOOKUP($A16,'Return Data'!$B$7:$R$2700,16,0)</f>
        <v>6.3715000000000002</v>
      </c>
      <c r="S16" s="67">
        <f t="shared" si="7"/>
        <v>19</v>
      </c>
    </row>
    <row r="17" spans="1:19" x14ac:dyDescent="0.3">
      <c r="A17" s="63" t="s">
        <v>1792</v>
      </c>
      <c r="B17" s="64">
        <f>VLOOKUP($A17,'Return Data'!$B$7:$R$2700,3,0)</f>
        <v>44158</v>
      </c>
      <c r="C17" s="65">
        <f>VLOOKUP($A17,'Return Data'!$B$7:$R$2700,4,0)</f>
        <v>21.99</v>
      </c>
      <c r="D17" s="65">
        <f>VLOOKUP($A17,'Return Data'!$B$7:$R$2700,10,0)</f>
        <v>3.3849999999999998</v>
      </c>
      <c r="E17" s="66">
        <f t="shared" si="0"/>
        <v>21</v>
      </c>
      <c r="F17" s="65">
        <f>VLOOKUP($A17,'Return Data'!$B$7:$R$2700,11,0)</f>
        <v>14.1745</v>
      </c>
      <c r="G17" s="66">
        <f t="shared" si="1"/>
        <v>18</v>
      </c>
      <c r="H17" s="65">
        <f>VLOOKUP($A17,'Return Data'!$B$7:$R$2700,12,0)</f>
        <v>5.1147</v>
      </c>
      <c r="I17" s="66">
        <f t="shared" si="2"/>
        <v>11</v>
      </c>
      <c r="J17" s="65">
        <f>VLOOKUP($A17,'Return Data'!$B$7:$R$2700,13,0)</f>
        <v>7.9528999999999996</v>
      </c>
      <c r="K17" s="66">
        <f t="shared" si="3"/>
        <v>11</v>
      </c>
      <c r="L17" s="65">
        <f>VLOOKUP($A17,'Return Data'!$B$7:$R$2700,17,0)</f>
        <v>6.64</v>
      </c>
      <c r="M17" s="66">
        <f t="shared" si="4"/>
        <v>12</v>
      </c>
      <c r="N17" s="65">
        <f>VLOOKUP($A17,'Return Data'!$B$7:$R$2700,14,0)</f>
        <v>5.2276999999999996</v>
      </c>
      <c r="O17" s="66">
        <f t="shared" si="5"/>
        <v>8</v>
      </c>
      <c r="P17" s="65">
        <f>VLOOKUP($A17,'Return Data'!$B$7:$R$2700,15,0)</f>
        <v>5.5538999999999996</v>
      </c>
      <c r="Q17" s="66">
        <f t="shared" si="6"/>
        <v>12</v>
      </c>
      <c r="R17" s="65">
        <f>VLOOKUP($A17,'Return Data'!$B$7:$R$2700,16,0)</f>
        <v>6.5254000000000003</v>
      </c>
      <c r="S17" s="67">
        <f t="shared" si="7"/>
        <v>18</v>
      </c>
    </row>
    <row r="18" spans="1:19" x14ac:dyDescent="0.3">
      <c r="A18" s="63" t="s">
        <v>1793</v>
      </c>
      <c r="B18" s="64">
        <f>VLOOKUP($A18,'Return Data'!$B$7:$R$2700,3,0)</f>
        <v>44158</v>
      </c>
      <c r="C18" s="65">
        <f>VLOOKUP($A18,'Return Data'!$B$7:$R$2700,4,0)</f>
        <v>11.226000000000001</v>
      </c>
      <c r="D18" s="65">
        <f>VLOOKUP($A18,'Return Data'!$B$7:$R$2700,10,0)</f>
        <v>3.4043999999999999</v>
      </c>
      <c r="E18" s="66">
        <f t="shared" si="0"/>
        <v>20</v>
      </c>
      <c r="F18" s="65">
        <f>VLOOKUP($A18,'Return Data'!$B$7:$R$2700,11,0)</f>
        <v>12.480499999999999</v>
      </c>
      <c r="G18" s="66">
        <f t="shared" si="1"/>
        <v>22</v>
      </c>
      <c r="H18" s="65">
        <f>VLOOKUP($A18,'Return Data'!$B$7:$R$2700,12,0)</f>
        <v>3.4607000000000001</v>
      </c>
      <c r="I18" s="66">
        <f t="shared" si="2"/>
        <v>18</v>
      </c>
      <c r="J18" s="65">
        <f>VLOOKUP($A18,'Return Data'!$B$7:$R$2700,13,0)</f>
        <v>6.7241999999999997</v>
      </c>
      <c r="K18" s="66">
        <f t="shared" si="3"/>
        <v>14</v>
      </c>
      <c r="L18" s="65"/>
      <c r="M18" s="66"/>
      <c r="N18" s="65"/>
      <c r="O18" s="66"/>
      <c r="P18" s="65"/>
      <c r="Q18" s="66"/>
      <c r="R18" s="65">
        <f>VLOOKUP($A18,'Return Data'!$B$7:$R$2700,16,0)</f>
        <v>6.9641000000000002</v>
      </c>
      <c r="S18" s="67">
        <f t="shared" si="7"/>
        <v>15</v>
      </c>
    </row>
    <row r="19" spans="1:19" x14ac:dyDescent="0.3">
      <c r="A19" s="63" t="s">
        <v>1794</v>
      </c>
      <c r="B19" s="64">
        <f>VLOOKUP($A19,'Return Data'!$B$7:$R$2700,3,0)</f>
        <v>44158</v>
      </c>
      <c r="C19" s="65">
        <f>VLOOKUP($A19,'Return Data'!$B$7:$R$2700,4,0)</f>
        <v>16.082699999999999</v>
      </c>
      <c r="D19" s="65">
        <f>VLOOKUP($A19,'Return Data'!$B$7:$R$2700,10,0)</f>
        <v>5.1246</v>
      </c>
      <c r="E19" s="66">
        <f t="shared" si="0"/>
        <v>12</v>
      </c>
      <c r="F19" s="65">
        <f>VLOOKUP($A19,'Return Data'!$B$7:$R$2700,11,0)</f>
        <v>16.473800000000001</v>
      </c>
      <c r="G19" s="66">
        <f t="shared" si="1"/>
        <v>10</v>
      </c>
      <c r="H19" s="65">
        <f>VLOOKUP($A19,'Return Data'!$B$7:$R$2700,12,0)</f>
        <v>6.2447999999999997</v>
      </c>
      <c r="I19" s="66">
        <f t="shared" si="2"/>
        <v>8</v>
      </c>
      <c r="J19" s="65">
        <f>VLOOKUP($A19,'Return Data'!$B$7:$R$2700,13,0)</f>
        <v>8.6426999999999996</v>
      </c>
      <c r="K19" s="66">
        <f t="shared" si="3"/>
        <v>8</v>
      </c>
      <c r="L19" s="65">
        <f>VLOOKUP($A19,'Return Data'!$B$7:$R$2700,17,0)</f>
        <v>8.6196000000000002</v>
      </c>
      <c r="M19" s="66">
        <f t="shared" si="4"/>
        <v>5</v>
      </c>
      <c r="N19" s="65">
        <f>VLOOKUP($A19,'Return Data'!$B$7:$R$2700,14,0)</f>
        <v>7.0354000000000001</v>
      </c>
      <c r="O19" s="66">
        <f t="shared" si="5"/>
        <v>3</v>
      </c>
      <c r="P19" s="65">
        <f>VLOOKUP($A19,'Return Data'!$B$7:$R$2700,15,0)</f>
        <v>8.1097999999999999</v>
      </c>
      <c r="Q19" s="66">
        <f t="shared" si="6"/>
        <v>2</v>
      </c>
      <c r="R19" s="65">
        <f>VLOOKUP($A19,'Return Data'!$B$7:$R$2700,16,0)</f>
        <v>8.0763999999999996</v>
      </c>
      <c r="S19" s="67">
        <f t="shared" si="7"/>
        <v>4</v>
      </c>
    </row>
    <row r="20" spans="1:19" x14ac:dyDescent="0.3">
      <c r="A20" s="63" t="s">
        <v>1795</v>
      </c>
      <c r="B20" s="64">
        <f>VLOOKUP($A20,'Return Data'!$B$7:$R$2700,3,0)</f>
        <v>44158</v>
      </c>
      <c r="C20" s="65">
        <f>VLOOKUP($A20,'Return Data'!$B$7:$R$2700,4,0)</f>
        <v>19.106999999999999</v>
      </c>
      <c r="D20" s="65">
        <f>VLOOKUP($A20,'Return Data'!$B$7:$R$2700,10,0)</f>
        <v>5.8090999999999999</v>
      </c>
      <c r="E20" s="66">
        <f t="shared" si="0"/>
        <v>8</v>
      </c>
      <c r="F20" s="65">
        <f>VLOOKUP($A20,'Return Data'!$B$7:$R$2700,11,0)</f>
        <v>22.081700000000001</v>
      </c>
      <c r="G20" s="66">
        <f t="shared" si="1"/>
        <v>2</v>
      </c>
      <c r="H20" s="65">
        <f>VLOOKUP($A20,'Return Data'!$B$7:$R$2700,12,0)</f>
        <v>5.3482000000000003</v>
      </c>
      <c r="I20" s="66">
        <f t="shared" si="2"/>
        <v>10</v>
      </c>
      <c r="J20" s="65">
        <f>VLOOKUP($A20,'Return Data'!$B$7:$R$2700,13,0)</f>
        <v>8.0957000000000008</v>
      </c>
      <c r="K20" s="66">
        <f t="shared" si="3"/>
        <v>10</v>
      </c>
      <c r="L20" s="65">
        <f>VLOOKUP($A20,'Return Data'!$B$7:$R$2700,17,0)</f>
        <v>5.7853000000000003</v>
      </c>
      <c r="M20" s="66">
        <f t="shared" si="4"/>
        <v>16</v>
      </c>
      <c r="N20" s="65">
        <f>VLOOKUP($A20,'Return Data'!$B$7:$R$2700,14,0)</f>
        <v>3.8906000000000001</v>
      </c>
      <c r="O20" s="66">
        <f t="shared" si="5"/>
        <v>14</v>
      </c>
      <c r="P20" s="65">
        <f>VLOOKUP($A20,'Return Data'!$B$7:$R$2700,15,0)</f>
        <v>5.7821999999999996</v>
      </c>
      <c r="Q20" s="66">
        <f t="shared" si="6"/>
        <v>11</v>
      </c>
      <c r="R20" s="65">
        <f>VLOOKUP($A20,'Return Data'!$B$7:$R$2700,16,0)</f>
        <v>7.3685</v>
      </c>
      <c r="S20" s="67">
        <f t="shared" si="7"/>
        <v>10</v>
      </c>
    </row>
    <row r="21" spans="1:19" x14ac:dyDescent="0.3">
      <c r="A21" s="63" t="s">
        <v>1796</v>
      </c>
      <c r="B21" s="64">
        <f>VLOOKUP($A21,'Return Data'!$B$7:$R$2700,3,0)</f>
        <v>44158</v>
      </c>
      <c r="C21" s="65">
        <f>VLOOKUP($A21,'Return Data'!$B$7:$R$2700,4,0)</f>
        <v>12.7689</v>
      </c>
      <c r="D21" s="65">
        <f>VLOOKUP($A21,'Return Data'!$B$7:$R$2700,10,0)</f>
        <v>6.7384000000000004</v>
      </c>
      <c r="E21" s="66">
        <f t="shared" si="0"/>
        <v>4</v>
      </c>
      <c r="F21" s="65">
        <f>VLOOKUP($A21,'Return Data'!$B$7:$R$2700,11,0)</f>
        <v>21.392399999999999</v>
      </c>
      <c r="G21" s="66">
        <f t="shared" si="1"/>
        <v>3</v>
      </c>
      <c r="H21" s="65">
        <f>VLOOKUP($A21,'Return Data'!$B$7:$R$2700,12,0)</f>
        <v>6.4935999999999998</v>
      </c>
      <c r="I21" s="66">
        <f t="shared" si="2"/>
        <v>6</v>
      </c>
      <c r="J21" s="65">
        <f>VLOOKUP($A21,'Return Data'!$B$7:$R$2700,13,0)</f>
        <v>9.4990000000000006</v>
      </c>
      <c r="K21" s="66">
        <f t="shared" si="3"/>
        <v>5</v>
      </c>
      <c r="L21" s="65">
        <f>VLOOKUP($A21,'Return Data'!$B$7:$R$2700,17,0)</f>
        <v>9.7310999999999996</v>
      </c>
      <c r="M21" s="66">
        <f t="shared" si="4"/>
        <v>1</v>
      </c>
      <c r="N21" s="65">
        <f>VLOOKUP($A21,'Return Data'!$B$7:$R$2700,14,0)</f>
        <v>4.6294000000000004</v>
      </c>
      <c r="O21" s="66">
        <f t="shared" si="5"/>
        <v>12</v>
      </c>
      <c r="P21" s="65"/>
      <c r="Q21" s="66"/>
      <c r="R21" s="65">
        <f>VLOOKUP($A21,'Return Data'!$B$7:$R$2700,16,0)</f>
        <v>6.6239999999999997</v>
      </c>
      <c r="S21" s="67">
        <f t="shared" si="7"/>
        <v>17</v>
      </c>
    </row>
    <row r="22" spans="1:19" x14ac:dyDescent="0.3">
      <c r="A22" s="63" t="s">
        <v>1797</v>
      </c>
      <c r="B22" s="64">
        <f>VLOOKUP($A22,'Return Data'!$B$7:$R$2700,3,0)</f>
        <v>44158</v>
      </c>
      <c r="C22" s="65">
        <f>VLOOKUP($A22,'Return Data'!$B$7:$R$2700,4,0)</f>
        <v>12.19</v>
      </c>
      <c r="D22" s="65">
        <f>VLOOKUP($A22,'Return Data'!$B$7:$R$2700,10,0)</f>
        <v>6.6025</v>
      </c>
      <c r="E22" s="66">
        <f t="shared" si="0"/>
        <v>5</v>
      </c>
      <c r="F22" s="65">
        <f>VLOOKUP($A22,'Return Data'!$B$7:$R$2700,11,0)</f>
        <v>22.352699999999999</v>
      </c>
      <c r="G22" s="66">
        <f t="shared" si="1"/>
        <v>1</v>
      </c>
      <c r="H22" s="65">
        <f>VLOOKUP($A22,'Return Data'!$B$7:$R$2700,12,0)</f>
        <v>8.3940999999999999</v>
      </c>
      <c r="I22" s="66">
        <f t="shared" si="2"/>
        <v>3</v>
      </c>
      <c r="J22" s="65">
        <f>VLOOKUP($A22,'Return Data'!$B$7:$R$2700,13,0)</f>
        <v>11.141500000000001</v>
      </c>
      <c r="K22" s="66">
        <f t="shared" si="3"/>
        <v>1</v>
      </c>
      <c r="L22" s="65"/>
      <c r="M22" s="66"/>
      <c r="N22" s="65"/>
      <c r="O22" s="66"/>
      <c r="P22" s="65"/>
      <c r="Q22" s="66"/>
      <c r="R22" s="65">
        <f>VLOOKUP($A22,'Return Data'!$B$7:$R$2700,16,0)</f>
        <v>10.7645</v>
      </c>
      <c r="S22" s="67">
        <f t="shared" si="7"/>
        <v>1</v>
      </c>
    </row>
    <row r="23" spans="1:19" x14ac:dyDescent="0.3">
      <c r="A23" s="63" t="s">
        <v>1798</v>
      </c>
      <c r="B23" s="64">
        <f>VLOOKUP($A23,'Return Data'!$B$7:$R$2700,3,0)</f>
        <v>44158</v>
      </c>
      <c r="C23" s="65">
        <f>VLOOKUP($A23,'Return Data'!$B$7:$R$2700,4,0)</f>
        <v>10.638299999999999</v>
      </c>
      <c r="D23" s="65">
        <f>VLOOKUP($A23,'Return Data'!$B$7:$R$2700,10,0)</f>
        <v>4.2816999999999998</v>
      </c>
      <c r="E23" s="66">
        <f t="shared" si="0"/>
        <v>16</v>
      </c>
      <c r="F23" s="65">
        <f>VLOOKUP($A23,'Return Data'!$B$7:$R$2700,11,0)</f>
        <v>14.177899999999999</v>
      </c>
      <c r="G23" s="66">
        <f t="shared" si="1"/>
        <v>17</v>
      </c>
      <c r="H23" s="65">
        <f>VLOOKUP($A23,'Return Data'!$B$7:$R$2700,12,0)</f>
        <v>-7.7217000000000002</v>
      </c>
      <c r="I23" s="66">
        <f t="shared" si="2"/>
        <v>23</v>
      </c>
      <c r="J23" s="65">
        <f>VLOOKUP($A23,'Return Data'!$B$7:$R$2700,13,0)</f>
        <v>-9.6911000000000005</v>
      </c>
      <c r="K23" s="66">
        <f t="shared" si="3"/>
        <v>23</v>
      </c>
      <c r="L23" s="65">
        <f>VLOOKUP($A23,'Return Data'!$B$7:$R$2700,17,0)</f>
        <v>-7.3037000000000001</v>
      </c>
      <c r="M23" s="66">
        <f t="shared" si="4"/>
        <v>19</v>
      </c>
      <c r="N23" s="65">
        <f>VLOOKUP($A23,'Return Data'!$B$7:$R$2700,14,0)</f>
        <v>-5.2519999999999998</v>
      </c>
      <c r="O23" s="66">
        <f t="shared" si="5"/>
        <v>16</v>
      </c>
      <c r="P23" s="65">
        <f>VLOOKUP($A23,'Return Data'!$B$7:$R$2700,15,0)</f>
        <v>0.88219999999999998</v>
      </c>
      <c r="Q23" s="66">
        <f t="shared" si="6"/>
        <v>14</v>
      </c>
      <c r="R23" s="65">
        <f>VLOOKUP($A23,'Return Data'!$B$7:$R$2700,16,0)</f>
        <v>1.1334</v>
      </c>
      <c r="S23" s="67">
        <f t="shared" si="7"/>
        <v>23</v>
      </c>
    </row>
    <row r="24" spans="1:19" x14ac:dyDescent="0.3">
      <c r="A24" s="63" t="s">
        <v>1799</v>
      </c>
      <c r="B24" s="64">
        <f>VLOOKUP($A24,'Return Data'!$B$7:$R$2700,3,0)</f>
        <v>44158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44158</v>
      </c>
      <c r="C26" s="65">
        <f>VLOOKUP($A26,'Return Data'!$B$7:$R$2700,4,0)</f>
        <v>34.2271</v>
      </c>
      <c r="D26" s="65">
        <f>VLOOKUP($A26,'Return Data'!$B$7:$R$2700,10,0)</f>
        <v>5.2173999999999996</v>
      </c>
      <c r="E26" s="66">
        <f t="shared" si="0"/>
        <v>9</v>
      </c>
      <c r="F26" s="65">
        <f>VLOOKUP($A26,'Return Data'!$B$7:$R$2700,11,0)</f>
        <v>13.1594</v>
      </c>
      <c r="G26" s="66">
        <f t="shared" si="1"/>
        <v>19</v>
      </c>
      <c r="H26" s="65">
        <f>VLOOKUP($A26,'Return Data'!$B$7:$R$2700,12,0)</f>
        <v>2.4438</v>
      </c>
      <c r="I26" s="66">
        <f t="shared" si="2"/>
        <v>20</v>
      </c>
      <c r="J26" s="65">
        <f>VLOOKUP($A26,'Return Data'!$B$7:$R$2700,13,0)</f>
        <v>2.9674</v>
      </c>
      <c r="K26" s="66">
        <f t="shared" si="3"/>
        <v>21</v>
      </c>
      <c r="L26" s="65">
        <f>VLOOKUP($A26,'Return Data'!$B$7:$R$2700,17,0)</f>
        <v>6.5468999999999999</v>
      </c>
      <c r="M26" s="66">
        <f t="shared" si="4"/>
        <v>13</v>
      </c>
      <c r="N26" s="65">
        <f>VLOOKUP($A26,'Return Data'!$B$7:$R$2700,14,0)</f>
        <v>5.0911999999999997</v>
      </c>
      <c r="O26" s="66">
        <f t="shared" si="5"/>
        <v>9</v>
      </c>
      <c r="P26" s="65">
        <f>VLOOKUP($A26,'Return Data'!$B$7:$R$2700,15,0)</f>
        <v>6.3670999999999998</v>
      </c>
      <c r="Q26" s="66">
        <f t="shared" si="6"/>
        <v>9</v>
      </c>
      <c r="R26" s="65">
        <f>VLOOKUP($A26,'Return Data'!$B$7:$R$2700,16,0)</f>
        <v>7.5937000000000001</v>
      </c>
      <c r="S26" s="67">
        <f t="shared" si="7"/>
        <v>9</v>
      </c>
    </row>
    <row r="27" spans="1:19" x14ac:dyDescent="0.3">
      <c r="A27" s="63" t="s">
        <v>1802</v>
      </c>
      <c r="B27" s="64">
        <f>VLOOKUP($A27,'Return Data'!$B$7:$R$2700,3,0)</f>
        <v>44158</v>
      </c>
      <c r="C27" s="65">
        <f>VLOOKUP($A27,'Return Data'!$B$7:$R$2700,4,0)</f>
        <v>40.790300000000002</v>
      </c>
      <c r="D27" s="65">
        <f>VLOOKUP($A27,'Return Data'!$B$7:$R$2700,10,0)</f>
        <v>5.8586</v>
      </c>
      <c r="E27" s="66">
        <f t="shared" si="0"/>
        <v>7</v>
      </c>
      <c r="F27" s="65">
        <f>VLOOKUP($A27,'Return Data'!$B$7:$R$2700,11,0)</f>
        <v>18.789200000000001</v>
      </c>
      <c r="G27" s="66">
        <f t="shared" si="1"/>
        <v>8</v>
      </c>
      <c r="H27" s="65">
        <f>VLOOKUP($A27,'Return Data'!$B$7:$R$2700,12,0)</f>
        <v>9.7567000000000004</v>
      </c>
      <c r="I27" s="66">
        <f t="shared" si="2"/>
        <v>1</v>
      </c>
      <c r="J27" s="65">
        <f>VLOOKUP($A27,'Return Data'!$B$7:$R$2700,13,0)</f>
        <v>10.885999999999999</v>
      </c>
      <c r="K27" s="66">
        <f t="shared" si="3"/>
        <v>2</v>
      </c>
      <c r="L27" s="65">
        <f>VLOOKUP($A27,'Return Data'!$B$7:$R$2700,17,0)</f>
        <v>8.1666000000000007</v>
      </c>
      <c r="M27" s="66">
        <f t="shared" si="4"/>
        <v>8</v>
      </c>
      <c r="N27" s="65">
        <f>VLOOKUP($A27,'Return Data'!$B$7:$R$2700,14,0)</f>
        <v>5.8204000000000002</v>
      </c>
      <c r="O27" s="66">
        <f t="shared" si="5"/>
        <v>5</v>
      </c>
      <c r="P27" s="65">
        <f>VLOOKUP($A27,'Return Data'!$B$7:$R$2700,15,0)</f>
        <v>7.3231000000000002</v>
      </c>
      <c r="Q27" s="66">
        <f t="shared" si="6"/>
        <v>8</v>
      </c>
      <c r="R27" s="65">
        <f>VLOOKUP($A27,'Return Data'!$B$7:$R$2700,16,0)</f>
        <v>7.8875999999999999</v>
      </c>
      <c r="S27" s="67">
        <f t="shared" si="7"/>
        <v>5</v>
      </c>
    </row>
    <row r="28" spans="1:19" x14ac:dyDescent="0.3">
      <c r="A28" s="63" t="s">
        <v>1803</v>
      </c>
      <c r="B28" s="64">
        <f>VLOOKUP($A28,'Return Data'!$B$7:$R$2700,3,0)</f>
        <v>44158</v>
      </c>
      <c r="C28" s="65">
        <f>VLOOKUP($A28,'Return Data'!$B$7:$R$2700,4,0)</f>
        <v>14.680199999999999</v>
      </c>
      <c r="D28" s="65">
        <f>VLOOKUP($A28,'Return Data'!$B$7:$R$2700,10,0)</f>
        <v>7.0758000000000001</v>
      </c>
      <c r="E28" s="66">
        <f t="shared" si="0"/>
        <v>3</v>
      </c>
      <c r="F28" s="65">
        <f>VLOOKUP($A28,'Return Data'!$B$7:$R$2700,11,0)</f>
        <v>20.158100000000001</v>
      </c>
      <c r="G28" s="66">
        <f t="shared" si="1"/>
        <v>4</v>
      </c>
      <c r="H28" s="65">
        <f>VLOOKUP($A28,'Return Data'!$B$7:$R$2700,12,0)</f>
        <v>5.7621000000000002</v>
      </c>
      <c r="I28" s="66">
        <f t="shared" si="2"/>
        <v>9</v>
      </c>
      <c r="J28" s="65">
        <f>VLOOKUP($A28,'Return Data'!$B$7:$R$2700,13,0)</f>
        <v>8.8018999999999998</v>
      </c>
      <c r="K28" s="66">
        <f t="shared" si="3"/>
        <v>7</v>
      </c>
      <c r="L28" s="65">
        <f>VLOOKUP($A28,'Return Data'!$B$7:$R$2700,17,0)</f>
        <v>9.0792999999999999</v>
      </c>
      <c r="M28" s="66">
        <f t="shared" si="4"/>
        <v>2</v>
      </c>
      <c r="N28" s="65">
        <f>VLOOKUP($A28,'Return Data'!$B$7:$R$2700,14,0)</f>
        <v>5.8994</v>
      </c>
      <c r="O28" s="66">
        <f t="shared" si="5"/>
        <v>4</v>
      </c>
      <c r="P28" s="65">
        <f>VLOOKUP($A28,'Return Data'!$B$7:$R$2700,15,0)</f>
        <v>7.5354999999999999</v>
      </c>
      <c r="Q28" s="66">
        <f t="shared" si="6"/>
        <v>7</v>
      </c>
      <c r="R28" s="65">
        <f>VLOOKUP($A28,'Return Data'!$B$7:$R$2700,16,0)</f>
        <v>7.2314999999999996</v>
      </c>
      <c r="S28" s="67">
        <f t="shared" si="7"/>
        <v>11</v>
      </c>
    </row>
    <row r="29" spans="1:19" x14ac:dyDescent="0.3">
      <c r="A29" s="63" t="s">
        <v>1804</v>
      </c>
      <c r="B29" s="64">
        <f>VLOOKUP($A29,'Return Data'!$B$7:$R$2700,3,0)</f>
        <v>44158</v>
      </c>
      <c r="C29" s="65">
        <f>VLOOKUP($A29,'Return Data'!$B$7:$R$2700,4,0)</f>
        <v>11.258900000000001</v>
      </c>
      <c r="D29" s="65">
        <f>VLOOKUP($A29,'Return Data'!$B$7:$R$2700,10,0)</f>
        <v>4.1814999999999998</v>
      </c>
      <c r="E29" s="66">
        <f t="shared" si="0"/>
        <v>17</v>
      </c>
      <c r="F29" s="65">
        <f>VLOOKUP($A29,'Return Data'!$B$7:$R$2700,11,0)</f>
        <v>13.073</v>
      </c>
      <c r="G29" s="66">
        <f t="shared" si="1"/>
        <v>20</v>
      </c>
      <c r="H29" s="65">
        <f>VLOOKUP($A29,'Return Data'!$B$7:$R$2700,12,0)</f>
        <v>3.5005999999999999</v>
      </c>
      <c r="I29" s="66">
        <f t="shared" si="2"/>
        <v>17</v>
      </c>
      <c r="J29" s="65">
        <f>VLOOKUP($A29,'Return Data'!$B$7:$R$2700,13,0)</f>
        <v>5.1731999999999996</v>
      </c>
      <c r="K29" s="66">
        <f t="shared" si="3"/>
        <v>18</v>
      </c>
      <c r="L29" s="65"/>
      <c r="M29" s="66"/>
      <c r="N29" s="65"/>
      <c r="O29" s="66"/>
      <c r="P29" s="65"/>
      <c r="Q29" s="66"/>
      <c r="R29" s="65">
        <f>VLOOKUP($A29,'Return Data'!$B$7:$R$2700,16,0)</f>
        <v>6.2221000000000002</v>
      </c>
      <c r="S29" s="67">
        <f t="shared" si="7"/>
        <v>20</v>
      </c>
    </row>
    <row r="30" spans="1:19" x14ac:dyDescent="0.3">
      <c r="A30" s="63" t="s">
        <v>1805</v>
      </c>
      <c r="B30" s="64">
        <f>VLOOKUP($A30,'Return Data'!$B$7:$R$2700,3,0)</f>
        <v>44158</v>
      </c>
      <c r="C30" s="65">
        <f>VLOOKUP($A30,'Return Data'!$B$7:$R$2700,4,0)</f>
        <v>47.554033881496601</v>
      </c>
      <c r="D30" s="65">
        <f>VLOOKUP($A30,'Return Data'!$B$7:$R$2700,10,0)</f>
        <v>5.0090000000000003</v>
      </c>
      <c r="E30" s="66">
        <f t="shared" si="0"/>
        <v>13</v>
      </c>
      <c r="F30" s="65">
        <f>VLOOKUP($A30,'Return Data'!$B$7:$R$2700,11,0)</f>
        <v>14.9155</v>
      </c>
      <c r="G30" s="66">
        <f t="shared" si="1"/>
        <v>13</v>
      </c>
      <c r="H30" s="65">
        <f>VLOOKUP($A30,'Return Data'!$B$7:$R$2700,12,0)</f>
        <v>4.7953999999999999</v>
      </c>
      <c r="I30" s="66">
        <f t="shared" si="2"/>
        <v>13</v>
      </c>
      <c r="J30" s="65">
        <f>VLOOKUP($A30,'Return Data'!$B$7:$R$2700,13,0)</f>
        <v>6.5041000000000002</v>
      </c>
      <c r="K30" s="66">
        <f t="shared" si="3"/>
        <v>16</v>
      </c>
      <c r="L30" s="65">
        <f>VLOOKUP($A30,'Return Data'!$B$7:$R$2700,17,0)</f>
        <v>7.6795</v>
      </c>
      <c r="M30" s="66">
        <f t="shared" si="4"/>
        <v>9</v>
      </c>
      <c r="N30" s="65">
        <f>VLOOKUP($A30,'Return Data'!$B$7:$R$2700,14,0)</f>
        <v>5.2500999999999998</v>
      </c>
      <c r="O30" s="66">
        <f t="shared" si="5"/>
        <v>7</v>
      </c>
      <c r="P30" s="65">
        <f>VLOOKUP($A30,'Return Data'!$B$7:$R$2700,15,0)</f>
        <v>6.2489999999999997</v>
      </c>
      <c r="Q30" s="66">
        <f t="shared" si="6"/>
        <v>10</v>
      </c>
      <c r="R30" s="65">
        <f>VLOOKUP($A30,'Return Data'!$B$7:$R$2700,16,0)</f>
        <v>7.6201999999999996</v>
      </c>
      <c r="S30" s="67">
        <f t="shared" si="7"/>
        <v>8</v>
      </c>
    </row>
    <row r="31" spans="1:19" x14ac:dyDescent="0.3">
      <c r="A31" s="63" t="s">
        <v>1806</v>
      </c>
      <c r="B31" s="64">
        <f>VLOOKUP($A31,'Return Data'!$B$7:$R$2700,3,0)</f>
        <v>44158</v>
      </c>
      <c r="C31" s="65">
        <f>VLOOKUP($A31,'Return Data'!$B$7:$R$2700,4,0)</f>
        <v>11.89</v>
      </c>
      <c r="D31" s="65">
        <f>VLOOKUP($A31,'Return Data'!$B$7:$R$2700,10,0)</f>
        <v>5.1281999999999996</v>
      </c>
      <c r="E31" s="66">
        <f t="shared" si="0"/>
        <v>11</v>
      </c>
      <c r="F31" s="65">
        <f>VLOOKUP($A31,'Return Data'!$B$7:$R$2700,11,0)</f>
        <v>15.4369</v>
      </c>
      <c r="G31" s="66">
        <f t="shared" si="1"/>
        <v>12</v>
      </c>
      <c r="H31" s="65">
        <f>VLOOKUP($A31,'Return Data'!$B$7:$R$2700,12,0)</f>
        <v>7.4074</v>
      </c>
      <c r="I31" s="66">
        <f t="shared" si="2"/>
        <v>5</v>
      </c>
      <c r="J31" s="65">
        <f>VLOOKUP($A31,'Return Data'!$B$7:$R$2700,13,0)</f>
        <v>8.8827999999999996</v>
      </c>
      <c r="K31" s="66">
        <f t="shared" si="3"/>
        <v>6</v>
      </c>
      <c r="L31" s="65">
        <f>VLOOKUP($A31,'Return Data'!$B$7:$R$2700,17,0)</f>
        <v>8.5831999999999997</v>
      </c>
      <c r="M31" s="66">
        <f t="shared" si="4"/>
        <v>6</v>
      </c>
      <c r="N31" s="65"/>
      <c r="O31" s="66"/>
      <c r="P31" s="65"/>
      <c r="Q31" s="66"/>
      <c r="R31" s="65">
        <f>VLOOKUP($A31,'Return Data'!$B$7:$R$2700,16,0)</f>
        <v>7.8414000000000001</v>
      </c>
      <c r="S31" s="67">
        <f t="shared" si="7"/>
        <v>6</v>
      </c>
    </row>
    <row r="32" spans="1:19" x14ac:dyDescent="0.3">
      <c r="A32" s="63" t="s">
        <v>1807</v>
      </c>
      <c r="B32" s="64">
        <f>VLOOKUP($A32,'Return Data'!$B$7:$R$2700,3,0)</f>
        <v>44158</v>
      </c>
      <c r="C32" s="65">
        <f>VLOOKUP($A32,'Return Data'!$B$7:$R$2700,4,0)</f>
        <v>11.0603</v>
      </c>
      <c r="D32" s="65">
        <f>VLOOKUP($A32,'Return Data'!$B$7:$R$2700,10,0)</f>
        <v>4.6970000000000001</v>
      </c>
      <c r="E32" s="66">
        <f t="shared" si="0"/>
        <v>14</v>
      </c>
      <c r="F32" s="65">
        <f>VLOOKUP($A32,'Return Data'!$B$7:$R$2700,11,0)</f>
        <v>14.8287</v>
      </c>
      <c r="G32" s="66">
        <f t="shared" si="1"/>
        <v>14</v>
      </c>
      <c r="H32" s="65">
        <f>VLOOKUP($A32,'Return Data'!$B$7:$R$2700,12,0)</f>
        <v>6.2774999999999999</v>
      </c>
      <c r="I32" s="66">
        <f t="shared" si="2"/>
        <v>7</v>
      </c>
      <c r="J32" s="65">
        <f>VLOOKUP($A32,'Return Data'!$B$7:$R$2700,13,0)</f>
        <v>7.1527000000000003</v>
      </c>
      <c r="K32" s="66">
        <f t="shared" si="3"/>
        <v>13</v>
      </c>
      <c r="L32" s="65">
        <f>VLOOKUP($A32,'Return Data'!$B$7:$R$2700,17,0)</f>
        <v>5.9237000000000002</v>
      </c>
      <c r="M32" s="66">
        <f t="shared" si="4"/>
        <v>15</v>
      </c>
      <c r="N32" s="65"/>
      <c r="O32" s="66"/>
      <c r="P32" s="65"/>
      <c r="Q32" s="66"/>
      <c r="R32" s="65">
        <f>VLOOKUP($A32,'Return Data'!$B$7:$R$2700,16,0)</f>
        <v>4.6109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5.0873826086956528</v>
      </c>
      <c r="E34" s="74"/>
      <c r="F34" s="75">
        <f>AVERAGE(F8:F32)</f>
        <v>16.440586956521742</v>
      </c>
      <c r="G34" s="74"/>
      <c r="H34" s="75">
        <f>AVERAGE(H8:H32)</f>
        <v>4.6143043478260868</v>
      </c>
      <c r="I34" s="74"/>
      <c r="J34" s="75">
        <f>AVERAGE(J8:J32)</f>
        <v>6.6753217391304345</v>
      </c>
      <c r="K34" s="74"/>
      <c r="L34" s="75">
        <f>AVERAGE(L8:L32)</f>
        <v>6.6773157894736848</v>
      </c>
      <c r="M34" s="74"/>
      <c r="N34" s="75">
        <f>AVERAGE(N8:N32)</f>
        <v>4.6610187500000002</v>
      </c>
      <c r="O34" s="74"/>
      <c r="P34" s="75">
        <f>AVERAGE(P8:P32)</f>
        <v>6.5637142857142843</v>
      </c>
      <c r="Q34" s="74"/>
      <c r="R34" s="75">
        <f>AVERAGE(R8:R32)</f>
        <v>7.0387739130434781</v>
      </c>
      <c r="S34" s="76"/>
    </row>
    <row r="35" spans="1:19" x14ac:dyDescent="0.3">
      <c r="A35" s="73" t="s">
        <v>28</v>
      </c>
      <c r="B35" s="74"/>
      <c r="C35" s="74"/>
      <c r="D35" s="75">
        <f>MIN(D8:D32)</f>
        <v>2.7528999999999999</v>
      </c>
      <c r="E35" s="74"/>
      <c r="F35" s="75">
        <f>MIN(F8:F32)</f>
        <v>12.4138</v>
      </c>
      <c r="G35" s="74"/>
      <c r="H35" s="75">
        <f>MIN(H8:H32)</f>
        <v>-7.7217000000000002</v>
      </c>
      <c r="I35" s="74"/>
      <c r="J35" s="75">
        <f>MIN(J8:J32)</f>
        <v>-9.6911000000000005</v>
      </c>
      <c r="K35" s="74"/>
      <c r="L35" s="75">
        <f>MIN(L8:L32)</f>
        <v>-7.3037000000000001</v>
      </c>
      <c r="M35" s="74"/>
      <c r="N35" s="75">
        <f>MIN(N8:N32)</f>
        <v>-5.2519999999999998</v>
      </c>
      <c r="O35" s="74"/>
      <c r="P35" s="75">
        <f>MIN(P8:P32)</f>
        <v>0.88219999999999998</v>
      </c>
      <c r="Q35" s="74"/>
      <c r="R35" s="75">
        <f>MIN(R8:R32)</f>
        <v>1.1334</v>
      </c>
      <c r="S35" s="76"/>
    </row>
    <row r="36" spans="1:19" ht="15" thickBot="1" x14ac:dyDescent="0.35">
      <c r="A36" s="77" t="s">
        <v>29</v>
      </c>
      <c r="B36" s="78"/>
      <c r="C36" s="78"/>
      <c r="D36" s="79">
        <f>MAX(D8:D32)</f>
        <v>7.8417000000000003</v>
      </c>
      <c r="E36" s="78"/>
      <c r="F36" s="79">
        <f>MAX(F8:F32)</f>
        <v>22.352699999999999</v>
      </c>
      <c r="G36" s="78"/>
      <c r="H36" s="79">
        <f>MAX(H8:H32)</f>
        <v>9.7567000000000004</v>
      </c>
      <c r="I36" s="78"/>
      <c r="J36" s="79">
        <f>MAX(J8:J32)</f>
        <v>11.141500000000001</v>
      </c>
      <c r="K36" s="78"/>
      <c r="L36" s="79">
        <f>MAX(L8:L32)</f>
        <v>9.7310999999999996</v>
      </c>
      <c r="M36" s="78"/>
      <c r="N36" s="79">
        <f>MAX(N8:N32)</f>
        <v>7.4118000000000004</v>
      </c>
      <c r="O36" s="78"/>
      <c r="P36" s="79">
        <f>MAX(P8:P32)</f>
        <v>8.1343999999999994</v>
      </c>
      <c r="Q36" s="78"/>
      <c r="R36" s="79">
        <f>MAX(R8:R32)</f>
        <v>10.7645</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44158</v>
      </c>
      <c r="C8" s="65">
        <f>VLOOKUP($A8,'Return Data'!$B$7:$R$2700,4,0)</f>
        <v>21.4499</v>
      </c>
      <c r="D8" s="65">
        <f>VLOOKUP($A8,'Return Data'!$B$7:$R$2700,10,0)</f>
        <v>0.92410000000000003</v>
      </c>
      <c r="E8" s="66">
        <f>RANK(D8,D$8:D$34,0)</f>
        <v>17</v>
      </c>
      <c r="F8" s="65">
        <f>VLOOKUP($A8,'Return Data'!$B$7:$R$2700,11,0)</f>
        <v>1.5678000000000001</v>
      </c>
      <c r="G8" s="66">
        <f>RANK(F8,F$8:F$34,0)</f>
        <v>15</v>
      </c>
      <c r="H8" s="65">
        <f>VLOOKUP($A8,'Return Data'!$B$7:$R$2700,12,0)</f>
        <v>3.2521</v>
      </c>
      <c r="I8" s="66">
        <f>RANK(H8,H$8:H$34,0)</f>
        <v>12</v>
      </c>
      <c r="J8" s="65">
        <f>VLOOKUP($A8,'Return Data'!$B$7:$R$2700,13,0)</f>
        <v>4.6515000000000004</v>
      </c>
      <c r="K8" s="66">
        <f>RANK(J8,J$8:J$34,0)</f>
        <v>12</v>
      </c>
      <c r="L8" s="65">
        <f>VLOOKUP($A8,'Return Data'!$B$7:$R$2700,17,0)</f>
        <v>5.7724000000000002</v>
      </c>
      <c r="M8" s="66">
        <f>RANK(L8,L$8:L$34,0)</f>
        <v>8</v>
      </c>
      <c r="N8" s="65">
        <f>VLOOKUP($A8,'Return Data'!$B$7:$R$2700,14,0)</f>
        <v>6.0984999999999996</v>
      </c>
      <c r="O8" s="66">
        <f>RANK(N8,N$8:N$34,0)</f>
        <v>11</v>
      </c>
      <c r="P8" s="65">
        <f>VLOOKUP($A8,'Return Data'!$B$7:$R$2700,15,0)</f>
        <v>6.3411</v>
      </c>
      <c r="Q8" s="66">
        <f>RANK(P8,P$8:P$34,0)</f>
        <v>9</v>
      </c>
      <c r="R8" s="65">
        <f>VLOOKUP($A8,'Return Data'!$B$7:$R$2700,16,0)</f>
        <v>7.3334000000000001</v>
      </c>
      <c r="S8" s="67">
        <f>RANK(R8,R$8:R$34,0)</f>
        <v>4</v>
      </c>
    </row>
    <row r="9" spans="1:20" x14ac:dyDescent="0.3">
      <c r="A9" s="63" t="s">
        <v>1809</v>
      </c>
      <c r="B9" s="64">
        <f>VLOOKUP($A9,'Return Data'!$B$7:$R$2700,3,0)</f>
        <v>44158</v>
      </c>
      <c r="C9" s="65">
        <f>VLOOKUP($A9,'Return Data'!$B$7:$R$2700,4,0)</f>
        <v>15.228400000000001</v>
      </c>
      <c r="D9" s="65">
        <f>VLOOKUP($A9,'Return Data'!$B$7:$R$2700,10,0)</f>
        <v>1.0068999999999999</v>
      </c>
      <c r="E9" s="66">
        <f t="shared" ref="E9:E34" si="0">RANK(D9,D$8:D$34,0)</f>
        <v>12</v>
      </c>
      <c r="F9" s="65">
        <f>VLOOKUP($A9,'Return Data'!$B$7:$R$2700,11,0)</f>
        <v>1.5477000000000001</v>
      </c>
      <c r="G9" s="66">
        <f t="shared" ref="G9:G34" si="1">RANK(F9,F$8:F$34,0)</f>
        <v>16</v>
      </c>
      <c r="H9" s="65">
        <f>VLOOKUP($A9,'Return Data'!$B$7:$R$2700,12,0)</f>
        <v>3.3877999999999999</v>
      </c>
      <c r="I9" s="66">
        <f t="shared" ref="I9:I34" si="2">RANK(H9,H$8:H$34,0)</f>
        <v>11</v>
      </c>
      <c r="J9" s="65">
        <f>VLOOKUP($A9,'Return Data'!$B$7:$R$2700,13,0)</f>
        <v>4.8087999999999997</v>
      </c>
      <c r="K9" s="66">
        <f t="shared" ref="K9:K34" si="3">RANK(J9,J$8:J$34,0)</f>
        <v>10</v>
      </c>
      <c r="L9" s="65">
        <f>VLOOKUP($A9,'Return Data'!$B$7:$R$2700,17,0)</f>
        <v>5.7942</v>
      </c>
      <c r="M9" s="66">
        <f t="shared" ref="M9:M34" si="4">RANK(L9,L$8:L$34,0)</f>
        <v>7</v>
      </c>
      <c r="N9" s="65">
        <f>VLOOKUP($A9,'Return Data'!$B$7:$R$2700,14,0)</f>
        <v>6.2561999999999998</v>
      </c>
      <c r="O9" s="66">
        <f t="shared" ref="O9:O34" si="5">RANK(N9,N$8:N$34,0)</f>
        <v>3</v>
      </c>
      <c r="P9" s="65">
        <f>VLOOKUP($A9,'Return Data'!$B$7:$R$2700,15,0)</f>
        <v>6.5236999999999998</v>
      </c>
      <c r="Q9" s="66">
        <f t="shared" ref="Q9:Q34" si="6">RANK(P9,P$8:P$34,0)</f>
        <v>3</v>
      </c>
      <c r="R9" s="65">
        <f>VLOOKUP($A9,'Return Data'!$B$7:$R$2700,16,0)</f>
        <v>6.9238999999999997</v>
      </c>
      <c r="S9" s="67">
        <f t="shared" ref="S9:S34" si="7">RANK(R9,R$8:R$34,0)</f>
        <v>10</v>
      </c>
    </row>
    <row r="10" spans="1:20" x14ac:dyDescent="0.3">
      <c r="A10" s="63" t="s">
        <v>1810</v>
      </c>
      <c r="B10" s="64">
        <f>VLOOKUP($A10,'Return Data'!$B$7:$R$2700,3,0)</f>
        <v>44158</v>
      </c>
      <c r="C10" s="65">
        <f>VLOOKUP($A10,'Return Data'!$B$7:$R$2700,4,0)</f>
        <v>12.797000000000001</v>
      </c>
      <c r="D10" s="65">
        <f>VLOOKUP($A10,'Return Data'!$B$7:$R$2700,10,0)</f>
        <v>1.1221000000000001</v>
      </c>
      <c r="E10" s="66">
        <f t="shared" si="0"/>
        <v>4</v>
      </c>
      <c r="F10" s="65">
        <f>VLOOKUP($A10,'Return Data'!$B$7:$R$2700,11,0)</f>
        <v>1.7007000000000001</v>
      </c>
      <c r="G10" s="66">
        <f t="shared" si="1"/>
        <v>10</v>
      </c>
      <c r="H10" s="65">
        <f>VLOOKUP($A10,'Return Data'!$B$7:$R$2700,12,0)</f>
        <v>3.7202000000000002</v>
      </c>
      <c r="I10" s="66">
        <f t="shared" si="2"/>
        <v>4</v>
      </c>
      <c r="J10" s="65">
        <f>VLOOKUP($A10,'Return Data'!$B$7:$R$2700,13,0)</f>
        <v>5.1433999999999997</v>
      </c>
      <c r="K10" s="66">
        <f t="shared" si="3"/>
        <v>4</v>
      </c>
      <c r="L10" s="65">
        <f>VLOOKUP($A10,'Return Data'!$B$7:$R$2700,17,0)</f>
        <v>5.9333999999999998</v>
      </c>
      <c r="M10" s="66">
        <f t="shared" si="4"/>
        <v>3</v>
      </c>
      <c r="N10" s="65">
        <f>VLOOKUP($A10,'Return Data'!$B$7:$R$2700,14,0)</f>
        <v>6.2538999999999998</v>
      </c>
      <c r="O10" s="66">
        <f t="shared" si="5"/>
        <v>4</v>
      </c>
      <c r="P10" s="65"/>
      <c r="Q10" s="66"/>
      <c r="R10" s="65">
        <f>VLOOKUP($A10,'Return Data'!$B$7:$R$2700,16,0)</f>
        <v>6.5162000000000004</v>
      </c>
      <c r="S10" s="67">
        <f t="shared" si="7"/>
        <v>16</v>
      </c>
    </row>
    <row r="11" spans="1:20" x14ac:dyDescent="0.3">
      <c r="A11" s="63" t="s">
        <v>1811</v>
      </c>
      <c r="B11" s="64">
        <f>VLOOKUP($A11,'Return Data'!$B$7:$R$2700,3,0)</f>
        <v>44158</v>
      </c>
      <c r="C11" s="65">
        <f>VLOOKUP($A11,'Return Data'!$B$7:$R$2700,4,0)</f>
        <v>11.347</v>
      </c>
      <c r="D11" s="65">
        <f>VLOOKUP($A11,'Return Data'!$B$7:$R$2700,10,0)</f>
        <v>0.84970000000000001</v>
      </c>
      <c r="E11" s="66">
        <f t="shared" si="0"/>
        <v>19</v>
      </c>
      <c r="F11" s="65">
        <f>VLOOKUP($A11,'Return Data'!$B$7:$R$2700,11,0)</f>
        <v>1.5337000000000001</v>
      </c>
      <c r="G11" s="66">
        <f t="shared" si="1"/>
        <v>18</v>
      </c>
      <c r="H11" s="65">
        <f>VLOOKUP($A11,'Return Data'!$B$7:$R$2700,12,0)</f>
        <v>2.7585000000000002</v>
      </c>
      <c r="I11" s="66">
        <f t="shared" si="2"/>
        <v>18</v>
      </c>
      <c r="J11" s="65">
        <f>VLOOKUP($A11,'Return Data'!$B$7:$R$2700,13,0)</f>
        <v>3.9140999999999999</v>
      </c>
      <c r="K11" s="66">
        <f t="shared" si="3"/>
        <v>18</v>
      </c>
      <c r="L11" s="65">
        <f>VLOOKUP($A11,'Return Data'!$B$7:$R$2700,17,0)</f>
        <v>5.0846</v>
      </c>
      <c r="M11" s="66">
        <f t="shared" si="4"/>
        <v>17</v>
      </c>
      <c r="N11" s="65"/>
      <c r="O11" s="66"/>
      <c r="P11" s="65"/>
      <c r="Q11" s="66"/>
      <c r="R11" s="65">
        <f>VLOOKUP($A11,'Return Data'!$B$7:$R$2700,16,0)</f>
        <v>5.3253000000000004</v>
      </c>
      <c r="S11" s="67">
        <f t="shared" si="7"/>
        <v>20</v>
      </c>
    </row>
    <row r="12" spans="1:20" x14ac:dyDescent="0.3">
      <c r="A12" s="63" t="s">
        <v>1812</v>
      </c>
      <c r="B12" s="64">
        <f>VLOOKUP($A12,'Return Data'!$B$7:$R$2700,3,0)</f>
        <v>44158</v>
      </c>
      <c r="C12" s="65">
        <f>VLOOKUP($A12,'Return Data'!$B$7:$R$2700,4,0)</f>
        <v>11.833</v>
      </c>
      <c r="D12" s="65">
        <f>VLOOKUP($A12,'Return Data'!$B$7:$R$2700,10,0)</f>
        <v>0.99860000000000004</v>
      </c>
      <c r="E12" s="66">
        <f t="shared" si="0"/>
        <v>14</v>
      </c>
      <c r="F12" s="65">
        <f>VLOOKUP($A12,'Return Data'!$B$7:$R$2700,11,0)</f>
        <v>1.7018</v>
      </c>
      <c r="G12" s="66">
        <f t="shared" si="1"/>
        <v>9</v>
      </c>
      <c r="H12" s="65">
        <f>VLOOKUP($A12,'Return Data'!$B$7:$R$2700,12,0)</f>
        <v>3.1827999999999999</v>
      </c>
      <c r="I12" s="66">
        <f t="shared" si="2"/>
        <v>14</v>
      </c>
      <c r="J12" s="65">
        <f>VLOOKUP($A12,'Return Data'!$B$7:$R$2700,13,0)</f>
        <v>4.6334999999999997</v>
      </c>
      <c r="K12" s="66">
        <f t="shared" si="3"/>
        <v>13</v>
      </c>
      <c r="L12" s="65">
        <f>VLOOKUP($A12,'Return Data'!$B$7:$R$2700,17,0)</f>
        <v>5.8945999999999996</v>
      </c>
      <c r="M12" s="66">
        <f t="shared" si="4"/>
        <v>5</v>
      </c>
      <c r="N12" s="65"/>
      <c r="O12" s="66"/>
      <c r="P12" s="65"/>
      <c r="Q12" s="66"/>
      <c r="R12" s="65">
        <f>VLOOKUP($A12,'Return Data'!$B$7:$R$2700,16,0)</f>
        <v>6.1273999999999997</v>
      </c>
      <c r="S12" s="67">
        <f t="shared" si="7"/>
        <v>18</v>
      </c>
    </row>
    <row r="13" spans="1:20" x14ac:dyDescent="0.3">
      <c r="A13" s="63" t="s">
        <v>1813</v>
      </c>
      <c r="B13" s="64">
        <f>VLOOKUP($A13,'Return Data'!$B$7:$R$2700,3,0)</f>
        <v>44158</v>
      </c>
      <c r="C13" s="65">
        <f>VLOOKUP($A13,'Return Data'!$B$7:$R$2700,4,0)</f>
        <v>15.520300000000001</v>
      </c>
      <c r="D13" s="65">
        <f>VLOOKUP($A13,'Return Data'!$B$7:$R$2700,10,0)</f>
        <v>1.0488999999999999</v>
      </c>
      <c r="E13" s="66">
        <f t="shared" si="0"/>
        <v>10</v>
      </c>
      <c r="F13" s="65">
        <f>VLOOKUP($A13,'Return Data'!$B$7:$R$2700,11,0)</f>
        <v>1.6471</v>
      </c>
      <c r="G13" s="66">
        <f t="shared" si="1"/>
        <v>12</v>
      </c>
      <c r="H13" s="65">
        <f>VLOOKUP($A13,'Return Data'!$B$7:$R$2700,12,0)</f>
        <v>3.8168000000000002</v>
      </c>
      <c r="I13" s="66">
        <f t="shared" si="2"/>
        <v>3</v>
      </c>
      <c r="J13" s="65">
        <f>VLOOKUP($A13,'Return Data'!$B$7:$R$2700,13,0)</f>
        <v>5.2224000000000004</v>
      </c>
      <c r="K13" s="66">
        <f t="shared" si="3"/>
        <v>3</v>
      </c>
      <c r="L13" s="65">
        <f>VLOOKUP($A13,'Return Data'!$B$7:$R$2700,17,0)</f>
        <v>6.1276999999999999</v>
      </c>
      <c r="M13" s="66">
        <f t="shared" si="4"/>
        <v>1</v>
      </c>
      <c r="N13" s="65">
        <f>VLOOKUP($A13,'Return Data'!$B$7:$R$2700,14,0)</f>
        <v>6.3929999999999998</v>
      </c>
      <c r="O13" s="66">
        <f t="shared" si="5"/>
        <v>2</v>
      </c>
      <c r="P13" s="65">
        <f>VLOOKUP($A13,'Return Data'!$B$7:$R$2700,15,0)</f>
        <v>6.6242000000000001</v>
      </c>
      <c r="Q13" s="66">
        <f t="shared" si="6"/>
        <v>1</v>
      </c>
      <c r="R13" s="65">
        <f>VLOOKUP($A13,'Return Data'!$B$7:$R$2700,16,0)</f>
        <v>7.0937999999999999</v>
      </c>
      <c r="S13" s="67">
        <f t="shared" si="7"/>
        <v>8</v>
      </c>
    </row>
    <row r="14" spans="1:20" x14ac:dyDescent="0.3">
      <c r="A14" s="63" t="s">
        <v>1814</v>
      </c>
      <c r="B14" s="64">
        <f>VLOOKUP($A14,'Return Data'!$B$7:$R$2700,3,0)</f>
        <v>44158</v>
      </c>
      <c r="C14" s="65">
        <f>VLOOKUP($A14,'Return Data'!$B$7:$R$2700,4,0)</f>
        <v>10.7913</v>
      </c>
      <c r="D14" s="65">
        <f>VLOOKUP($A14,'Return Data'!$B$7:$R$2700,10,0)</f>
        <v>0.1132</v>
      </c>
      <c r="E14" s="66">
        <f t="shared" si="0"/>
        <v>25</v>
      </c>
      <c r="F14" s="65">
        <f>VLOOKUP($A14,'Return Data'!$B$7:$R$2700,11,0)</f>
        <v>-0.48139999999999999</v>
      </c>
      <c r="G14" s="66">
        <f t="shared" si="1"/>
        <v>25</v>
      </c>
      <c r="H14" s="65">
        <f>VLOOKUP($A14,'Return Data'!$B$7:$R$2700,12,0)</f>
        <v>0.1578</v>
      </c>
      <c r="I14" s="66">
        <f t="shared" si="2"/>
        <v>24</v>
      </c>
      <c r="J14" s="65">
        <f>VLOOKUP($A14,'Return Data'!$B$7:$R$2700,13,0)</f>
        <v>0.65480000000000005</v>
      </c>
      <c r="K14" s="66">
        <f t="shared" si="3"/>
        <v>23</v>
      </c>
      <c r="L14" s="65">
        <f>VLOOKUP($A14,'Return Data'!$B$7:$R$2700,17,0)</f>
        <v>2.9914000000000001</v>
      </c>
      <c r="M14" s="66">
        <f t="shared" si="4"/>
        <v>20</v>
      </c>
      <c r="N14" s="65"/>
      <c r="O14" s="66"/>
      <c r="P14" s="65"/>
      <c r="Q14" s="66"/>
      <c r="R14" s="65">
        <f>VLOOKUP($A14,'Return Data'!$B$7:$R$2700,16,0)</f>
        <v>3.4565000000000001</v>
      </c>
      <c r="S14" s="67">
        <f t="shared" si="7"/>
        <v>25</v>
      </c>
    </row>
    <row r="15" spans="1:20" x14ac:dyDescent="0.3">
      <c r="A15" s="63" t="s">
        <v>1815</v>
      </c>
      <c r="B15" s="64">
        <f>VLOOKUP($A15,'Return Data'!$B$7:$R$2700,3,0)</f>
        <v>44158</v>
      </c>
      <c r="C15" s="65">
        <f>VLOOKUP($A15,'Return Data'!$B$7:$R$2700,4,0)</f>
        <v>15.218</v>
      </c>
      <c r="D15" s="65">
        <f>VLOOKUP($A15,'Return Data'!$B$7:$R$2700,10,0)</f>
        <v>1.0022</v>
      </c>
      <c r="E15" s="66">
        <f t="shared" si="0"/>
        <v>13</v>
      </c>
      <c r="F15" s="65">
        <f>VLOOKUP($A15,'Return Data'!$B$7:$R$2700,11,0)</f>
        <v>1.5346</v>
      </c>
      <c r="G15" s="66">
        <f t="shared" si="1"/>
        <v>17</v>
      </c>
      <c r="H15" s="65">
        <f>VLOOKUP($A15,'Return Data'!$B$7:$R$2700,12,0)</f>
        <v>2.8174000000000001</v>
      </c>
      <c r="I15" s="66">
        <f t="shared" si="2"/>
        <v>17</v>
      </c>
      <c r="J15" s="65">
        <f>VLOOKUP($A15,'Return Data'!$B$7:$R$2700,13,0)</f>
        <v>4.1829000000000001</v>
      </c>
      <c r="K15" s="66">
        <f t="shared" si="3"/>
        <v>17</v>
      </c>
      <c r="L15" s="65">
        <f>VLOOKUP($A15,'Return Data'!$B$7:$R$2700,17,0)</f>
        <v>5.3872</v>
      </c>
      <c r="M15" s="66">
        <f t="shared" si="4"/>
        <v>14</v>
      </c>
      <c r="N15" s="65">
        <f>VLOOKUP($A15,'Return Data'!$B$7:$R$2700,14,0)</f>
        <v>5.6875999999999998</v>
      </c>
      <c r="O15" s="66">
        <f t="shared" si="5"/>
        <v>14</v>
      </c>
      <c r="P15" s="65">
        <f>VLOOKUP($A15,'Return Data'!$B$7:$R$2700,15,0)</f>
        <v>6.0561999999999996</v>
      </c>
      <c r="Q15" s="66">
        <f t="shared" si="6"/>
        <v>14</v>
      </c>
      <c r="R15" s="65">
        <f>VLOOKUP($A15,'Return Data'!$B$7:$R$2700,16,0)</f>
        <v>6.5129999999999999</v>
      </c>
      <c r="S15" s="67">
        <f t="shared" si="7"/>
        <v>17</v>
      </c>
    </row>
    <row r="16" spans="1:20" x14ac:dyDescent="0.3">
      <c r="A16" s="63" t="s">
        <v>1816</v>
      </c>
      <c r="B16" s="64">
        <f>VLOOKUP($A16,'Return Data'!$B$7:$R$2700,3,0)</f>
        <v>44158</v>
      </c>
      <c r="C16" s="65">
        <f>VLOOKUP($A16,'Return Data'!$B$7:$R$2700,4,0)</f>
        <v>27.670500000000001</v>
      </c>
      <c r="D16" s="65">
        <f>VLOOKUP($A16,'Return Data'!$B$7:$R$2700,10,0)</f>
        <v>1.1153</v>
      </c>
      <c r="E16" s="66">
        <f t="shared" si="0"/>
        <v>5</v>
      </c>
      <c r="F16" s="65">
        <f>VLOOKUP($A16,'Return Data'!$B$7:$R$2700,11,0)</f>
        <v>1.5823</v>
      </c>
      <c r="G16" s="66">
        <f t="shared" si="1"/>
        <v>14</v>
      </c>
      <c r="H16" s="65">
        <f>VLOOKUP($A16,'Return Data'!$B$7:$R$2700,12,0)</f>
        <v>3.4140999999999999</v>
      </c>
      <c r="I16" s="66">
        <f t="shared" si="2"/>
        <v>10</v>
      </c>
      <c r="J16" s="65">
        <f>VLOOKUP($A16,'Return Data'!$B$7:$R$2700,13,0)</f>
        <v>4.7439</v>
      </c>
      <c r="K16" s="66">
        <f t="shared" si="3"/>
        <v>11</v>
      </c>
      <c r="L16" s="65">
        <f>VLOOKUP($A16,'Return Data'!$B$7:$R$2700,17,0)</f>
        <v>5.7232000000000003</v>
      </c>
      <c r="M16" s="66">
        <f t="shared" si="4"/>
        <v>12</v>
      </c>
      <c r="N16" s="65">
        <f>VLOOKUP($A16,'Return Data'!$B$7:$R$2700,14,0)</f>
        <v>6.1395</v>
      </c>
      <c r="O16" s="66">
        <f t="shared" si="5"/>
        <v>9</v>
      </c>
      <c r="P16" s="65">
        <f>VLOOKUP($A16,'Return Data'!$B$7:$R$2700,15,0)</f>
        <v>6.4276999999999997</v>
      </c>
      <c r="Q16" s="66">
        <f t="shared" si="6"/>
        <v>5</v>
      </c>
      <c r="R16" s="65">
        <f>VLOOKUP($A16,'Return Data'!$B$7:$R$2700,16,0)</f>
        <v>7.4631999999999996</v>
      </c>
      <c r="S16" s="67">
        <f t="shared" si="7"/>
        <v>2</v>
      </c>
    </row>
    <row r="17" spans="1:19" x14ac:dyDescent="0.3">
      <c r="A17" s="63" t="s">
        <v>1817</v>
      </c>
      <c r="B17" s="64">
        <f>VLOOKUP($A17,'Return Data'!$B$7:$R$2700,3,0)</f>
        <v>44158</v>
      </c>
      <c r="C17" s="65">
        <f>VLOOKUP($A17,'Return Data'!$B$7:$R$2700,4,0)</f>
        <v>26.395</v>
      </c>
      <c r="D17" s="65">
        <f>VLOOKUP($A17,'Return Data'!$B$7:$R$2700,10,0)</f>
        <v>1.085</v>
      </c>
      <c r="E17" s="66">
        <f t="shared" si="0"/>
        <v>7</v>
      </c>
      <c r="F17" s="65">
        <f>VLOOKUP($A17,'Return Data'!$B$7:$R$2700,11,0)</f>
        <v>1.7226999999999999</v>
      </c>
      <c r="G17" s="66">
        <f t="shared" si="1"/>
        <v>6</v>
      </c>
      <c r="H17" s="65">
        <f>VLOOKUP($A17,'Return Data'!$B$7:$R$2700,12,0)</f>
        <v>3.1869000000000001</v>
      </c>
      <c r="I17" s="66">
        <f t="shared" si="2"/>
        <v>13</v>
      </c>
      <c r="J17" s="65">
        <f>VLOOKUP($A17,'Return Data'!$B$7:$R$2700,13,0)</f>
        <v>4.5594999999999999</v>
      </c>
      <c r="K17" s="66">
        <f t="shared" si="3"/>
        <v>14</v>
      </c>
      <c r="L17" s="65">
        <f>VLOOKUP($A17,'Return Data'!$B$7:$R$2700,17,0)</f>
        <v>5.7694999999999999</v>
      </c>
      <c r="M17" s="66">
        <f t="shared" si="4"/>
        <v>9</v>
      </c>
      <c r="N17" s="65">
        <f>VLOOKUP($A17,'Return Data'!$B$7:$R$2700,14,0)</f>
        <v>6.2320000000000002</v>
      </c>
      <c r="O17" s="66">
        <f t="shared" si="5"/>
        <v>6</v>
      </c>
      <c r="P17" s="65">
        <f>VLOOKUP($A17,'Return Data'!$B$7:$R$2700,15,0)</f>
        <v>6.3775000000000004</v>
      </c>
      <c r="Q17" s="66">
        <f t="shared" si="6"/>
        <v>7</v>
      </c>
      <c r="R17" s="65">
        <f>VLOOKUP($A17,'Return Data'!$B$7:$R$2700,16,0)</f>
        <v>7.3249000000000004</v>
      </c>
      <c r="S17" s="67">
        <f t="shared" si="7"/>
        <v>5</v>
      </c>
    </row>
    <row r="18" spans="1:19" x14ac:dyDescent="0.3">
      <c r="A18" s="63" t="s">
        <v>1818</v>
      </c>
      <c r="B18" s="64">
        <f>VLOOKUP($A18,'Return Data'!$B$7:$R$2700,3,0)</f>
        <v>44158</v>
      </c>
      <c r="C18" s="65">
        <f>VLOOKUP($A18,'Return Data'!$B$7:$R$2700,4,0)</f>
        <v>14.641500000000001</v>
      </c>
      <c r="D18" s="65">
        <f>VLOOKUP($A18,'Return Data'!$B$7:$R$2700,10,0)</f>
        <v>0.69669999999999999</v>
      </c>
      <c r="E18" s="66">
        <f t="shared" si="0"/>
        <v>22</v>
      </c>
      <c r="F18" s="65">
        <f>VLOOKUP($A18,'Return Data'!$B$7:$R$2700,11,0)</f>
        <v>1.0804</v>
      </c>
      <c r="G18" s="66">
        <f t="shared" si="1"/>
        <v>22</v>
      </c>
      <c r="H18" s="65">
        <f>VLOOKUP($A18,'Return Data'!$B$7:$R$2700,12,0)</f>
        <v>2.4554999999999998</v>
      </c>
      <c r="I18" s="66">
        <f t="shared" si="2"/>
        <v>21</v>
      </c>
      <c r="J18" s="65">
        <f>VLOOKUP($A18,'Return Data'!$B$7:$R$2700,13,0)</f>
        <v>3.7675999999999998</v>
      </c>
      <c r="K18" s="66">
        <f t="shared" si="3"/>
        <v>20</v>
      </c>
      <c r="L18" s="65">
        <f>VLOOKUP($A18,'Return Data'!$B$7:$R$2700,17,0)</f>
        <v>5.1558000000000002</v>
      </c>
      <c r="M18" s="66">
        <f t="shared" si="4"/>
        <v>16</v>
      </c>
      <c r="N18" s="65">
        <f>VLOOKUP($A18,'Return Data'!$B$7:$R$2700,14,0)</f>
        <v>5.601</v>
      </c>
      <c r="O18" s="66">
        <f t="shared" si="5"/>
        <v>15</v>
      </c>
      <c r="P18" s="65">
        <f>VLOOKUP($A18,'Return Data'!$B$7:$R$2700,15,0)</f>
        <v>6.1874000000000002</v>
      </c>
      <c r="Q18" s="66">
        <f t="shared" si="6"/>
        <v>11</v>
      </c>
      <c r="R18" s="65">
        <f>VLOOKUP($A18,'Return Data'!$B$7:$R$2700,16,0)</f>
        <v>6.6359000000000004</v>
      </c>
      <c r="S18" s="67">
        <f t="shared" si="7"/>
        <v>13</v>
      </c>
    </row>
    <row r="19" spans="1:19" x14ac:dyDescent="0.3">
      <c r="A19" s="63" t="s">
        <v>1819</v>
      </c>
      <c r="B19" s="64">
        <f>VLOOKUP($A19,'Return Data'!$B$7:$R$2700,3,0)</f>
        <v>44158</v>
      </c>
      <c r="C19" s="65">
        <f>VLOOKUP($A19,'Return Data'!$B$7:$R$2700,4,0)</f>
        <v>25.648399999999999</v>
      </c>
      <c r="D19" s="65">
        <f>VLOOKUP($A19,'Return Data'!$B$7:$R$2700,10,0)</f>
        <v>0.97870000000000001</v>
      </c>
      <c r="E19" s="66">
        <f t="shared" si="0"/>
        <v>16</v>
      </c>
      <c r="F19" s="65">
        <f>VLOOKUP($A19,'Return Data'!$B$7:$R$2700,11,0)</f>
        <v>1.7047000000000001</v>
      </c>
      <c r="G19" s="66">
        <f t="shared" si="1"/>
        <v>7</v>
      </c>
      <c r="H19" s="65">
        <f>VLOOKUP($A19,'Return Data'!$B$7:$R$2700,12,0)</f>
        <v>3.5061</v>
      </c>
      <c r="I19" s="66">
        <f t="shared" si="2"/>
        <v>8</v>
      </c>
      <c r="J19" s="65">
        <f>VLOOKUP($A19,'Return Data'!$B$7:$R$2700,13,0)</f>
        <v>4.91</v>
      </c>
      <c r="K19" s="66">
        <f t="shared" si="3"/>
        <v>7</v>
      </c>
      <c r="L19" s="65">
        <f>VLOOKUP($A19,'Return Data'!$B$7:$R$2700,17,0)</f>
        <v>5.7487000000000004</v>
      </c>
      <c r="M19" s="66">
        <f t="shared" si="4"/>
        <v>11</v>
      </c>
      <c r="N19" s="65">
        <f>VLOOKUP($A19,'Return Data'!$B$7:$R$2700,14,0)</f>
        <v>6.1045999999999996</v>
      </c>
      <c r="O19" s="66">
        <f t="shared" si="5"/>
        <v>10</v>
      </c>
      <c r="P19" s="65">
        <f>VLOOKUP($A19,'Return Data'!$B$7:$R$2700,15,0)</f>
        <v>6.3068</v>
      </c>
      <c r="Q19" s="66">
        <f t="shared" si="6"/>
        <v>10</v>
      </c>
      <c r="R19" s="65">
        <f>VLOOKUP($A19,'Return Data'!$B$7:$R$2700,16,0)</f>
        <v>7.1703000000000001</v>
      </c>
      <c r="S19" s="67">
        <f t="shared" si="7"/>
        <v>6</v>
      </c>
    </row>
    <row r="20" spans="1:19" x14ac:dyDescent="0.3">
      <c r="A20" s="63" t="s">
        <v>1820</v>
      </c>
      <c r="B20" s="64">
        <f>VLOOKUP($A20,'Return Data'!$B$7:$R$2700,3,0)</f>
        <v>44158</v>
      </c>
      <c r="C20" s="65">
        <f>VLOOKUP($A20,'Return Data'!$B$7:$R$2700,4,0)</f>
        <v>10.524800000000001</v>
      </c>
      <c r="D20" s="65">
        <f>VLOOKUP($A20,'Return Data'!$B$7:$R$2700,10,0)</f>
        <v>0.81230000000000002</v>
      </c>
      <c r="E20" s="66">
        <f t="shared" si="0"/>
        <v>21</v>
      </c>
      <c r="F20" s="65">
        <f>VLOOKUP($A20,'Return Data'!$B$7:$R$2700,11,0)</f>
        <v>1.3667</v>
      </c>
      <c r="G20" s="66">
        <f t="shared" si="1"/>
        <v>19</v>
      </c>
      <c r="H20" s="65">
        <f>VLOOKUP($A20,'Return Data'!$B$7:$R$2700,12,0)</f>
        <v>2.5438999999999998</v>
      </c>
      <c r="I20" s="66">
        <f t="shared" si="2"/>
        <v>20</v>
      </c>
      <c r="J20" s="65"/>
      <c r="K20" s="66"/>
      <c r="L20" s="65"/>
      <c r="M20" s="66"/>
      <c r="N20" s="65"/>
      <c r="O20" s="66"/>
      <c r="P20" s="65"/>
      <c r="Q20" s="66"/>
      <c r="R20" s="65">
        <f>VLOOKUP($A20,'Return Data'!$B$7:$R$2700,16,0)</f>
        <v>4.3243</v>
      </c>
      <c r="S20" s="67">
        <f t="shared" si="7"/>
        <v>22</v>
      </c>
    </row>
    <row r="21" spans="1:19" x14ac:dyDescent="0.3">
      <c r="A21" s="63" t="s">
        <v>1821</v>
      </c>
      <c r="B21" s="64">
        <f>VLOOKUP($A21,'Return Data'!$B$7:$R$2700,3,0)</f>
        <v>44158</v>
      </c>
      <c r="C21" s="65">
        <f>VLOOKUP($A21,'Return Data'!$B$7:$R$2700,4,0)</f>
        <v>26.798400000000001</v>
      </c>
      <c r="D21" s="65">
        <f>VLOOKUP($A21,'Return Data'!$B$7:$R$2700,10,0)</f>
        <v>0.68610000000000004</v>
      </c>
      <c r="E21" s="66">
        <f t="shared" si="0"/>
        <v>23</v>
      </c>
      <c r="F21" s="65">
        <f>VLOOKUP($A21,'Return Data'!$B$7:$R$2700,11,0)</f>
        <v>0.87139999999999995</v>
      </c>
      <c r="G21" s="66">
        <f t="shared" si="1"/>
        <v>23</v>
      </c>
      <c r="H21" s="65">
        <f>VLOOKUP($A21,'Return Data'!$B$7:$R$2700,12,0)</f>
        <v>1.9637</v>
      </c>
      <c r="I21" s="66">
        <f t="shared" si="2"/>
        <v>22</v>
      </c>
      <c r="J21" s="65">
        <f>VLOOKUP($A21,'Return Data'!$B$7:$R$2700,13,0)</f>
        <v>2.9927000000000001</v>
      </c>
      <c r="K21" s="66">
        <f t="shared" si="3"/>
        <v>21</v>
      </c>
      <c r="L21" s="65">
        <f>VLOOKUP($A21,'Return Data'!$B$7:$R$2700,17,0)</f>
        <v>4.4234</v>
      </c>
      <c r="M21" s="66">
        <f t="shared" si="4"/>
        <v>18</v>
      </c>
      <c r="N21" s="65">
        <f>VLOOKUP($A21,'Return Data'!$B$7:$R$2700,14,0)</f>
        <v>4.9298000000000002</v>
      </c>
      <c r="O21" s="66">
        <f t="shared" si="5"/>
        <v>16</v>
      </c>
      <c r="P21" s="65">
        <f>VLOOKUP($A21,'Return Data'!$B$7:$R$2700,15,0)</f>
        <v>5.5564999999999998</v>
      </c>
      <c r="Q21" s="66">
        <f t="shared" si="6"/>
        <v>15</v>
      </c>
      <c r="R21" s="65">
        <f>VLOOKUP($A21,'Return Data'!$B$7:$R$2700,16,0)</f>
        <v>6.7770999999999999</v>
      </c>
      <c r="S21" s="67">
        <f t="shared" si="7"/>
        <v>12</v>
      </c>
    </row>
    <row r="22" spans="1:19" x14ac:dyDescent="0.3">
      <c r="A22" s="63" t="s">
        <v>1822</v>
      </c>
      <c r="B22" s="64">
        <f>VLOOKUP($A22,'Return Data'!$B$7:$R$2700,3,0)</f>
        <v>44158</v>
      </c>
      <c r="C22" s="65">
        <f>VLOOKUP($A22,'Return Data'!$B$7:$R$2700,4,0)</f>
        <v>29.831</v>
      </c>
      <c r="D22" s="65">
        <f>VLOOKUP($A22,'Return Data'!$B$7:$R$2700,10,0)</f>
        <v>1.0898000000000001</v>
      </c>
      <c r="E22" s="66">
        <f t="shared" si="0"/>
        <v>6</v>
      </c>
      <c r="F22" s="65">
        <f>VLOOKUP($A22,'Return Data'!$B$7:$R$2700,11,0)</f>
        <v>1.7491000000000001</v>
      </c>
      <c r="G22" s="66">
        <f t="shared" si="1"/>
        <v>4</v>
      </c>
      <c r="H22" s="65">
        <f>VLOOKUP($A22,'Return Data'!$B$7:$R$2700,12,0)</f>
        <v>3.4885999999999999</v>
      </c>
      <c r="I22" s="66">
        <f t="shared" si="2"/>
        <v>9</v>
      </c>
      <c r="J22" s="65">
        <f>VLOOKUP($A22,'Return Data'!$B$7:$R$2700,13,0)</f>
        <v>4.8482000000000003</v>
      </c>
      <c r="K22" s="66">
        <f t="shared" si="3"/>
        <v>8</v>
      </c>
      <c r="L22" s="65">
        <f>VLOOKUP($A22,'Return Data'!$B$7:$R$2700,17,0)</f>
        <v>5.7679999999999998</v>
      </c>
      <c r="M22" s="66">
        <f t="shared" si="4"/>
        <v>10</v>
      </c>
      <c r="N22" s="65">
        <f>VLOOKUP($A22,'Return Data'!$B$7:$R$2700,14,0)</f>
        <v>6.1707000000000001</v>
      </c>
      <c r="O22" s="66">
        <f t="shared" si="5"/>
        <v>7</v>
      </c>
      <c r="P22" s="65">
        <f>VLOOKUP($A22,'Return Data'!$B$7:$R$2700,15,0)</f>
        <v>6.4161999999999999</v>
      </c>
      <c r="Q22" s="66">
        <f t="shared" si="6"/>
        <v>6</v>
      </c>
      <c r="R22" s="65">
        <f>VLOOKUP($A22,'Return Data'!$B$7:$R$2700,16,0)</f>
        <v>7.4302000000000001</v>
      </c>
      <c r="S22" s="67">
        <f t="shared" si="7"/>
        <v>3</v>
      </c>
    </row>
    <row r="23" spans="1:19" x14ac:dyDescent="0.3">
      <c r="A23" s="63" t="s">
        <v>1823</v>
      </c>
      <c r="B23" s="64">
        <f>VLOOKUP($A23,'Return Data'!$B$7:$R$2700,3,0)</f>
        <v>44158</v>
      </c>
      <c r="C23" s="65">
        <f>VLOOKUP($A23,'Return Data'!$B$7:$R$2700,4,0)</f>
        <v>15.349</v>
      </c>
      <c r="D23" s="65">
        <f>VLOOKUP($A23,'Return Data'!$B$7:$R$2700,10,0)</f>
        <v>1.0733999999999999</v>
      </c>
      <c r="E23" s="66">
        <f t="shared" si="0"/>
        <v>8</v>
      </c>
      <c r="F23" s="65">
        <f>VLOOKUP($A23,'Return Data'!$B$7:$R$2700,11,0)</f>
        <v>1.919</v>
      </c>
      <c r="G23" s="66">
        <f t="shared" si="1"/>
        <v>2</v>
      </c>
      <c r="H23" s="65">
        <f>VLOOKUP($A23,'Return Data'!$B$7:$R$2700,12,0)</f>
        <v>3.8567999999999998</v>
      </c>
      <c r="I23" s="66">
        <f t="shared" si="2"/>
        <v>2</v>
      </c>
      <c r="J23" s="65">
        <f>VLOOKUP($A23,'Return Data'!$B$7:$R$2700,13,0)</f>
        <v>5.2816000000000001</v>
      </c>
      <c r="K23" s="66">
        <f t="shared" si="3"/>
        <v>2</v>
      </c>
      <c r="L23" s="65">
        <f>VLOOKUP($A23,'Return Data'!$B$7:$R$2700,17,0)</f>
        <v>5.9311999999999996</v>
      </c>
      <c r="M23" s="66">
        <f t="shared" si="4"/>
        <v>4</v>
      </c>
      <c r="N23" s="65">
        <f>VLOOKUP($A23,'Return Data'!$B$7:$R$2700,14,0)</f>
        <v>6.2484000000000002</v>
      </c>
      <c r="O23" s="66">
        <f t="shared" si="5"/>
        <v>5</v>
      </c>
      <c r="P23" s="65">
        <f>VLOOKUP($A23,'Return Data'!$B$7:$R$2700,15,0)</f>
        <v>6.4527000000000001</v>
      </c>
      <c r="Q23" s="66">
        <f t="shared" si="6"/>
        <v>4</v>
      </c>
      <c r="R23" s="65">
        <f>VLOOKUP($A23,'Return Data'!$B$7:$R$2700,16,0)</f>
        <v>6.9177999999999997</v>
      </c>
      <c r="S23" s="67">
        <f t="shared" si="7"/>
        <v>11</v>
      </c>
    </row>
    <row r="24" spans="1:19" x14ac:dyDescent="0.3">
      <c r="A24" s="63" t="s">
        <v>1824</v>
      </c>
      <c r="B24" s="64">
        <f>VLOOKUP($A24,'Return Data'!$B$7:$R$2700,3,0)</f>
        <v>44158</v>
      </c>
      <c r="C24" s="65">
        <f>VLOOKUP($A24,'Return Data'!$B$7:$R$2700,4,0)</f>
        <v>10.9938</v>
      </c>
      <c r="D24" s="65">
        <f>VLOOKUP($A24,'Return Data'!$B$7:$R$2700,10,0)</f>
        <v>0.84299999999999997</v>
      </c>
      <c r="E24" s="66">
        <f t="shared" si="0"/>
        <v>20</v>
      </c>
      <c r="F24" s="65">
        <f>VLOOKUP($A24,'Return Data'!$B$7:$R$2700,11,0)</f>
        <v>1.3048</v>
      </c>
      <c r="G24" s="66">
        <f t="shared" si="1"/>
        <v>20</v>
      </c>
      <c r="H24" s="65">
        <f>VLOOKUP($A24,'Return Data'!$B$7:$R$2700,12,0)</f>
        <v>2.9777</v>
      </c>
      <c r="I24" s="66">
        <f t="shared" si="2"/>
        <v>16</v>
      </c>
      <c r="J24" s="65">
        <f>VLOOKUP($A24,'Return Data'!$B$7:$R$2700,13,0)</f>
        <v>4.1928000000000001</v>
      </c>
      <c r="K24" s="66">
        <f t="shared" si="3"/>
        <v>16</v>
      </c>
      <c r="L24" s="65"/>
      <c r="M24" s="66"/>
      <c r="N24" s="65"/>
      <c r="O24" s="66"/>
      <c r="P24" s="65"/>
      <c r="Q24" s="66"/>
      <c r="R24" s="65">
        <f>VLOOKUP($A24,'Return Data'!$B$7:$R$2700,16,0)</f>
        <v>5.3133999999999997</v>
      </c>
      <c r="S24" s="67">
        <f t="shared" si="7"/>
        <v>21</v>
      </c>
    </row>
    <row r="25" spans="1:19" x14ac:dyDescent="0.3">
      <c r="A25" s="63" t="s">
        <v>1825</v>
      </c>
      <c r="B25" s="64">
        <f>VLOOKUP($A25,'Return Data'!$B$7:$R$2700,3,0)</f>
        <v>44158</v>
      </c>
      <c r="C25" s="65">
        <f>VLOOKUP($A25,'Return Data'!$B$7:$R$2700,4,0)</f>
        <v>10.0816</v>
      </c>
      <c r="D25" s="65"/>
      <c r="E25" s="66"/>
      <c r="F25" s="65"/>
      <c r="G25" s="66"/>
      <c r="H25" s="65"/>
      <c r="I25" s="66"/>
      <c r="J25" s="65"/>
      <c r="K25" s="66"/>
      <c r="L25" s="65"/>
      <c r="M25" s="66"/>
      <c r="N25" s="65"/>
      <c r="O25" s="66"/>
      <c r="P25" s="65"/>
      <c r="Q25" s="66"/>
      <c r="R25" s="65">
        <f>VLOOKUP($A25,'Return Data'!$B$7:$R$2700,16,0)</f>
        <v>0.81599999999999995</v>
      </c>
      <c r="S25" s="67">
        <f t="shared" si="7"/>
        <v>27</v>
      </c>
    </row>
    <row r="26" spans="1:19" x14ac:dyDescent="0.3">
      <c r="A26" s="63" t="s">
        <v>1826</v>
      </c>
      <c r="B26" s="64">
        <f>VLOOKUP($A26,'Return Data'!$B$7:$R$2700,3,0)</f>
        <v>44158</v>
      </c>
      <c r="C26" s="65">
        <f>VLOOKUP($A26,'Return Data'!$B$7:$R$2700,4,0)</f>
        <v>10.164999999999999</v>
      </c>
      <c r="D26" s="65"/>
      <c r="E26" s="66"/>
      <c r="F26" s="65"/>
      <c r="G26" s="66"/>
      <c r="H26" s="65"/>
      <c r="I26" s="66"/>
      <c r="J26" s="65"/>
      <c r="K26" s="66"/>
      <c r="L26" s="65"/>
      <c r="M26" s="66"/>
      <c r="N26" s="65"/>
      <c r="O26" s="66"/>
      <c r="P26" s="65"/>
      <c r="Q26" s="66"/>
      <c r="R26" s="65">
        <f>VLOOKUP($A26,'Return Data'!$B$7:$R$2700,16,0)</f>
        <v>1.65</v>
      </c>
      <c r="S26" s="67">
        <f t="shared" si="7"/>
        <v>26</v>
      </c>
    </row>
    <row r="27" spans="1:19" x14ac:dyDescent="0.3">
      <c r="A27" s="63" t="s">
        <v>1827</v>
      </c>
      <c r="B27" s="64">
        <f>VLOOKUP($A27,'Return Data'!$B$7:$R$2700,3,0)</f>
        <v>44158</v>
      </c>
      <c r="C27" s="65">
        <f>VLOOKUP($A27,'Return Data'!$B$7:$R$2700,4,0)</f>
        <v>21.5136</v>
      </c>
      <c r="D27" s="65">
        <f>VLOOKUP($A27,'Return Data'!$B$7:$R$2700,10,0)</f>
        <v>1.0455000000000001</v>
      </c>
      <c r="E27" s="66">
        <f t="shared" si="0"/>
        <v>11</v>
      </c>
      <c r="F27" s="65">
        <f>VLOOKUP($A27,'Return Data'!$B$7:$R$2700,11,0)</f>
        <v>1.7287999999999999</v>
      </c>
      <c r="G27" s="66">
        <f t="shared" si="1"/>
        <v>5</v>
      </c>
      <c r="H27" s="65">
        <f>VLOOKUP($A27,'Return Data'!$B$7:$R$2700,12,0)</f>
        <v>3.5935999999999999</v>
      </c>
      <c r="I27" s="66">
        <f t="shared" si="2"/>
        <v>5</v>
      </c>
      <c r="J27" s="65">
        <f>VLOOKUP($A27,'Return Data'!$B$7:$R$2700,13,0)</f>
        <v>4.9531000000000001</v>
      </c>
      <c r="K27" s="66">
        <f t="shared" si="3"/>
        <v>6</v>
      </c>
      <c r="L27" s="65">
        <f>VLOOKUP($A27,'Return Data'!$B$7:$R$2700,17,0)</f>
        <v>5.9779999999999998</v>
      </c>
      <c r="M27" s="66">
        <f t="shared" si="4"/>
        <v>2</v>
      </c>
      <c r="N27" s="65">
        <f>VLOOKUP($A27,'Return Data'!$B$7:$R$2700,14,0)</f>
        <v>6.5015000000000001</v>
      </c>
      <c r="O27" s="66">
        <f t="shared" si="5"/>
        <v>1</v>
      </c>
      <c r="P27" s="65">
        <f>VLOOKUP($A27,'Return Data'!$B$7:$R$2700,15,0)</f>
        <v>6.5777999999999999</v>
      </c>
      <c r="Q27" s="66">
        <f t="shared" si="6"/>
        <v>2</v>
      </c>
      <c r="R27" s="65">
        <f>VLOOKUP($A27,'Return Data'!$B$7:$R$2700,16,0)</f>
        <v>7.5163000000000002</v>
      </c>
      <c r="S27" s="67">
        <f t="shared" si="7"/>
        <v>1</v>
      </c>
    </row>
    <row r="28" spans="1:19" x14ac:dyDescent="0.3">
      <c r="A28" s="63" t="s">
        <v>1828</v>
      </c>
      <c r="B28" s="64">
        <f>VLOOKUP($A28,'Return Data'!$B$7:$R$2700,3,0)</f>
        <v>44158</v>
      </c>
      <c r="C28" s="65">
        <f>VLOOKUP($A28,'Return Data'!$B$7:$R$2700,4,0)</f>
        <v>14.9383</v>
      </c>
      <c r="D28" s="65">
        <f>VLOOKUP($A28,'Return Data'!$B$7:$R$2700,10,0)</f>
        <v>1.2217</v>
      </c>
      <c r="E28" s="66">
        <f t="shared" si="0"/>
        <v>2</v>
      </c>
      <c r="F28" s="65">
        <f>VLOOKUP($A28,'Return Data'!$B$7:$R$2700,11,0)</f>
        <v>1.7040999999999999</v>
      </c>
      <c r="G28" s="66">
        <f t="shared" si="1"/>
        <v>8</v>
      </c>
      <c r="H28" s="65">
        <f>VLOOKUP($A28,'Return Data'!$B$7:$R$2700,12,0)</f>
        <v>3.0781999999999998</v>
      </c>
      <c r="I28" s="66">
        <f t="shared" si="2"/>
        <v>15</v>
      </c>
      <c r="J28" s="65">
        <f>VLOOKUP($A28,'Return Data'!$B$7:$R$2700,13,0)</f>
        <v>4.4767999999999999</v>
      </c>
      <c r="K28" s="66">
        <f t="shared" si="3"/>
        <v>15</v>
      </c>
      <c r="L28" s="65">
        <f>VLOOKUP($A28,'Return Data'!$B$7:$R$2700,17,0)</f>
        <v>5.3924000000000003</v>
      </c>
      <c r="M28" s="66">
        <f t="shared" si="4"/>
        <v>13</v>
      </c>
      <c r="N28" s="65">
        <f>VLOOKUP($A28,'Return Data'!$B$7:$R$2700,14,0)</f>
        <v>5.7492000000000001</v>
      </c>
      <c r="O28" s="66">
        <f t="shared" si="5"/>
        <v>13</v>
      </c>
      <c r="P28" s="65">
        <f>VLOOKUP($A28,'Return Data'!$B$7:$R$2700,15,0)</f>
        <v>6.1467000000000001</v>
      </c>
      <c r="Q28" s="66">
        <f t="shared" si="6"/>
        <v>12</v>
      </c>
      <c r="R28" s="65">
        <f>VLOOKUP($A28,'Return Data'!$B$7:$R$2700,16,0)</f>
        <v>6.6359000000000004</v>
      </c>
      <c r="S28" s="67">
        <f t="shared" si="7"/>
        <v>13</v>
      </c>
    </row>
    <row r="29" spans="1:19" x14ac:dyDescent="0.3">
      <c r="A29" s="63" t="s">
        <v>1829</v>
      </c>
      <c r="B29" s="64">
        <f>VLOOKUP($A29,'Return Data'!$B$7:$R$2700,3,0)</f>
        <v>44158</v>
      </c>
      <c r="C29" s="65">
        <f>VLOOKUP($A29,'Return Data'!$B$7:$R$2700,4,0)</f>
        <v>11.7987</v>
      </c>
      <c r="D29" s="65">
        <f>VLOOKUP($A29,'Return Data'!$B$7:$R$2700,10,0)</f>
        <v>0.65169999999999995</v>
      </c>
      <c r="E29" s="66">
        <f t="shared" si="0"/>
        <v>24</v>
      </c>
      <c r="F29" s="65">
        <f>VLOOKUP($A29,'Return Data'!$B$7:$R$2700,11,0)</f>
        <v>0.58309999999999995</v>
      </c>
      <c r="G29" s="66">
        <f t="shared" si="1"/>
        <v>24</v>
      </c>
      <c r="H29" s="65">
        <f>VLOOKUP($A29,'Return Data'!$B$7:$R$2700,12,0)</f>
        <v>1.6209</v>
      </c>
      <c r="I29" s="66">
        <f t="shared" si="2"/>
        <v>23</v>
      </c>
      <c r="J29" s="65">
        <f>VLOOKUP($A29,'Return Data'!$B$7:$R$2700,13,0)</f>
        <v>2.6419999999999999</v>
      </c>
      <c r="K29" s="66">
        <f t="shared" si="3"/>
        <v>22</v>
      </c>
      <c r="L29" s="65">
        <f>VLOOKUP($A29,'Return Data'!$B$7:$R$2700,17,0)</f>
        <v>3.4885000000000002</v>
      </c>
      <c r="M29" s="66">
        <f t="shared" si="4"/>
        <v>19</v>
      </c>
      <c r="N29" s="65">
        <f>VLOOKUP($A29,'Return Data'!$B$7:$R$2700,14,0)</f>
        <v>2.3692000000000002</v>
      </c>
      <c r="O29" s="66">
        <f t="shared" si="5"/>
        <v>17</v>
      </c>
      <c r="P29" s="65"/>
      <c r="Q29" s="66"/>
      <c r="R29" s="65">
        <f>VLOOKUP($A29,'Return Data'!$B$7:$R$2700,16,0)</f>
        <v>3.6656</v>
      </c>
      <c r="S29" s="67">
        <f t="shared" si="7"/>
        <v>23</v>
      </c>
    </row>
    <row r="30" spans="1:19" x14ac:dyDescent="0.3">
      <c r="A30" s="63" t="s">
        <v>1830</v>
      </c>
      <c r="B30" s="64">
        <f>VLOOKUP($A30,'Return Data'!$B$7:$R$2700,3,0)</f>
        <v>44158</v>
      </c>
      <c r="C30" s="65">
        <f>VLOOKUP($A30,'Return Data'!$B$7:$R$2700,4,0)</f>
        <v>26.941099999999999</v>
      </c>
      <c r="D30" s="65">
        <f>VLOOKUP($A30,'Return Data'!$B$7:$R$2700,10,0)</f>
        <v>0.87649999999999995</v>
      </c>
      <c r="E30" s="66">
        <f t="shared" si="0"/>
        <v>18</v>
      </c>
      <c r="F30" s="65">
        <f>VLOOKUP($A30,'Return Data'!$B$7:$R$2700,11,0)</f>
        <v>1.1777</v>
      </c>
      <c r="G30" s="66">
        <f t="shared" si="1"/>
        <v>21</v>
      </c>
      <c r="H30" s="65">
        <f>VLOOKUP($A30,'Return Data'!$B$7:$R$2700,12,0)</f>
        <v>2.5706000000000002</v>
      </c>
      <c r="I30" s="66">
        <f t="shared" si="2"/>
        <v>19</v>
      </c>
      <c r="J30" s="65">
        <f>VLOOKUP($A30,'Return Data'!$B$7:$R$2700,13,0)</f>
        <v>3.9085999999999999</v>
      </c>
      <c r="K30" s="66">
        <f t="shared" si="3"/>
        <v>19</v>
      </c>
      <c r="L30" s="65">
        <f>VLOOKUP($A30,'Return Data'!$B$7:$R$2700,17,0)</f>
        <v>5.2664</v>
      </c>
      <c r="M30" s="66">
        <f t="shared" si="4"/>
        <v>15</v>
      </c>
      <c r="N30" s="65">
        <f>VLOOKUP($A30,'Return Data'!$B$7:$R$2700,14,0)</f>
        <v>5.8762999999999996</v>
      </c>
      <c r="O30" s="66">
        <f t="shared" si="5"/>
        <v>12</v>
      </c>
      <c r="P30" s="65">
        <f>VLOOKUP($A30,'Return Data'!$B$7:$R$2700,15,0)</f>
        <v>6.0880999999999998</v>
      </c>
      <c r="Q30" s="66">
        <f t="shared" si="6"/>
        <v>13</v>
      </c>
      <c r="R30" s="65">
        <f>VLOOKUP($A30,'Return Data'!$B$7:$R$2700,16,0)</f>
        <v>7.0945999999999998</v>
      </c>
      <c r="S30" s="67">
        <f t="shared" si="7"/>
        <v>7</v>
      </c>
    </row>
    <row r="31" spans="1:19" x14ac:dyDescent="0.3">
      <c r="A31" s="63" t="s">
        <v>1831</v>
      </c>
      <c r="B31" s="64">
        <f>VLOOKUP($A31,'Return Data'!$B$7:$R$2700,3,0)</f>
        <v>44158</v>
      </c>
      <c r="C31" s="65">
        <f>VLOOKUP($A31,'Return Data'!$B$7:$R$2700,4,0)</f>
        <v>10.3527</v>
      </c>
      <c r="D31" s="65">
        <f>VLOOKUP($A31,'Return Data'!$B$7:$R$2700,10,0)</f>
        <v>1.3836999999999999</v>
      </c>
      <c r="E31" s="66">
        <f t="shared" si="0"/>
        <v>1</v>
      </c>
      <c r="F31" s="65">
        <f>VLOOKUP($A31,'Return Data'!$B$7:$R$2700,11,0)</f>
        <v>1.6215999999999999</v>
      </c>
      <c r="G31" s="66">
        <f t="shared" si="1"/>
        <v>13</v>
      </c>
      <c r="H31" s="65"/>
      <c r="I31" s="66"/>
      <c r="J31" s="65"/>
      <c r="K31" s="66"/>
      <c r="L31" s="65"/>
      <c r="M31" s="66"/>
      <c r="N31" s="65"/>
      <c r="O31" s="66"/>
      <c r="P31" s="65"/>
      <c r="Q31" s="66"/>
      <c r="R31" s="65">
        <f>VLOOKUP($A31,'Return Data'!$B$7:$R$2700,16,0)</f>
        <v>3.5270000000000001</v>
      </c>
      <c r="S31" s="67">
        <f t="shared" si="7"/>
        <v>24</v>
      </c>
    </row>
    <row r="32" spans="1:19" x14ac:dyDescent="0.3">
      <c r="A32" s="63" t="s">
        <v>1832</v>
      </c>
      <c r="B32" s="64">
        <f>VLOOKUP($A32,'Return Data'!$B$7:$R$2700,3,0)</f>
        <v>44158</v>
      </c>
      <c r="C32" s="65">
        <f>VLOOKUP($A32,'Return Data'!$B$7:$R$2700,4,0)</f>
        <v>11.2994</v>
      </c>
      <c r="D32" s="65">
        <f>VLOOKUP($A32,'Return Data'!$B$7:$R$2700,10,0)</f>
        <v>1.1938</v>
      </c>
      <c r="E32" s="66">
        <f t="shared" si="0"/>
        <v>3</v>
      </c>
      <c r="F32" s="65">
        <f>VLOOKUP($A32,'Return Data'!$B$7:$R$2700,11,0)</f>
        <v>2.0501</v>
      </c>
      <c r="G32" s="66">
        <f t="shared" si="1"/>
        <v>1</v>
      </c>
      <c r="H32" s="65">
        <f>VLOOKUP($A32,'Return Data'!$B$7:$R$2700,12,0)</f>
        <v>4.2438000000000002</v>
      </c>
      <c r="I32" s="66">
        <f t="shared" si="2"/>
        <v>1</v>
      </c>
      <c r="J32" s="65">
        <f>VLOOKUP($A32,'Return Data'!$B$7:$R$2700,13,0)</f>
        <v>5.7511000000000001</v>
      </c>
      <c r="K32" s="66">
        <f t="shared" si="3"/>
        <v>1</v>
      </c>
      <c r="L32" s="65"/>
      <c r="M32" s="66"/>
      <c r="N32" s="65"/>
      <c r="O32" s="66"/>
      <c r="P32" s="65"/>
      <c r="Q32" s="66"/>
      <c r="R32" s="65">
        <f>VLOOKUP($A32,'Return Data'!$B$7:$R$2700,16,0)</f>
        <v>6.5195999999999996</v>
      </c>
      <c r="S32" s="67">
        <f t="shared" si="7"/>
        <v>15</v>
      </c>
    </row>
    <row r="33" spans="1:19" x14ac:dyDescent="0.3">
      <c r="A33" s="63" t="s">
        <v>1833</v>
      </c>
      <c r="B33" s="64">
        <f>VLOOKUP($A33,'Return Data'!$B$7:$R$2700,3,0)</f>
        <v>44158</v>
      </c>
      <c r="C33" s="65">
        <f>VLOOKUP($A33,'Return Data'!$B$7:$R$2700,4,0)</f>
        <v>11.0534</v>
      </c>
      <c r="D33" s="65">
        <f>VLOOKUP($A33,'Return Data'!$B$7:$R$2700,10,0)</f>
        <v>0.9849</v>
      </c>
      <c r="E33" s="66">
        <f t="shared" si="0"/>
        <v>15</v>
      </c>
      <c r="F33" s="65">
        <f>VLOOKUP($A33,'Return Data'!$B$7:$R$2700,11,0)</f>
        <v>1.6721999999999999</v>
      </c>
      <c r="G33" s="66">
        <f t="shared" si="1"/>
        <v>11</v>
      </c>
      <c r="H33" s="65">
        <f>VLOOKUP($A33,'Return Data'!$B$7:$R$2700,12,0)</f>
        <v>3.5825999999999998</v>
      </c>
      <c r="I33" s="66">
        <f t="shared" si="2"/>
        <v>6</v>
      </c>
      <c r="J33" s="65">
        <f>VLOOKUP($A33,'Return Data'!$B$7:$R$2700,13,0)</f>
        <v>5.0544000000000002</v>
      </c>
      <c r="K33" s="66">
        <f t="shared" si="3"/>
        <v>5</v>
      </c>
      <c r="L33" s="65"/>
      <c r="M33" s="66"/>
      <c r="N33" s="65"/>
      <c r="O33" s="66"/>
      <c r="P33" s="65"/>
      <c r="Q33" s="66"/>
      <c r="R33" s="65">
        <f>VLOOKUP($A33,'Return Data'!$B$7:$R$2700,16,0)</f>
        <v>5.8593000000000002</v>
      </c>
      <c r="S33" s="67">
        <f t="shared" si="7"/>
        <v>19</v>
      </c>
    </row>
    <row r="34" spans="1:19" x14ac:dyDescent="0.3">
      <c r="A34" s="63" t="s">
        <v>1834</v>
      </c>
      <c r="B34" s="64">
        <f>VLOOKUP($A34,'Return Data'!$B$7:$R$2700,3,0)</f>
        <v>44158</v>
      </c>
      <c r="C34" s="65">
        <f>VLOOKUP($A34,'Return Data'!$B$7:$R$2700,4,0)</f>
        <v>28.064399999999999</v>
      </c>
      <c r="D34" s="65">
        <f>VLOOKUP($A34,'Return Data'!$B$7:$R$2700,10,0)</f>
        <v>1.0729</v>
      </c>
      <c r="E34" s="66">
        <f t="shared" si="0"/>
        <v>9</v>
      </c>
      <c r="F34" s="65">
        <f>VLOOKUP($A34,'Return Data'!$B$7:$R$2700,11,0)</f>
        <v>1.7556</v>
      </c>
      <c r="G34" s="66">
        <f t="shared" si="1"/>
        <v>3</v>
      </c>
      <c r="H34" s="65">
        <f>VLOOKUP($A34,'Return Data'!$B$7:$R$2700,12,0)</f>
        <v>3.5304000000000002</v>
      </c>
      <c r="I34" s="66">
        <f t="shared" si="2"/>
        <v>7</v>
      </c>
      <c r="J34" s="65">
        <f>VLOOKUP($A34,'Return Data'!$B$7:$R$2700,13,0)</f>
        <v>4.8442999999999996</v>
      </c>
      <c r="K34" s="66">
        <f t="shared" si="3"/>
        <v>9</v>
      </c>
      <c r="L34" s="65">
        <f>VLOOKUP($A34,'Return Data'!$B$7:$R$2700,17,0)</f>
        <v>5.8536999999999999</v>
      </c>
      <c r="M34" s="66">
        <f t="shared" si="4"/>
        <v>6</v>
      </c>
      <c r="N34" s="65">
        <f>VLOOKUP($A34,'Return Data'!$B$7:$R$2700,14,0)</f>
        <v>6.1677999999999997</v>
      </c>
      <c r="O34" s="66">
        <f t="shared" si="5"/>
        <v>8</v>
      </c>
      <c r="P34" s="65">
        <f>VLOOKUP($A34,'Return Data'!$B$7:$R$2700,15,0)</f>
        <v>6.3470000000000004</v>
      </c>
      <c r="Q34" s="66">
        <f t="shared" si="6"/>
        <v>8</v>
      </c>
      <c r="R34" s="65">
        <f>VLOOKUP($A34,'Return Data'!$B$7:$R$2700,16,0)</f>
        <v>7.0602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0.95506800000000003</v>
      </c>
      <c r="E36" s="74"/>
      <c r="F36" s="75">
        <f>AVERAGE(F8:F34)</f>
        <v>1.4538519999999999</v>
      </c>
      <c r="G36" s="74"/>
      <c r="H36" s="75">
        <f>AVERAGE(H8:H34)</f>
        <v>3.0294500000000006</v>
      </c>
      <c r="I36" s="74"/>
      <c r="J36" s="75">
        <f>AVERAGE(J8:J34)</f>
        <v>4.3538260869565217</v>
      </c>
      <c r="K36" s="74"/>
      <c r="L36" s="75">
        <f>AVERAGE(L8:L34)</f>
        <v>5.3742150000000004</v>
      </c>
      <c r="M36" s="74"/>
      <c r="N36" s="75">
        <f>AVERAGE(N8:N34)</f>
        <v>5.810541176470589</v>
      </c>
      <c r="O36" s="74"/>
      <c r="P36" s="75">
        <f>AVERAGE(P8:P34)</f>
        <v>6.2953066666666642</v>
      </c>
      <c r="Q36" s="74"/>
      <c r="R36" s="75">
        <f>AVERAGE(R8:R34)</f>
        <v>5.8885592592592602</v>
      </c>
      <c r="S36" s="76"/>
    </row>
    <row r="37" spans="1:19" x14ac:dyDescent="0.3">
      <c r="A37" s="73" t="s">
        <v>28</v>
      </c>
      <c r="B37" s="74"/>
      <c r="C37" s="74"/>
      <c r="D37" s="75">
        <f>MIN(D8:D34)</f>
        <v>0.1132</v>
      </c>
      <c r="E37" s="74"/>
      <c r="F37" s="75">
        <f>MIN(F8:F34)</f>
        <v>-0.48139999999999999</v>
      </c>
      <c r="G37" s="74"/>
      <c r="H37" s="75">
        <f>MIN(H8:H34)</f>
        <v>0.1578</v>
      </c>
      <c r="I37" s="74"/>
      <c r="J37" s="75">
        <f>MIN(J8:J34)</f>
        <v>0.65480000000000005</v>
      </c>
      <c r="K37" s="74"/>
      <c r="L37" s="75">
        <f>MIN(L8:L34)</f>
        <v>2.9914000000000001</v>
      </c>
      <c r="M37" s="74"/>
      <c r="N37" s="75">
        <f>MIN(N8:N34)</f>
        <v>2.3692000000000002</v>
      </c>
      <c r="O37" s="74"/>
      <c r="P37" s="75">
        <f>MIN(P8:P34)</f>
        <v>5.5564999999999998</v>
      </c>
      <c r="Q37" s="74"/>
      <c r="R37" s="75">
        <f>MIN(R8:R34)</f>
        <v>0.81599999999999995</v>
      </c>
      <c r="S37" s="76"/>
    </row>
    <row r="38" spans="1:19" ht="15" thickBot="1" x14ac:dyDescent="0.35">
      <c r="A38" s="77" t="s">
        <v>29</v>
      </c>
      <c r="B38" s="78"/>
      <c r="C38" s="78"/>
      <c r="D38" s="79">
        <f>MAX(D8:D34)</f>
        <v>1.3836999999999999</v>
      </c>
      <c r="E38" s="78"/>
      <c r="F38" s="79">
        <f>MAX(F8:F34)</f>
        <v>2.0501</v>
      </c>
      <c r="G38" s="78"/>
      <c r="H38" s="79">
        <f>MAX(H8:H34)</f>
        <v>4.2438000000000002</v>
      </c>
      <c r="I38" s="78"/>
      <c r="J38" s="79">
        <f>MAX(J8:J34)</f>
        <v>5.7511000000000001</v>
      </c>
      <c r="K38" s="78"/>
      <c r="L38" s="79">
        <f>MAX(L8:L34)</f>
        <v>6.1276999999999999</v>
      </c>
      <c r="M38" s="78"/>
      <c r="N38" s="79">
        <f>MAX(N8:N34)</f>
        <v>6.5015000000000001</v>
      </c>
      <c r="O38" s="78"/>
      <c r="P38" s="79">
        <f>MAX(P8:P34)</f>
        <v>6.6242000000000001</v>
      </c>
      <c r="Q38" s="78"/>
      <c r="R38" s="79">
        <f>MAX(R8:R34)</f>
        <v>7.5163000000000002</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44158</v>
      </c>
      <c r="C8" s="65">
        <f>VLOOKUP($A8,'Return Data'!$B$7:$R$2700,4,0)</f>
        <v>20.5426</v>
      </c>
      <c r="D8" s="65">
        <f>VLOOKUP($A8,'Return Data'!$B$7:$R$2700,10,0)</f>
        <v>0.76670000000000005</v>
      </c>
      <c r="E8" s="66">
        <f>RANK(D8,D$8:D$34,0)</f>
        <v>17</v>
      </c>
      <c r="F8" s="65">
        <f>VLOOKUP($A8,'Return Data'!$B$7:$R$2700,11,0)</f>
        <v>1.2588999999999999</v>
      </c>
      <c r="G8" s="66">
        <f>RANK(F8,F$8:F$34,0)</f>
        <v>15</v>
      </c>
      <c r="H8" s="65">
        <f>VLOOKUP($A8,'Return Data'!$B$7:$R$2700,12,0)</f>
        <v>2.786</v>
      </c>
      <c r="I8" s="66">
        <f>RANK(H8,H$8:H$34,0)</f>
        <v>12</v>
      </c>
      <c r="J8" s="65">
        <f>VLOOKUP($A8,'Return Data'!$B$7:$R$2700,13,0)</f>
        <v>4.0316000000000001</v>
      </c>
      <c r="K8" s="66">
        <f>RANK(J8,J$8:J$34,0)</f>
        <v>12</v>
      </c>
      <c r="L8" s="65">
        <f>VLOOKUP($A8,'Return Data'!$B$7:$R$2700,17,0)</f>
        <v>5.1486000000000001</v>
      </c>
      <c r="M8" s="66">
        <f>RANK(L8,L$8:L$34,0)</f>
        <v>8</v>
      </c>
      <c r="N8" s="65">
        <f>VLOOKUP($A8,'Return Data'!$B$7:$R$2700,14,0)</f>
        <v>5.4701000000000004</v>
      </c>
      <c r="O8" s="66">
        <f>RANK(N8,N$8:N$34,0)</f>
        <v>8</v>
      </c>
      <c r="P8" s="65">
        <f>VLOOKUP($A8,'Return Data'!$B$7:$R$2700,15,0)</f>
        <v>5.6966999999999999</v>
      </c>
      <c r="Q8" s="66">
        <f>RANK(P8,P$8:P$34,0)</f>
        <v>7</v>
      </c>
      <c r="R8" s="65">
        <f>VLOOKUP($A8,'Return Data'!$B$7:$R$2700,16,0)</f>
        <v>6.5528000000000004</v>
      </c>
      <c r="S8" s="67">
        <f>RANK(R8,R$8:R$34,0)</f>
        <v>10</v>
      </c>
    </row>
    <row r="9" spans="1:20" x14ac:dyDescent="0.3">
      <c r="A9" s="63" t="s">
        <v>1836</v>
      </c>
      <c r="B9" s="64">
        <f>VLOOKUP($A9,'Return Data'!$B$7:$R$2700,3,0)</f>
        <v>44158</v>
      </c>
      <c r="C9" s="65">
        <f>VLOOKUP($A9,'Return Data'!$B$7:$R$2700,4,0)</f>
        <v>14.485099999999999</v>
      </c>
      <c r="D9" s="65">
        <f>VLOOKUP($A9,'Return Data'!$B$7:$R$2700,10,0)</f>
        <v>0.81079999999999997</v>
      </c>
      <c r="E9" s="66">
        <f t="shared" ref="E9:E34" si="0">RANK(D9,D$8:D$34,0)</f>
        <v>15</v>
      </c>
      <c r="F9" s="65">
        <f>VLOOKUP($A9,'Return Data'!$B$7:$R$2700,11,0)</f>
        <v>1.1620999999999999</v>
      </c>
      <c r="G9" s="66">
        <f t="shared" ref="G9:G34" si="1">RANK(F9,F$8:F$34,0)</f>
        <v>17</v>
      </c>
      <c r="H9" s="65">
        <f>VLOOKUP($A9,'Return Data'!$B$7:$R$2700,12,0)</f>
        <v>2.8113999999999999</v>
      </c>
      <c r="I9" s="66">
        <f t="shared" ref="I9:I34" si="2">RANK(H9,H$8:H$34,0)</f>
        <v>11</v>
      </c>
      <c r="J9" s="65">
        <f>VLOOKUP($A9,'Return Data'!$B$7:$R$2700,13,0)</f>
        <v>4.0408999999999997</v>
      </c>
      <c r="K9" s="66">
        <f t="shared" ref="K9:K34" si="3">RANK(J9,J$8:J$34,0)</f>
        <v>11</v>
      </c>
      <c r="L9" s="65">
        <f>VLOOKUP($A9,'Return Data'!$B$7:$R$2700,17,0)</f>
        <v>5.0343</v>
      </c>
      <c r="M9" s="66">
        <f t="shared" ref="M9:M34" si="4">RANK(L9,L$8:L$34,0)</f>
        <v>11</v>
      </c>
      <c r="N9" s="65">
        <f>VLOOKUP($A9,'Return Data'!$B$7:$R$2700,14,0)</f>
        <v>5.4589999999999996</v>
      </c>
      <c r="O9" s="66">
        <f t="shared" ref="O9:O34" si="5">RANK(N9,N$8:N$34,0)</f>
        <v>10</v>
      </c>
      <c r="P9" s="65">
        <f>VLOOKUP($A9,'Return Data'!$B$7:$R$2700,15,0)</f>
        <v>5.6951000000000001</v>
      </c>
      <c r="Q9" s="66">
        <f t="shared" ref="Q9:Q34" si="6">RANK(P9,P$8:P$34,0)</f>
        <v>8</v>
      </c>
      <c r="R9" s="65">
        <f>VLOOKUP($A9,'Return Data'!$B$7:$R$2700,16,0)</f>
        <v>6.0755999999999997</v>
      </c>
      <c r="S9" s="67">
        <f t="shared" ref="S9:S34" si="7">RANK(R9,R$8:R$34,0)</f>
        <v>13</v>
      </c>
    </row>
    <row r="10" spans="1:20" x14ac:dyDescent="0.3">
      <c r="A10" s="63" t="s">
        <v>1837</v>
      </c>
      <c r="B10" s="64">
        <f>VLOOKUP($A10,'Return Data'!$B$7:$R$2700,3,0)</f>
        <v>44158</v>
      </c>
      <c r="C10" s="65">
        <f>VLOOKUP($A10,'Return Data'!$B$7:$R$2700,4,0)</f>
        <v>12.507</v>
      </c>
      <c r="D10" s="65">
        <f>VLOOKUP($A10,'Return Data'!$B$7:$R$2700,10,0)</f>
        <v>0.96060000000000001</v>
      </c>
      <c r="E10" s="66">
        <f t="shared" si="0"/>
        <v>5</v>
      </c>
      <c r="F10" s="65">
        <f>VLOOKUP($A10,'Return Data'!$B$7:$R$2700,11,0)</f>
        <v>1.3944000000000001</v>
      </c>
      <c r="G10" s="66">
        <f t="shared" si="1"/>
        <v>6</v>
      </c>
      <c r="H10" s="65">
        <f>VLOOKUP($A10,'Return Data'!$B$7:$R$2700,12,0)</f>
        <v>3.2442000000000002</v>
      </c>
      <c r="I10" s="66">
        <f t="shared" si="2"/>
        <v>3</v>
      </c>
      <c r="J10" s="65">
        <f>VLOOKUP($A10,'Return Data'!$B$7:$R$2700,13,0)</f>
        <v>4.5037000000000003</v>
      </c>
      <c r="K10" s="66">
        <f t="shared" si="3"/>
        <v>4</v>
      </c>
      <c r="L10" s="65">
        <f>VLOOKUP($A10,'Return Data'!$B$7:$R$2700,17,0)</f>
        <v>5.3301999999999996</v>
      </c>
      <c r="M10" s="66">
        <f t="shared" si="4"/>
        <v>3</v>
      </c>
      <c r="N10" s="65">
        <f>VLOOKUP($A10,'Return Data'!$B$7:$R$2700,14,0)</f>
        <v>5.6242000000000001</v>
      </c>
      <c r="O10" s="66">
        <f t="shared" si="5"/>
        <v>6</v>
      </c>
      <c r="P10" s="65"/>
      <c r="Q10" s="66"/>
      <c r="R10" s="65">
        <f>VLOOKUP($A10,'Return Data'!$B$7:$R$2700,16,0)</f>
        <v>5.8929999999999998</v>
      </c>
      <c r="S10" s="67">
        <f t="shared" si="7"/>
        <v>16</v>
      </c>
    </row>
    <row r="11" spans="1:20" x14ac:dyDescent="0.3">
      <c r="A11" s="63" t="s">
        <v>1838</v>
      </c>
      <c r="B11" s="64">
        <f>VLOOKUP($A11,'Return Data'!$B$7:$R$2700,3,0)</f>
        <v>44158</v>
      </c>
      <c r="C11" s="65">
        <f>VLOOKUP($A11,'Return Data'!$B$7:$R$2700,4,0)</f>
        <v>11.158200000000001</v>
      </c>
      <c r="D11" s="65">
        <f>VLOOKUP($A11,'Return Data'!$B$7:$R$2700,10,0)</f>
        <v>0.64759999999999995</v>
      </c>
      <c r="E11" s="66">
        <f t="shared" si="0"/>
        <v>20</v>
      </c>
      <c r="F11" s="65">
        <f>VLOOKUP($A11,'Return Data'!$B$7:$R$2700,11,0)</f>
        <v>1.1356999999999999</v>
      </c>
      <c r="G11" s="66">
        <f t="shared" si="1"/>
        <v>18</v>
      </c>
      <c r="H11" s="65">
        <f>VLOOKUP($A11,'Return Data'!$B$7:$R$2700,12,0)</f>
        <v>2.1589</v>
      </c>
      <c r="I11" s="66">
        <f t="shared" si="2"/>
        <v>19</v>
      </c>
      <c r="J11" s="65">
        <f>VLOOKUP($A11,'Return Data'!$B$7:$R$2700,13,0)</f>
        <v>3.1171000000000002</v>
      </c>
      <c r="K11" s="66">
        <f t="shared" si="3"/>
        <v>19</v>
      </c>
      <c r="L11" s="65">
        <f>VLOOKUP($A11,'Return Data'!$B$7:$R$2700,17,0)</f>
        <v>4.3257000000000003</v>
      </c>
      <c r="M11" s="66">
        <f t="shared" si="4"/>
        <v>17</v>
      </c>
      <c r="N11" s="65"/>
      <c r="O11" s="66"/>
      <c r="P11" s="65"/>
      <c r="Q11" s="66"/>
      <c r="R11" s="65">
        <f>VLOOKUP($A11,'Return Data'!$B$7:$R$2700,16,0)</f>
        <v>4.6021999999999998</v>
      </c>
      <c r="S11" s="67">
        <f t="shared" si="7"/>
        <v>21</v>
      </c>
    </row>
    <row r="12" spans="1:20" x14ac:dyDescent="0.3">
      <c r="A12" s="63" t="s">
        <v>1839</v>
      </c>
      <c r="B12" s="64">
        <f>VLOOKUP($A12,'Return Data'!$B$7:$R$2700,3,0)</f>
        <v>44158</v>
      </c>
      <c r="C12" s="65">
        <f>VLOOKUP($A12,'Return Data'!$B$7:$R$2700,4,0)</f>
        <v>11.632</v>
      </c>
      <c r="D12" s="65">
        <f>VLOOKUP($A12,'Return Data'!$B$7:$R$2700,10,0)</f>
        <v>0.84970000000000001</v>
      </c>
      <c r="E12" s="66">
        <f t="shared" si="0"/>
        <v>13</v>
      </c>
      <c r="F12" s="65">
        <f>VLOOKUP($A12,'Return Data'!$B$7:$R$2700,11,0)</f>
        <v>1.4035</v>
      </c>
      <c r="G12" s="66">
        <f t="shared" si="1"/>
        <v>5</v>
      </c>
      <c r="H12" s="65">
        <f>VLOOKUP($A12,'Return Data'!$B$7:$R$2700,12,0)</f>
        <v>2.7290000000000001</v>
      </c>
      <c r="I12" s="66">
        <f t="shared" si="2"/>
        <v>13</v>
      </c>
      <c r="J12" s="65">
        <f>VLOOKUP($A12,'Return Data'!$B$7:$R$2700,13,0)</f>
        <v>4.0149999999999997</v>
      </c>
      <c r="K12" s="66">
        <f t="shared" si="3"/>
        <v>13</v>
      </c>
      <c r="L12" s="65">
        <f>VLOOKUP($A12,'Return Data'!$B$7:$R$2700,17,0)</f>
        <v>5.2678000000000003</v>
      </c>
      <c r="M12" s="66">
        <f t="shared" si="4"/>
        <v>5</v>
      </c>
      <c r="N12" s="65"/>
      <c r="O12" s="66"/>
      <c r="P12" s="65"/>
      <c r="Q12" s="66"/>
      <c r="R12" s="65">
        <f>VLOOKUP($A12,'Return Data'!$B$7:$R$2700,16,0)</f>
        <v>5.4867999999999997</v>
      </c>
      <c r="S12" s="67">
        <f t="shared" si="7"/>
        <v>18</v>
      </c>
    </row>
    <row r="13" spans="1:20" x14ac:dyDescent="0.3">
      <c r="A13" s="63" t="s">
        <v>1840</v>
      </c>
      <c r="B13" s="64">
        <f>VLOOKUP($A13,'Return Data'!$B$7:$R$2700,3,0)</f>
        <v>44158</v>
      </c>
      <c r="C13" s="65">
        <f>VLOOKUP($A13,'Return Data'!$B$7:$R$2700,4,0)</f>
        <v>14.938599999999999</v>
      </c>
      <c r="D13" s="65">
        <f>VLOOKUP($A13,'Return Data'!$B$7:$R$2700,10,0)</f>
        <v>0.86629999999999996</v>
      </c>
      <c r="E13" s="66">
        <f t="shared" si="0"/>
        <v>11</v>
      </c>
      <c r="F13" s="65">
        <f>VLOOKUP($A13,'Return Data'!$B$7:$R$2700,11,0)</f>
        <v>1.2786</v>
      </c>
      <c r="G13" s="66">
        <f t="shared" si="1"/>
        <v>13</v>
      </c>
      <c r="H13" s="65">
        <f>VLOOKUP($A13,'Return Data'!$B$7:$R$2700,12,0)</f>
        <v>3.2433999999999998</v>
      </c>
      <c r="I13" s="66">
        <f t="shared" si="2"/>
        <v>4</v>
      </c>
      <c r="J13" s="65">
        <f>VLOOKUP($A13,'Return Data'!$B$7:$R$2700,13,0)</f>
        <v>4.4519000000000002</v>
      </c>
      <c r="K13" s="66">
        <f t="shared" si="3"/>
        <v>5</v>
      </c>
      <c r="L13" s="65">
        <f>VLOOKUP($A13,'Return Data'!$B$7:$R$2700,17,0)</f>
        <v>5.3754999999999997</v>
      </c>
      <c r="M13" s="66">
        <f t="shared" si="4"/>
        <v>2</v>
      </c>
      <c r="N13" s="65">
        <f>VLOOKUP($A13,'Return Data'!$B$7:$R$2700,14,0)</f>
        <v>5.6608000000000001</v>
      </c>
      <c r="O13" s="66">
        <f t="shared" si="5"/>
        <v>3</v>
      </c>
      <c r="P13" s="65">
        <f>VLOOKUP($A13,'Return Data'!$B$7:$R$2700,15,0)</f>
        <v>5.9127999999999998</v>
      </c>
      <c r="Q13" s="66">
        <f t="shared" si="6"/>
        <v>1</v>
      </c>
      <c r="R13" s="65">
        <f>VLOOKUP($A13,'Return Data'!$B$7:$R$2700,16,0)</f>
        <v>6.4579000000000004</v>
      </c>
      <c r="S13" s="67">
        <f t="shared" si="7"/>
        <v>11</v>
      </c>
    </row>
    <row r="14" spans="1:20" x14ac:dyDescent="0.3">
      <c r="A14" s="63" t="s">
        <v>1841</v>
      </c>
      <c r="B14" s="64">
        <f>VLOOKUP($A14,'Return Data'!$B$7:$R$2700,3,0)</f>
        <v>44158</v>
      </c>
      <c r="C14" s="65">
        <f>VLOOKUP($A14,'Return Data'!$B$7:$R$2700,4,0)</f>
        <v>10.651300000000001</v>
      </c>
      <c r="D14" s="65">
        <f>VLOOKUP($A14,'Return Data'!$B$7:$R$2700,10,0)</f>
        <v>-6.6600000000000006E-2</v>
      </c>
      <c r="E14" s="66">
        <f t="shared" si="0"/>
        <v>25</v>
      </c>
      <c r="F14" s="65">
        <f>VLOOKUP($A14,'Return Data'!$B$7:$R$2700,11,0)</f>
        <v>-0.7843</v>
      </c>
      <c r="G14" s="66">
        <f t="shared" si="1"/>
        <v>25</v>
      </c>
      <c r="H14" s="65">
        <f>VLOOKUP($A14,'Return Data'!$B$7:$R$2700,12,0)</f>
        <v>-0.26690000000000003</v>
      </c>
      <c r="I14" s="66">
        <f t="shared" si="2"/>
        <v>24</v>
      </c>
      <c r="J14" s="65">
        <f>VLOOKUP($A14,'Return Data'!$B$7:$R$2700,13,0)</f>
        <v>0.11</v>
      </c>
      <c r="K14" s="66">
        <f t="shared" si="3"/>
        <v>23</v>
      </c>
      <c r="L14" s="65">
        <f>VLOOKUP($A14,'Return Data'!$B$7:$R$2700,17,0)</f>
        <v>2.4148000000000001</v>
      </c>
      <c r="M14" s="66">
        <f t="shared" si="4"/>
        <v>20</v>
      </c>
      <c r="N14" s="65"/>
      <c r="O14" s="66"/>
      <c r="P14" s="65"/>
      <c r="Q14" s="66"/>
      <c r="R14" s="65">
        <f>VLOOKUP($A14,'Return Data'!$B$7:$R$2700,16,0)</f>
        <v>2.8555000000000001</v>
      </c>
      <c r="S14" s="67">
        <f t="shared" si="7"/>
        <v>25</v>
      </c>
    </row>
    <row r="15" spans="1:20" x14ac:dyDescent="0.3">
      <c r="A15" s="63" t="s">
        <v>1842</v>
      </c>
      <c r="B15" s="64">
        <f>VLOOKUP($A15,'Return Data'!$B$7:$R$2700,3,0)</f>
        <v>44158</v>
      </c>
      <c r="C15" s="65">
        <f>VLOOKUP($A15,'Return Data'!$B$7:$R$2700,4,0)</f>
        <v>23.692</v>
      </c>
      <c r="D15" s="65">
        <f>VLOOKUP($A15,'Return Data'!$B$7:$R$2700,10,0)</f>
        <v>0.8599</v>
      </c>
      <c r="E15" s="66">
        <f t="shared" si="0"/>
        <v>12</v>
      </c>
      <c r="F15" s="65">
        <f>VLOOKUP($A15,'Return Data'!$B$7:$R$2700,11,0)</f>
        <v>1.2522</v>
      </c>
      <c r="G15" s="66">
        <f t="shared" si="1"/>
        <v>16</v>
      </c>
      <c r="H15" s="65">
        <f>VLOOKUP($A15,'Return Data'!$B$7:$R$2700,12,0)</f>
        <v>2.3942999999999999</v>
      </c>
      <c r="I15" s="66">
        <f t="shared" si="2"/>
        <v>17</v>
      </c>
      <c r="J15" s="65">
        <f>VLOOKUP($A15,'Return Data'!$B$7:$R$2700,13,0)</f>
        <v>3.6214</v>
      </c>
      <c r="K15" s="66">
        <f t="shared" si="3"/>
        <v>16</v>
      </c>
      <c r="L15" s="65">
        <f>VLOOKUP($A15,'Return Data'!$B$7:$R$2700,17,0)</f>
        <v>4.8384999999999998</v>
      </c>
      <c r="M15" s="66">
        <f t="shared" si="4"/>
        <v>13</v>
      </c>
      <c r="N15" s="65">
        <f>VLOOKUP($A15,'Return Data'!$B$7:$R$2700,14,0)</f>
        <v>5.1375999999999999</v>
      </c>
      <c r="O15" s="66">
        <f t="shared" si="5"/>
        <v>14</v>
      </c>
      <c r="P15" s="65">
        <f>VLOOKUP($A15,'Return Data'!$B$7:$R$2700,15,0)</f>
        <v>5.5118999999999998</v>
      </c>
      <c r="Q15" s="66">
        <f t="shared" si="6"/>
        <v>14</v>
      </c>
      <c r="R15" s="65">
        <f>VLOOKUP($A15,'Return Data'!$B$7:$R$2700,16,0)</f>
        <v>6.8082000000000003</v>
      </c>
      <c r="S15" s="67">
        <f t="shared" si="7"/>
        <v>8</v>
      </c>
    </row>
    <row r="16" spans="1:20" x14ac:dyDescent="0.3">
      <c r="A16" s="63" t="s">
        <v>1843</v>
      </c>
      <c r="B16" s="64">
        <f>VLOOKUP($A16,'Return Data'!$B$7:$R$2700,3,0)</f>
        <v>44158</v>
      </c>
      <c r="C16" s="65">
        <f>VLOOKUP($A16,'Return Data'!$B$7:$R$2700,4,0)</f>
        <v>26.4847</v>
      </c>
      <c r="D16" s="65">
        <f>VLOOKUP($A16,'Return Data'!$B$7:$R$2700,10,0)</f>
        <v>0.97760000000000002</v>
      </c>
      <c r="E16" s="66">
        <f t="shared" si="0"/>
        <v>4</v>
      </c>
      <c r="F16" s="65">
        <f>VLOOKUP($A16,'Return Data'!$B$7:$R$2700,11,0)</f>
        <v>1.3144</v>
      </c>
      <c r="G16" s="66">
        <f t="shared" si="1"/>
        <v>12</v>
      </c>
      <c r="H16" s="65">
        <f>VLOOKUP($A16,'Return Data'!$B$7:$R$2700,12,0)</f>
        <v>3.0116000000000001</v>
      </c>
      <c r="I16" s="66">
        <f t="shared" si="2"/>
        <v>8</v>
      </c>
      <c r="J16" s="65">
        <f>VLOOKUP($A16,'Return Data'!$B$7:$R$2700,13,0)</f>
        <v>4.1924999999999999</v>
      </c>
      <c r="K16" s="66">
        <f t="shared" si="3"/>
        <v>9</v>
      </c>
      <c r="L16" s="65">
        <f>VLOOKUP($A16,'Return Data'!$B$7:$R$2700,17,0)</f>
        <v>5.1363000000000003</v>
      </c>
      <c r="M16" s="66">
        <f t="shared" si="4"/>
        <v>9</v>
      </c>
      <c r="N16" s="65">
        <f>VLOOKUP($A16,'Return Data'!$B$7:$R$2700,14,0)</f>
        <v>5.5346000000000002</v>
      </c>
      <c r="O16" s="66">
        <f t="shared" si="5"/>
        <v>7</v>
      </c>
      <c r="P16" s="65">
        <f>VLOOKUP($A16,'Return Data'!$B$7:$R$2700,15,0)</f>
        <v>5.7991000000000001</v>
      </c>
      <c r="Q16" s="66">
        <f t="shared" si="6"/>
        <v>6</v>
      </c>
      <c r="R16" s="65">
        <f>VLOOKUP($A16,'Return Data'!$B$7:$R$2700,16,0)</f>
        <v>7.2531999999999996</v>
      </c>
      <c r="S16" s="67">
        <f t="shared" si="7"/>
        <v>2</v>
      </c>
    </row>
    <row r="17" spans="1:19" x14ac:dyDescent="0.3">
      <c r="A17" s="63" t="s">
        <v>1844</v>
      </c>
      <c r="B17" s="64">
        <f>VLOOKUP($A17,'Return Data'!$B$7:$R$2700,3,0)</f>
        <v>44158</v>
      </c>
      <c r="C17" s="65">
        <f>VLOOKUP($A17,'Return Data'!$B$7:$R$2700,4,0)</f>
        <v>25.186499999999999</v>
      </c>
      <c r="D17" s="65">
        <f>VLOOKUP($A17,'Return Data'!$B$7:$R$2700,10,0)</f>
        <v>0.88759999999999994</v>
      </c>
      <c r="E17" s="66">
        <f t="shared" si="0"/>
        <v>9</v>
      </c>
      <c r="F17" s="65">
        <f>VLOOKUP($A17,'Return Data'!$B$7:$R$2700,11,0)</f>
        <v>1.3275999999999999</v>
      </c>
      <c r="G17" s="66">
        <f t="shared" si="1"/>
        <v>11</v>
      </c>
      <c r="H17" s="65">
        <f>VLOOKUP($A17,'Return Data'!$B$7:$R$2700,12,0)</f>
        <v>2.5792999999999999</v>
      </c>
      <c r="I17" s="66">
        <f t="shared" si="2"/>
        <v>15</v>
      </c>
      <c r="J17" s="65">
        <f>VLOOKUP($A17,'Return Data'!$B$7:$R$2700,13,0)</f>
        <v>3.7583000000000002</v>
      </c>
      <c r="K17" s="66">
        <f t="shared" si="3"/>
        <v>15</v>
      </c>
      <c r="L17" s="65">
        <f>VLOOKUP($A17,'Return Data'!$B$7:$R$2700,17,0)</f>
        <v>5.0167000000000002</v>
      </c>
      <c r="M17" s="66">
        <f t="shared" si="4"/>
        <v>12</v>
      </c>
      <c r="N17" s="65">
        <f>VLOOKUP($A17,'Return Data'!$B$7:$R$2700,14,0)</f>
        <v>5.4679000000000002</v>
      </c>
      <c r="O17" s="66">
        <f t="shared" si="5"/>
        <v>9</v>
      </c>
      <c r="P17" s="65">
        <f>VLOOKUP($A17,'Return Data'!$B$7:$R$2700,15,0)</f>
        <v>5.6723999999999997</v>
      </c>
      <c r="Q17" s="66">
        <f t="shared" si="6"/>
        <v>9</v>
      </c>
      <c r="R17" s="65">
        <f>VLOOKUP($A17,'Return Data'!$B$7:$R$2700,16,0)</f>
        <v>6.8537999999999997</v>
      </c>
      <c r="S17" s="67">
        <f t="shared" si="7"/>
        <v>6</v>
      </c>
    </row>
    <row r="18" spans="1:19" x14ac:dyDescent="0.3">
      <c r="A18" s="63" t="s">
        <v>1845</v>
      </c>
      <c r="B18" s="64">
        <f>VLOOKUP($A18,'Return Data'!$B$7:$R$2700,3,0)</f>
        <v>44158</v>
      </c>
      <c r="C18" s="65">
        <f>VLOOKUP($A18,'Return Data'!$B$7:$R$2700,4,0)</f>
        <v>14.137</v>
      </c>
      <c r="D18" s="65">
        <f>VLOOKUP($A18,'Return Data'!$B$7:$R$2700,10,0)</f>
        <v>0.51549999999999996</v>
      </c>
      <c r="E18" s="66">
        <f t="shared" si="0"/>
        <v>24</v>
      </c>
      <c r="F18" s="65">
        <f>VLOOKUP($A18,'Return Data'!$B$7:$R$2700,11,0)</f>
        <v>0.72319999999999995</v>
      </c>
      <c r="G18" s="66">
        <f t="shared" si="1"/>
        <v>22</v>
      </c>
      <c r="H18" s="65">
        <f>VLOOKUP($A18,'Return Data'!$B$7:$R$2700,12,0)</f>
        <v>1.9133</v>
      </c>
      <c r="I18" s="66">
        <f t="shared" si="2"/>
        <v>21</v>
      </c>
      <c r="J18" s="65">
        <f>VLOOKUP($A18,'Return Data'!$B$7:$R$2700,13,0)</f>
        <v>3.0874000000000001</v>
      </c>
      <c r="K18" s="66">
        <f t="shared" si="3"/>
        <v>20</v>
      </c>
      <c r="L18" s="65">
        <f>VLOOKUP($A18,'Return Data'!$B$7:$R$2700,17,0)</f>
        <v>4.5481999999999996</v>
      </c>
      <c r="M18" s="66">
        <f t="shared" si="4"/>
        <v>16</v>
      </c>
      <c r="N18" s="65">
        <f>VLOOKUP($A18,'Return Data'!$B$7:$R$2700,14,0)</f>
        <v>5.0250000000000004</v>
      </c>
      <c r="O18" s="66">
        <f t="shared" si="5"/>
        <v>15</v>
      </c>
      <c r="P18" s="65">
        <f>VLOOKUP($A18,'Return Data'!$B$7:$R$2700,15,0)</f>
        <v>5.5792000000000002</v>
      </c>
      <c r="Q18" s="66">
        <f t="shared" si="6"/>
        <v>11</v>
      </c>
      <c r="R18" s="65">
        <f>VLOOKUP($A18,'Return Data'!$B$7:$R$2700,16,0)</f>
        <v>6.0076999999999998</v>
      </c>
      <c r="S18" s="67">
        <f t="shared" si="7"/>
        <v>15</v>
      </c>
    </row>
    <row r="19" spans="1:19" x14ac:dyDescent="0.3">
      <c r="A19" s="63" t="s">
        <v>1846</v>
      </c>
      <c r="B19" s="64">
        <f>VLOOKUP($A19,'Return Data'!$B$7:$R$2700,3,0)</f>
        <v>44158</v>
      </c>
      <c r="C19" s="65">
        <f>VLOOKUP($A19,'Return Data'!$B$7:$R$2700,4,0)</f>
        <v>24.456600000000002</v>
      </c>
      <c r="D19" s="65">
        <f>VLOOKUP($A19,'Return Data'!$B$7:$R$2700,10,0)</f>
        <v>0.79420000000000002</v>
      </c>
      <c r="E19" s="66">
        <f t="shared" si="0"/>
        <v>16</v>
      </c>
      <c r="F19" s="65">
        <f>VLOOKUP($A19,'Return Data'!$B$7:$R$2700,11,0)</f>
        <v>1.3388</v>
      </c>
      <c r="G19" s="66">
        <f t="shared" si="1"/>
        <v>10</v>
      </c>
      <c r="H19" s="65">
        <f>VLOOKUP($A19,'Return Data'!$B$7:$R$2700,12,0)</f>
        <v>2.9512999999999998</v>
      </c>
      <c r="I19" s="66">
        <f t="shared" si="2"/>
        <v>10</v>
      </c>
      <c r="J19" s="65">
        <f>VLOOKUP($A19,'Return Data'!$B$7:$R$2700,13,0)</f>
        <v>4.1855000000000002</v>
      </c>
      <c r="K19" s="66">
        <f t="shared" si="3"/>
        <v>10</v>
      </c>
      <c r="L19" s="65">
        <f>VLOOKUP($A19,'Return Data'!$B$7:$R$2700,17,0)</f>
        <v>5.0688000000000004</v>
      </c>
      <c r="M19" s="66">
        <f t="shared" si="4"/>
        <v>10</v>
      </c>
      <c r="N19" s="65">
        <f>VLOOKUP($A19,'Return Data'!$B$7:$R$2700,14,0)</f>
        <v>5.4391999999999996</v>
      </c>
      <c r="O19" s="66">
        <f t="shared" si="5"/>
        <v>11</v>
      </c>
      <c r="P19" s="65">
        <f>VLOOKUP($A19,'Return Data'!$B$7:$R$2700,15,0)</f>
        <v>5.6677999999999997</v>
      </c>
      <c r="Q19" s="66">
        <f t="shared" si="6"/>
        <v>10</v>
      </c>
      <c r="R19" s="65">
        <f>VLOOKUP($A19,'Return Data'!$B$7:$R$2700,16,0)</f>
        <v>6.8082000000000003</v>
      </c>
      <c r="S19" s="67">
        <f t="shared" si="7"/>
        <v>8</v>
      </c>
    </row>
    <row r="20" spans="1:19" x14ac:dyDescent="0.3">
      <c r="A20" s="63" t="s">
        <v>1847</v>
      </c>
      <c r="B20" s="64">
        <f>VLOOKUP($A20,'Return Data'!$B$7:$R$2700,3,0)</f>
        <v>44158</v>
      </c>
      <c r="C20" s="65">
        <f>VLOOKUP($A20,'Return Data'!$B$7:$R$2700,4,0)</f>
        <v>10.4299</v>
      </c>
      <c r="D20" s="65">
        <f>VLOOKUP($A20,'Return Data'!$B$7:$R$2700,10,0)</f>
        <v>0.61739999999999995</v>
      </c>
      <c r="E20" s="66">
        <f t="shared" si="0"/>
        <v>21</v>
      </c>
      <c r="F20" s="65">
        <f>VLOOKUP($A20,'Return Data'!$B$7:$R$2700,11,0)</f>
        <v>0.98270000000000002</v>
      </c>
      <c r="G20" s="66">
        <f t="shared" si="1"/>
        <v>20</v>
      </c>
      <c r="H20" s="65">
        <f>VLOOKUP($A20,'Return Data'!$B$7:$R$2700,12,0)</f>
        <v>1.964</v>
      </c>
      <c r="I20" s="66">
        <f t="shared" si="2"/>
        <v>20</v>
      </c>
      <c r="J20" s="65"/>
      <c r="K20" s="66"/>
      <c r="L20" s="65"/>
      <c r="M20" s="66"/>
      <c r="N20" s="65"/>
      <c r="O20" s="66"/>
      <c r="P20" s="65"/>
      <c r="Q20" s="66"/>
      <c r="R20" s="65">
        <f>VLOOKUP($A20,'Return Data'!$B$7:$R$2700,16,0)</f>
        <v>3.5451999999999999</v>
      </c>
      <c r="S20" s="67">
        <f t="shared" si="7"/>
        <v>22</v>
      </c>
    </row>
    <row r="21" spans="1:19" x14ac:dyDescent="0.3">
      <c r="A21" s="63" t="s">
        <v>1848</v>
      </c>
      <c r="B21" s="64">
        <f>VLOOKUP($A21,'Return Data'!$B$7:$R$2700,3,0)</f>
        <v>44158</v>
      </c>
      <c r="C21" s="65">
        <f>VLOOKUP($A21,'Return Data'!$B$7:$R$2700,4,0)</f>
        <v>25.8443</v>
      </c>
      <c r="D21" s="65">
        <f>VLOOKUP($A21,'Return Data'!$B$7:$R$2700,10,0)</f>
        <v>0.58260000000000001</v>
      </c>
      <c r="E21" s="66">
        <f t="shared" si="0"/>
        <v>22</v>
      </c>
      <c r="F21" s="65">
        <f>VLOOKUP($A21,'Return Data'!$B$7:$R$2700,11,0)</f>
        <v>0.66679999999999995</v>
      </c>
      <c r="G21" s="66">
        <f t="shared" si="1"/>
        <v>23</v>
      </c>
      <c r="H21" s="65">
        <f>VLOOKUP($A21,'Return Data'!$B$7:$R$2700,12,0)</f>
        <v>1.6548</v>
      </c>
      <c r="I21" s="66">
        <f t="shared" si="2"/>
        <v>22</v>
      </c>
      <c r="J21" s="65">
        <f>VLOOKUP($A21,'Return Data'!$B$7:$R$2700,13,0)</f>
        <v>2.5794999999999999</v>
      </c>
      <c r="K21" s="66">
        <f t="shared" si="3"/>
        <v>21</v>
      </c>
      <c r="L21" s="65">
        <f>VLOOKUP($A21,'Return Data'!$B$7:$R$2700,17,0)</f>
        <v>4.0068999999999999</v>
      </c>
      <c r="M21" s="66">
        <f t="shared" si="4"/>
        <v>18</v>
      </c>
      <c r="N21" s="65">
        <f>VLOOKUP($A21,'Return Data'!$B$7:$R$2700,14,0)</f>
        <v>4.5176999999999996</v>
      </c>
      <c r="O21" s="66">
        <f t="shared" si="5"/>
        <v>16</v>
      </c>
      <c r="P21" s="65">
        <f>VLOOKUP($A21,'Return Data'!$B$7:$R$2700,15,0)</f>
        <v>5.1087999999999996</v>
      </c>
      <c r="Q21" s="66">
        <f t="shared" si="6"/>
        <v>15</v>
      </c>
      <c r="R21" s="65">
        <f>VLOOKUP($A21,'Return Data'!$B$7:$R$2700,16,0)</f>
        <v>6.8348000000000004</v>
      </c>
      <c r="S21" s="67">
        <f t="shared" si="7"/>
        <v>7</v>
      </c>
    </row>
    <row r="22" spans="1:19" x14ac:dyDescent="0.3">
      <c r="A22" s="63" t="s">
        <v>1849</v>
      </c>
      <c r="B22" s="64">
        <f>VLOOKUP($A22,'Return Data'!$B$7:$R$2700,3,0)</f>
        <v>44158</v>
      </c>
      <c r="C22" s="65">
        <f>VLOOKUP($A22,'Return Data'!$B$7:$R$2700,4,0)</f>
        <v>28.68</v>
      </c>
      <c r="D22" s="65">
        <f>VLOOKUP($A22,'Return Data'!$B$7:$R$2700,10,0)</f>
        <v>0.94259999999999999</v>
      </c>
      <c r="E22" s="66">
        <f t="shared" si="0"/>
        <v>6</v>
      </c>
      <c r="F22" s="65">
        <f>VLOOKUP($A22,'Return Data'!$B$7:$R$2700,11,0)</f>
        <v>1.4632000000000001</v>
      </c>
      <c r="G22" s="66">
        <f t="shared" si="1"/>
        <v>4</v>
      </c>
      <c r="H22" s="65">
        <f>VLOOKUP($A22,'Return Data'!$B$7:$R$2700,12,0)</f>
        <v>3.0575999999999999</v>
      </c>
      <c r="I22" s="66">
        <f t="shared" si="2"/>
        <v>7</v>
      </c>
      <c r="J22" s="65">
        <f>VLOOKUP($A22,'Return Data'!$B$7:$R$2700,13,0)</f>
        <v>4.2731000000000003</v>
      </c>
      <c r="K22" s="66">
        <f t="shared" si="3"/>
        <v>6</v>
      </c>
      <c r="L22" s="65">
        <f>VLOOKUP($A22,'Return Data'!$B$7:$R$2700,17,0)</f>
        <v>5.2207999999999997</v>
      </c>
      <c r="M22" s="66">
        <f t="shared" si="4"/>
        <v>7</v>
      </c>
      <c r="N22" s="65">
        <f>VLOOKUP($A22,'Return Data'!$B$7:$R$2700,14,0)</f>
        <v>5.6372999999999998</v>
      </c>
      <c r="O22" s="66">
        <f t="shared" si="5"/>
        <v>4</v>
      </c>
      <c r="P22" s="65">
        <f>VLOOKUP($A22,'Return Data'!$B$7:$R$2700,15,0)</f>
        <v>5.8901000000000003</v>
      </c>
      <c r="Q22" s="66">
        <f t="shared" si="6"/>
        <v>3</v>
      </c>
      <c r="R22" s="65">
        <f>VLOOKUP($A22,'Return Data'!$B$7:$R$2700,16,0)</f>
        <v>7.1963999999999997</v>
      </c>
      <c r="S22" s="67">
        <f t="shared" si="7"/>
        <v>3</v>
      </c>
    </row>
    <row r="23" spans="1:19" x14ac:dyDescent="0.3">
      <c r="A23" s="63" t="s">
        <v>1850</v>
      </c>
      <c r="B23" s="64">
        <f>VLOOKUP($A23,'Return Data'!$B$7:$R$2700,3,0)</f>
        <v>44158</v>
      </c>
      <c r="C23" s="65">
        <f>VLOOKUP($A23,'Return Data'!$B$7:$R$2700,4,0)</f>
        <v>14.788</v>
      </c>
      <c r="D23" s="65">
        <f>VLOOKUP($A23,'Return Data'!$B$7:$R$2700,10,0)</f>
        <v>0.93510000000000004</v>
      </c>
      <c r="E23" s="66">
        <f t="shared" si="0"/>
        <v>7</v>
      </c>
      <c r="F23" s="65">
        <f>VLOOKUP($A23,'Return Data'!$B$7:$R$2700,11,0)</f>
        <v>1.6496999999999999</v>
      </c>
      <c r="G23" s="66">
        <f t="shared" si="1"/>
        <v>2</v>
      </c>
      <c r="H23" s="65">
        <f>VLOOKUP($A23,'Return Data'!$B$7:$R$2700,12,0)</f>
        <v>3.456</v>
      </c>
      <c r="I23" s="66">
        <f t="shared" si="2"/>
        <v>2</v>
      </c>
      <c r="J23" s="65">
        <f>VLOOKUP($A23,'Return Data'!$B$7:$R$2700,13,0)</f>
        <v>4.7457000000000003</v>
      </c>
      <c r="K23" s="66">
        <f t="shared" si="3"/>
        <v>2</v>
      </c>
      <c r="L23" s="65">
        <f>VLOOKUP($A23,'Return Data'!$B$7:$R$2700,17,0)</f>
        <v>5.3869999999999996</v>
      </c>
      <c r="M23" s="66">
        <f t="shared" si="4"/>
        <v>1</v>
      </c>
      <c r="N23" s="65">
        <f>VLOOKUP($A23,'Return Data'!$B$7:$R$2700,14,0)</f>
        <v>5.6618000000000004</v>
      </c>
      <c r="O23" s="66">
        <f t="shared" si="5"/>
        <v>2</v>
      </c>
      <c r="P23" s="65">
        <f>VLOOKUP($A23,'Return Data'!$B$7:$R$2700,15,0)</f>
        <v>5.8472</v>
      </c>
      <c r="Q23" s="66">
        <f t="shared" si="6"/>
        <v>4</v>
      </c>
      <c r="R23" s="65">
        <f>VLOOKUP($A23,'Return Data'!$B$7:$R$2700,16,0)</f>
        <v>6.2980999999999998</v>
      </c>
      <c r="S23" s="67">
        <f t="shared" si="7"/>
        <v>12</v>
      </c>
    </row>
    <row r="24" spans="1:19" x14ac:dyDescent="0.3">
      <c r="A24" s="63" t="s">
        <v>1851</v>
      </c>
      <c r="B24" s="64">
        <f>VLOOKUP($A24,'Return Data'!$B$7:$R$2700,3,0)</f>
        <v>44158</v>
      </c>
      <c r="C24" s="65">
        <f>VLOOKUP($A24,'Return Data'!$B$7:$R$2700,4,0)</f>
        <v>10.867900000000001</v>
      </c>
      <c r="D24" s="65">
        <f>VLOOKUP($A24,'Return Data'!$B$7:$R$2700,10,0)</f>
        <v>0.6986</v>
      </c>
      <c r="E24" s="66">
        <f t="shared" si="0"/>
        <v>19</v>
      </c>
      <c r="F24" s="65">
        <f>VLOOKUP($A24,'Return Data'!$B$7:$R$2700,11,0)</f>
        <v>1.0103</v>
      </c>
      <c r="G24" s="66">
        <f t="shared" si="1"/>
        <v>19</v>
      </c>
      <c r="H24" s="65">
        <f>VLOOKUP($A24,'Return Data'!$B$7:$R$2700,12,0)</f>
        <v>2.5089999999999999</v>
      </c>
      <c r="I24" s="66">
        <f t="shared" si="2"/>
        <v>16</v>
      </c>
      <c r="J24" s="65">
        <f>VLOOKUP($A24,'Return Data'!$B$7:$R$2700,13,0)</f>
        <v>3.5541</v>
      </c>
      <c r="K24" s="66">
        <f t="shared" si="3"/>
        <v>17</v>
      </c>
      <c r="L24" s="65"/>
      <c r="M24" s="66"/>
      <c r="N24" s="65"/>
      <c r="O24" s="66"/>
      <c r="P24" s="65"/>
      <c r="Q24" s="66"/>
      <c r="R24" s="65">
        <f>VLOOKUP($A24,'Return Data'!$B$7:$R$2700,16,0)</f>
        <v>4.6527000000000003</v>
      </c>
      <c r="S24" s="67">
        <f t="shared" si="7"/>
        <v>20</v>
      </c>
    </row>
    <row r="25" spans="1:19" x14ac:dyDescent="0.3">
      <c r="A25" s="63" t="s">
        <v>1852</v>
      </c>
      <c r="B25" s="64">
        <f>VLOOKUP($A25,'Return Data'!$B$7:$R$2700,3,0)</f>
        <v>44158</v>
      </c>
      <c r="C25" s="65">
        <f>VLOOKUP($A25,'Return Data'!$B$7:$R$2700,4,0)</f>
        <v>10.06</v>
      </c>
      <c r="D25" s="65"/>
      <c r="E25" s="66"/>
      <c r="F25" s="65"/>
      <c r="G25" s="66"/>
      <c r="H25" s="65"/>
      <c r="I25" s="66"/>
      <c r="J25" s="65"/>
      <c r="K25" s="66"/>
      <c r="L25" s="65"/>
      <c r="M25" s="66"/>
      <c r="N25" s="65"/>
      <c r="O25" s="66"/>
      <c r="P25" s="65"/>
      <c r="Q25" s="66"/>
      <c r="R25" s="65">
        <f>VLOOKUP($A25,'Return Data'!$B$7:$R$2700,16,0)</f>
        <v>0.6</v>
      </c>
      <c r="S25" s="67">
        <f t="shared" si="7"/>
        <v>27</v>
      </c>
    </row>
    <row r="26" spans="1:19" x14ac:dyDescent="0.3">
      <c r="A26" s="63" t="s">
        <v>1853</v>
      </c>
      <c r="B26" s="64">
        <f>VLOOKUP($A26,'Return Data'!$B$7:$R$2700,3,0)</f>
        <v>44158</v>
      </c>
      <c r="C26" s="65">
        <f>VLOOKUP($A26,'Return Data'!$B$7:$R$2700,4,0)</f>
        <v>10.135</v>
      </c>
      <c r="D26" s="65"/>
      <c r="E26" s="66"/>
      <c r="F26" s="65"/>
      <c r="G26" s="66"/>
      <c r="H26" s="65"/>
      <c r="I26" s="66"/>
      <c r="J26" s="65"/>
      <c r="K26" s="66"/>
      <c r="L26" s="65"/>
      <c r="M26" s="66"/>
      <c r="N26" s="65"/>
      <c r="O26" s="66"/>
      <c r="P26" s="65"/>
      <c r="Q26" s="66"/>
      <c r="R26" s="65">
        <f>VLOOKUP($A26,'Return Data'!$B$7:$R$2700,16,0)</f>
        <v>1.35</v>
      </c>
      <c r="S26" s="67">
        <f t="shared" si="7"/>
        <v>26</v>
      </c>
    </row>
    <row r="27" spans="1:19" x14ac:dyDescent="0.3">
      <c r="A27" s="63" t="s">
        <v>1854</v>
      </c>
      <c r="B27" s="64">
        <f>VLOOKUP($A27,'Return Data'!$B$7:$R$2700,3,0)</f>
        <v>44158</v>
      </c>
      <c r="C27" s="65">
        <f>VLOOKUP($A27,'Return Data'!$B$7:$R$2700,4,0)</f>
        <v>20.5776</v>
      </c>
      <c r="D27" s="65">
        <f>VLOOKUP($A27,'Return Data'!$B$7:$R$2700,10,0)</f>
        <v>0.87160000000000004</v>
      </c>
      <c r="E27" s="66">
        <f t="shared" si="0"/>
        <v>10</v>
      </c>
      <c r="F27" s="65">
        <f>VLOOKUP($A27,'Return Data'!$B$7:$R$2700,11,0)</f>
        <v>1.3759999999999999</v>
      </c>
      <c r="G27" s="66">
        <f t="shared" si="1"/>
        <v>9</v>
      </c>
      <c r="H27" s="65">
        <f>VLOOKUP($A27,'Return Data'!$B$7:$R$2700,12,0)</f>
        <v>3.0106000000000002</v>
      </c>
      <c r="I27" s="66">
        <f t="shared" si="2"/>
        <v>9</v>
      </c>
      <c r="J27" s="65">
        <f>VLOOKUP($A27,'Return Data'!$B$7:$R$2700,13,0)</f>
        <v>4.1988000000000003</v>
      </c>
      <c r="K27" s="66">
        <f t="shared" si="3"/>
        <v>8</v>
      </c>
      <c r="L27" s="65">
        <f>VLOOKUP($A27,'Return Data'!$B$7:$R$2700,17,0)</f>
        <v>5.2485999999999997</v>
      </c>
      <c r="M27" s="66">
        <f t="shared" si="4"/>
        <v>6</v>
      </c>
      <c r="N27" s="65">
        <f>VLOOKUP($A27,'Return Data'!$B$7:$R$2700,14,0)</f>
        <v>5.7899000000000003</v>
      </c>
      <c r="O27" s="66">
        <f t="shared" si="5"/>
        <v>1</v>
      </c>
      <c r="P27" s="65">
        <f>VLOOKUP($A27,'Return Data'!$B$7:$R$2700,15,0)</f>
        <v>5.8940999999999999</v>
      </c>
      <c r="Q27" s="66">
        <f t="shared" si="6"/>
        <v>2</v>
      </c>
      <c r="R27" s="65">
        <f>VLOOKUP($A27,'Return Data'!$B$7:$R$2700,16,0)</f>
        <v>7.3926999999999996</v>
      </c>
      <c r="S27" s="67">
        <f t="shared" si="7"/>
        <v>1</v>
      </c>
    </row>
    <row r="28" spans="1:19" x14ac:dyDescent="0.3">
      <c r="A28" s="63" t="s">
        <v>1855</v>
      </c>
      <c r="B28" s="64">
        <f>VLOOKUP($A28,'Return Data'!$B$7:$R$2700,3,0)</f>
        <v>44158</v>
      </c>
      <c r="C28" s="65">
        <f>VLOOKUP($A28,'Return Data'!$B$7:$R$2700,4,0)</f>
        <v>14.425800000000001</v>
      </c>
      <c r="D28" s="65">
        <f>VLOOKUP($A28,'Return Data'!$B$7:$R$2700,10,0)</f>
        <v>1.0564</v>
      </c>
      <c r="E28" s="66">
        <f t="shared" si="0"/>
        <v>2</v>
      </c>
      <c r="F28" s="65">
        <f>VLOOKUP($A28,'Return Data'!$B$7:$R$2700,11,0)</f>
        <v>1.3781000000000001</v>
      </c>
      <c r="G28" s="66">
        <f t="shared" si="1"/>
        <v>8</v>
      </c>
      <c r="H28" s="65">
        <f>VLOOKUP($A28,'Return Data'!$B$7:$R$2700,12,0)</f>
        <v>2.5973000000000002</v>
      </c>
      <c r="I28" s="66">
        <f t="shared" si="2"/>
        <v>14</v>
      </c>
      <c r="J28" s="65">
        <f>VLOOKUP($A28,'Return Data'!$B$7:$R$2700,13,0)</f>
        <v>3.8454999999999999</v>
      </c>
      <c r="K28" s="66">
        <f t="shared" si="3"/>
        <v>14</v>
      </c>
      <c r="L28" s="65">
        <f>VLOOKUP($A28,'Return Data'!$B$7:$R$2700,17,0)</f>
        <v>4.8243999999999998</v>
      </c>
      <c r="M28" s="66">
        <f t="shared" si="4"/>
        <v>14</v>
      </c>
      <c r="N28" s="65">
        <f>VLOOKUP($A28,'Return Data'!$B$7:$R$2700,14,0)</f>
        <v>5.1497000000000002</v>
      </c>
      <c r="O28" s="66">
        <f t="shared" si="5"/>
        <v>13</v>
      </c>
      <c r="P28" s="65">
        <f>VLOOKUP($A28,'Return Data'!$B$7:$R$2700,15,0)</f>
        <v>5.5446</v>
      </c>
      <c r="Q28" s="66">
        <f t="shared" si="6"/>
        <v>12</v>
      </c>
      <c r="R28" s="65">
        <f>VLOOKUP($A28,'Return Data'!$B$7:$R$2700,16,0)</f>
        <v>6.0415999999999999</v>
      </c>
      <c r="S28" s="67">
        <f t="shared" si="7"/>
        <v>14</v>
      </c>
    </row>
    <row r="29" spans="1:19" x14ac:dyDescent="0.3">
      <c r="A29" s="63" t="s">
        <v>1856</v>
      </c>
      <c r="B29" s="64">
        <f>VLOOKUP($A29,'Return Data'!$B$7:$R$2700,3,0)</f>
        <v>44158</v>
      </c>
      <c r="C29" s="65">
        <f>VLOOKUP($A29,'Return Data'!$B$7:$R$2700,4,0)</f>
        <v>11.4963</v>
      </c>
      <c r="D29" s="65">
        <f>VLOOKUP($A29,'Return Data'!$B$7:$R$2700,10,0)</f>
        <v>0.54049999999999998</v>
      </c>
      <c r="E29" s="66">
        <f t="shared" si="0"/>
        <v>23</v>
      </c>
      <c r="F29" s="65">
        <f>VLOOKUP($A29,'Return Data'!$B$7:$R$2700,11,0)</f>
        <v>0.3579</v>
      </c>
      <c r="G29" s="66">
        <f t="shared" si="1"/>
        <v>24</v>
      </c>
      <c r="H29" s="65">
        <f>VLOOKUP($A29,'Return Data'!$B$7:$R$2700,12,0)</f>
        <v>1.2694000000000001</v>
      </c>
      <c r="I29" s="66">
        <f t="shared" si="2"/>
        <v>23</v>
      </c>
      <c r="J29" s="65">
        <f>VLOOKUP($A29,'Return Data'!$B$7:$R$2700,13,0)</f>
        <v>2.1857000000000002</v>
      </c>
      <c r="K29" s="66">
        <f t="shared" si="3"/>
        <v>22</v>
      </c>
      <c r="L29" s="65">
        <f>VLOOKUP($A29,'Return Data'!$B$7:$R$2700,17,0)</f>
        <v>3.0366</v>
      </c>
      <c r="M29" s="66">
        <f t="shared" si="4"/>
        <v>19</v>
      </c>
      <c r="N29" s="65">
        <f>VLOOKUP($A29,'Return Data'!$B$7:$R$2700,14,0)</f>
        <v>1.8644000000000001</v>
      </c>
      <c r="O29" s="66">
        <f t="shared" si="5"/>
        <v>17</v>
      </c>
      <c r="P29" s="65"/>
      <c r="Q29" s="66"/>
      <c r="R29" s="65">
        <f>VLOOKUP($A29,'Return Data'!$B$7:$R$2700,16,0)</f>
        <v>3.0813999999999999</v>
      </c>
      <c r="S29" s="67">
        <f t="shared" si="7"/>
        <v>23</v>
      </c>
    </row>
    <row r="30" spans="1:19" x14ac:dyDescent="0.3">
      <c r="A30" s="63" t="s">
        <v>1857</v>
      </c>
      <c r="B30" s="64">
        <f>VLOOKUP($A30,'Return Data'!$B$7:$R$2700,3,0)</f>
        <v>44158</v>
      </c>
      <c r="C30" s="65">
        <f>VLOOKUP($A30,'Return Data'!$B$7:$R$2700,4,0)</f>
        <v>25.9178</v>
      </c>
      <c r="D30" s="65">
        <f>VLOOKUP($A30,'Return Data'!$B$7:$R$2700,10,0)</f>
        <v>0.76039999999999996</v>
      </c>
      <c r="E30" s="66">
        <f t="shared" si="0"/>
        <v>18</v>
      </c>
      <c r="F30" s="65">
        <f>VLOOKUP($A30,'Return Data'!$B$7:$R$2700,11,0)</f>
        <v>0.94799999999999995</v>
      </c>
      <c r="G30" s="66">
        <f t="shared" si="1"/>
        <v>21</v>
      </c>
      <c r="H30" s="65">
        <f>VLOOKUP($A30,'Return Data'!$B$7:$R$2700,12,0)</f>
        <v>2.2229000000000001</v>
      </c>
      <c r="I30" s="66">
        <f t="shared" si="2"/>
        <v>18</v>
      </c>
      <c r="J30" s="65">
        <f>VLOOKUP($A30,'Return Data'!$B$7:$R$2700,13,0)</f>
        <v>3.4411</v>
      </c>
      <c r="K30" s="66">
        <f t="shared" si="3"/>
        <v>18</v>
      </c>
      <c r="L30" s="65">
        <f>VLOOKUP($A30,'Return Data'!$B$7:$R$2700,17,0)</f>
        <v>4.7817999999999996</v>
      </c>
      <c r="M30" s="66">
        <f t="shared" si="4"/>
        <v>15</v>
      </c>
      <c r="N30" s="65">
        <f>VLOOKUP($A30,'Return Data'!$B$7:$R$2700,14,0)</f>
        <v>5.3235999999999999</v>
      </c>
      <c r="O30" s="66">
        <f t="shared" si="5"/>
        <v>12</v>
      </c>
      <c r="P30" s="65">
        <f>VLOOKUP($A30,'Return Data'!$B$7:$R$2700,15,0)</f>
        <v>5.5366999999999997</v>
      </c>
      <c r="Q30" s="66">
        <f t="shared" si="6"/>
        <v>13</v>
      </c>
      <c r="R30" s="65">
        <f>VLOOKUP($A30,'Return Data'!$B$7:$R$2700,16,0)</f>
        <v>7.0050999999999997</v>
      </c>
      <c r="S30" s="67">
        <f t="shared" si="7"/>
        <v>5</v>
      </c>
    </row>
    <row r="31" spans="1:19" x14ac:dyDescent="0.3">
      <c r="A31" s="63" t="s">
        <v>1858</v>
      </c>
      <c r="B31" s="64">
        <f>VLOOKUP($A31,'Return Data'!$B$7:$R$2700,3,0)</f>
        <v>44158</v>
      </c>
      <c r="C31" s="65">
        <f>VLOOKUP($A31,'Return Data'!$B$7:$R$2700,4,0)</f>
        <v>10.297000000000001</v>
      </c>
      <c r="D31" s="65">
        <f>VLOOKUP($A31,'Return Data'!$B$7:$R$2700,10,0)</f>
        <v>1.2030000000000001</v>
      </c>
      <c r="E31" s="66">
        <f t="shared" si="0"/>
        <v>1</v>
      </c>
      <c r="F31" s="65">
        <f>VLOOKUP($A31,'Return Data'!$B$7:$R$2700,11,0)</f>
        <v>1.2697000000000001</v>
      </c>
      <c r="G31" s="66">
        <f t="shared" si="1"/>
        <v>14</v>
      </c>
      <c r="H31" s="65"/>
      <c r="I31" s="66"/>
      <c r="J31" s="65"/>
      <c r="K31" s="66"/>
      <c r="L31" s="65"/>
      <c r="M31" s="66"/>
      <c r="N31" s="65"/>
      <c r="O31" s="66"/>
      <c r="P31" s="65"/>
      <c r="Q31" s="66"/>
      <c r="R31" s="65">
        <f>VLOOKUP($A31,'Return Data'!$B$7:$R$2700,16,0)</f>
        <v>2.97</v>
      </c>
      <c r="S31" s="67">
        <f t="shared" si="7"/>
        <v>24</v>
      </c>
    </row>
    <row r="32" spans="1:19" x14ac:dyDescent="0.3">
      <c r="A32" s="63" t="s">
        <v>1859</v>
      </c>
      <c r="B32" s="64">
        <f>VLOOKUP($A32,'Return Data'!$B$7:$R$2700,3,0)</f>
        <v>44158</v>
      </c>
      <c r="C32" s="65">
        <f>VLOOKUP($A32,'Return Data'!$B$7:$R$2700,4,0)</f>
        <v>11.1366</v>
      </c>
      <c r="D32" s="65">
        <f>VLOOKUP($A32,'Return Data'!$B$7:$R$2700,10,0)</f>
        <v>1.0003</v>
      </c>
      <c r="E32" s="66">
        <f t="shared" si="0"/>
        <v>3</v>
      </c>
      <c r="F32" s="65">
        <f>VLOOKUP($A32,'Return Data'!$B$7:$R$2700,11,0)</f>
        <v>1.6659999999999999</v>
      </c>
      <c r="G32" s="66">
        <f t="shared" si="1"/>
        <v>1</v>
      </c>
      <c r="H32" s="65">
        <f>VLOOKUP($A32,'Return Data'!$B$7:$R$2700,12,0)</f>
        <v>3.6435</v>
      </c>
      <c r="I32" s="66">
        <f t="shared" si="2"/>
        <v>1</v>
      </c>
      <c r="J32" s="65">
        <f>VLOOKUP($A32,'Return Data'!$B$7:$R$2700,13,0)</f>
        <v>4.9325999999999999</v>
      </c>
      <c r="K32" s="66">
        <f t="shared" si="3"/>
        <v>1</v>
      </c>
      <c r="L32" s="65"/>
      <c r="M32" s="66"/>
      <c r="N32" s="65"/>
      <c r="O32" s="66"/>
      <c r="P32" s="65"/>
      <c r="Q32" s="66"/>
      <c r="R32" s="65">
        <f>VLOOKUP($A32,'Return Data'!$B$7:$R$2700,16,0)</f>
        <v>5.7233999999999998</v>
      </c>
      <c r="S32" s="67">
        <f t="shared" si="7"/>
        <v>17</v>
      </c>
    </row>
    <row r="33" spans="1:19" x14ac:dyDescent="0.3">
      <c r="A33" s="63" t="s">
        <v>1860</v>
      </c>
      <c r="B33" s="64">
        <f>VLOOKUP($A33,'Return Data'!$B$7:$R$2700,3,0)</f>
        <v>44158</v>
      </c>
      <c r="C33" s="65">
        <f>VLOOKUP($A33,'Return Data'!$B$7:$R$2700,4,0)</f>
        <v>10.9527</v>
      </c>
      <c r="D33" s="65">
        <f>VLOOKUP($A33,'Return Data'!$B$7:$R$2700,10,0)</f>
        <v>0.83130000000000004</v>
      </c>
      <c r="E33" s="66">
        <f t="shared" si="0"/>
        <v>14</v>
      </c>
      <c r="F33" s="65">
        <f>VLOOKUP($A33,'Return Data'!$B$7:$R$2700,11,0)</f>
        <v>1.3932</v>
      </c>
      <c r="G33" s="66">
        <f t="shared" si="1"/>
        <v>7</v>
      </c>
      <c r="H33" s="65">
        <f>VLOOKUP($A33,'Return Data'!$B$7:$R$2700,12,0)</f>
        <v>3.2105000000000001</v>
      </c>
      <c r="I33" s="66">
        <f t="shared" si="2"/>
        <v>5</v>
      </c>
      <c r="J33" s="65">
        <f>VLOOKUP($A33,'Return Data'!$B$7:$R$2700,13,0)</f>
        <v>4.5255000000000001</v>
      </c>
      <c r="K33" s="66">
        <f t="shared" si="3"/>
        <v>3</v>
      </c>
      <c r="L33" s="65"/>
      <c r="M33" s="66"/>
      <c r="N33" s="65"/>
      <c r="O33" s="66"/>
      <c r="P33" s="65"/>
      <c r="Q33" s="66"/>
      <c r="R33" s="65">
        <f>VLOOKUP($A33,'Return Data'!$B$7:$R$2700,16,0)</f>
        <v>5.3098999999999998</v>
      </c>
      <c r="S33" s="67">
        <f t="shared" si="7"/>
        <v>19</v>
      </c>
    </row>
    <row r="34" spans="1:19" x14ac:dyDescent="0.3">
      <c r="A34" s="63" t="s">
        <v>1861</v>
      </c>
      <c r="B34" s="64">
        <f>VLOOKUP($A34,'Return Data'!$B$7:$R$2700,3,0)</f>
        <v>44158</v>
      </c>
      <c r="C34" s="65">
        <f>VLOOKUP($A34,'Return Data'!$B$7:$R$2700,4,0)</f>
        <v>27.047999999999998</v>
      </c>
      <c r="D34" s="65">
        <f>VLOOKUP($A34,'Return Data'!$B$7:$R$2700,10,0)</f>
        <v>0.92420000000000002</v>
      </c>
      <c r="E34" s="66">
        <f t="shared" si="0"/>
        <v>8</v>
      </c>
      <c r="F34" s="65">
        <f>VLOOKUP($A34,'Return Data'!$B$7:$R$2700,11,0)</f>
        <v>1.4663999999999999</v>
      </c>
      <c r="G34" s="66">
        <f t="shared" si="1"/>
        <v>3</v>
      </c>
      <c r="H34" s="65">
        <f>VLOOKUP($A34,'Return Data'!$B$7:$R$2700,12,0)</f>
        <v>3.0918000000000001</v>
      </c>
      <c r="I34" s="66">
        <f t="shared" si="2"/>
        <v>6</v>
      </c>
      <c r="J34" s="65">
        <f>VLOOKUP($A34,'Return Data'!$B$7:$R$2700,13,0)</f>
        <v>4.2729999999999997</v>
      </c>
      <c r="K34" s="66">
        <f t="shared" si="3"/>
        <v>7</v>
      </c>
      <c r="L34" s="65">
        <f>VLOOKUP($A34,'Return Data'!$B$7:$R$2700,17,0)</f>
        <v>5.3128000000000002</v>
      </c>
      <c r="M34" s="66">
        <f t="shared" si="4"/>
        <v>4</v>
      </c>
      <c r="N34" s="65">
        <f>VLOOKUP($A34,'Return Data'!$B$7:$R$2700,14,0)</f>
        <v>5.6325000000000003</v>
      </c>
      <c r="O34" s="66">
        <f t="shared" si="5"/>
        <v>5</v>
      </c>
      <c r="P34" s="65">
        <f>VLOOKUP($A34,'Return Data'!$B$7:$R$2700,15,0)</f>
        <v>5.8132999999999999</v>
      </c>
      <c r="Q34" s="66">
        <f t="shared" si="6"/>
        <v>5</v>
      </c>
      <c r="R34" s="65">
        <f>VLOOKUP($A34,'Return Data'!$B$7:$R$2700,16,0)</f>
        <v>7.1471999999999998</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0.79335599999999995</v>
      </c>
      <c r="E36" s="74"/>
      <c r="F36" s="75">
        <f>AVERAGE(F8:F34)</f>
        <v>1.1373240000000002</v>
      </c>
      <c r="G36" s="74"/>
      <c r="H36" s="75">
        <f>AVERAGE(H8:H34)</f>
        <v>2.5518000000000005</v>
      </c>
      <c r="I36" s="74"/>
      <c r="J36" s="75">
        <f>AVERAGE(J8:J34)</f>
        <v>3.7247782608695643</v>
      </c>
      <c r="K36" s="74"/>
      <c r="L36" s="75">
        <f>AVERAGE(L8:L34)</f>
        <v>4.7662150000000008</v>
      </c>
      <c r="M36" s="74"/>
      <c r="N36" s="75">
        <f>AVERAGE(N8:N34)</f>
        <v>5.1997235294117639</v>
      </c>
      <c r="O36" s="74"/>
      <c r="P36" s="75">
        <f>AVERAGE(P8:P34)</f>
        <v>5.6779866666666665</v>
      </c>
      <c r="Q36" s="74"/>
      <c r="R36" s="75">
        <f>AVERAGE(R8:R34)</f>
        <v>5.4371629629629625</v>
      </c>
      <c r="S36" s="76"/>
    </row>
    <row r="37" spans="1:19" x14ac:dyDescent="0.3">
      <c r="A37" s="73" t="s">
        <v>28</v>
      </c>
      <c r="B37" s="74"/>
      <c r="C37" s="74"/>
      <c r="D37" s="75">
        <f>MIN(D8:D34)</f>
        <v>-6.6600000000000006E-2</v>
      </c>
      <c r="E37" s="74"/>
      <c r="F37" s="75">
        <f>MIN(F8:F34)</f>
        <v>-0.7843</v>
      </c>
      <c r="G37" s="74"/>
      <c r="H37" s="75">
        <f>MIN(H8:H34)</f>
        <v>-0.26690000000000003</v>
      </c>
      <c r="I37" s="74"/>
      <c r="J37" s="75">
        <f>MIN(J8:J34)</f>
        <v>0.11</v>
      </c>
      <c r="K37" s="74"/>
      <c r="L37" s="75">
        <f>MIN(L8:L34)</f>
        <v>2.4148000000000001</v>
      </c>
      <c r="M37" s="74"/>
      <c r="N37" s="75">
        <f>MIN(N8:N34)</f>
        <v>1.8644000000000001</v>
      </c>
      <c r="O37" s="74"/>
      <c r="P37" s="75">
        <f>MIN(P8:P34)</f>
        <v>5.1087999999999996</v>
      </c>
      <c r="Q37" s="74"/>
      <c r="R37" s="75">
        <f>MIN(R8:R34)</f>
        <v>0.6</v>
      </c>
      <c r="S37" s="76"/>
    </row>
    <row r="38" spans="1:19" ht="15" thickBot="1" x14ac:dyDescent="0.35">
      <c r="A38" s="77" t="s">
        <v>29</v>
      </c>
      <c r="B38" s="78"/>
      <c r="C38" s="78"/>
      <c r="D38" s="79">
        <f>MAX(D8:D34)</f>
        <v>1.2030000000000001</v>
      </c>
      <c r="E38" s="78"/>
      <c r="F38" s="79">
        <f>MAX(F8:F34)</f>
        <v>1.6659999999999999</v>
      </c>
      <c r="G38" s="78"/>
      <c r="H38" s="79">
        <f>MAX(H8:H34)</f>
        <v>3.6435</v>
      </c>
      <c r="I38" s="78"/>
      <c r="J38" s="79">
        <f>MAX(J8:J34)</f>
        <v>4.9325999999999999</v>
      </c>
      <c r="K38" s="78"/>
      <c r="L38" s="79">
        <f>MAX(L8:L34)</f>
        <v>5.3869999999999996</v>
      </c>
      <c r="M38" s="78"/>
      <c r="N38" s="79">
        <f>MAX(N8:N34)</f>
        <v>5.7899000000000003</v>
      </c>
      <c r="O38" s="78"/>
      <c r="P38" s="79">
        <f>MAX(P8:P34)</f>
        <v>5.9127999999999998</v>
      </c>
      <c r="Q38" s="78"/>
      <c r="R38" s="79">
        <f>MAX(R8:R34)</f>
        <v>7.3926999999999996</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44158</v>
      </c>
      <c r="C8" s="65">
        <f>VLOOKUP($A8,'Return Data'!$B$7:$R$2700,4,0)</f>
        <v>61.17</v>
      </c>
      <c r="D8" s="65">
        <f>VLOOKUP($A8,'Return Data'!$B$7:$R$2700,10,0)</f>
        <v>10.734999999999999</v>
      </c>
      <c r="E8" s="66">
        <f>RANK(D8,D$8:D$10,0)</f>
        <v>3</v>
      </c>
      <c r="F8" s="65">
        <f>VLOOKUP($A8,'Return Data'!$B$7:$R$2700,11,0)</f>
        <v>39.561900000000001</v>
      </c>
      <c r="G8" s="66">
        <f>RANK(F8,F$8:F$10,0)</f>
        <v>3</v>
      </c>
      <c r="H8" s="65">
        <f>VLOOKUP($A8,'Return Data'!$B$7:$R$2700,12,0)</f>
        <v>7.4477000000000002</v>
      </c>
      <c r="I8" s="66">
        <f>RANK(H8,H$8:H$10,0)</f>
        <v>2</v>
      </c>
      <c r="J8" s="65">
        <f>VLOOKUP($A8,'Return Data'!$B$7:$R$2700,13,0)</f>
        <v>15.677</v>
      </c>
      <c r="K8" s="66">
        <f>RANK(J8,J$8:J$10,0)</f>
        <v>2</v>
      </c>
      <c r="L8" s="65">
        <f>VLOOKUP($A8,'Return Data'!$B$7:$R$2700,17,0)</f>
        <v>12.3964</v>
      </c>
      <c r="M8" s="66">
        <f>RANK(L8,L$8:L$10,0)</f>
        <v>1</v>
      </c>
      <c r="N8" s="65">
        <f>VLOOKUP($A8,'Return Data'!$B$7:$R$2700,14,0)</f>
        <v>8.0062999999999995</v>
      </c>
      <c r="O8" s="66">
        <f>RANK(N8,N$8:N$10,0)</f>
        <v>2</v>
      </c>
      <c r="P8" s="65">
        <f>VLOOKUP($A8,'Return Data'!$B$7:$R$2700,15,0)</f>
        <v>14.2651</v>
      </c>
      <c r="Q8" s="66">
        <f>RANK(P8,P$8:P$10,0)</f>
        <v>1</v>
      </c>
      <c r="R8" s="65">
        <f>VLOOKUP($A8,'Return Data'!$B$7:$R$2700,16,0)</f>
        <v>17.185099999999998</v>
      </c>
      <c r="S8" s="67">
        <f>RANK(R8,R$8:R$10,0)</f>
        <v>1</v>
      </c>
    </row>
    <row r="9" spans="1:20" x14ac:dyDescent="0.3">
      <c r="A9" s="63" t="s">
        <v>618</v>
      </c>
      <c r="B9" s="64">
        <f>VLOOKUP($A9,'Return Data'!$B$7:$R$2700,3,0)</f>
        <v>44158</v>
      </c>
      <c r="C9" s="65">
        <f>VLOOKUP($A9,'Return Data'!$B$7:$R$2700,4,0)</f>
        <v>65.373999999999995</v>
      </c>
      <c r="D9" s="65">
        <f>VLOOKUP($A9,'Return Data'!$B$7:$R$2700,10,0)</f>
        <v>12.787699999999999</v>
      </c>
      <c r="E9" s="66">
        <f>RANK(D9,D$8:D$10,0)</f>
        <v>1</v>
      </c>
      <c r="F9" s="65">
        <f>VLOOKUP($A9,'Return Data'!$B$7:$R$2700,11,0)</f>
        <v>42.095799999999997</v>
      </c>
      <c r="G9" s="66">
        <f>RANK(F9,F$8:F$10,0)</f>
        <v>2</v>
      </c>
      <c r="H9" s="65">
        <f>VLOOKUP($A9,'Return Data'!$B$7:$R$2700,12,0)</f>
        <v>5.4130000000000003</v>
      </c>
      <c r="I9" s="66">
        <f>RANK(H9,H$8:H$10,0)</f>
        <v>3</v>
      </c>
      <c r="J9" s="65">
        <f>VLOOKUP($A9,'Return Data'!$B$7:$R$2700,13,0)</f>
        <v>10.3955</v>
      </c>
      <c r="K9" s="66">
        <f>RANK(J9,J$8:J$10,0)</f>
        <v>3</v>
      </c>
      <c r="L9" s="65">
        <f>VLOOKUP($A9,'Return Data'!$B$7:$R$2700,17,0)</f>
        <v>12.0466</v>
      </c>
      <c r="M9" s="66">
        <f>RANK(L9,L$8:L$10,0)</f>
        <v>2</v>
      </c>
      <c r="N9" s="65">
        <f>VLOOKUP($A9,'Return Data'!$B$7:$R$2700,14,0)</f>
        <v>8.9559999999999995</v>
      </c>
      <c r="O9" s="66">
        <f>RANK(N9,N$8:N$10,0)</f>
        <v>1</v>
      </c>
      <c r="P9" s="65">
        <f>VLOOKUP($A9,'Return Data'!$B$7:$R$2700,15,0)</f>
        <v>13.6349</v>
      </c>
      <c r="Q9" s="66">
        <f>RANK(P9,P$8:P$10,0)</f>
        <v>2</v>
      </c>
      <c r="R9" s="65">
        <f>VLOOKUP($A9,'Return Data'!$B$7:$R$2700,16,0)</f>
        <v>13.8682</v>
      </c>
      <c r="S9" s="67">
        <f>RANK(R9,R$8:R$10,0)</f>
        <v>2</v>
      </c>
    </row>
    <row r="10" spans="1:20" x14ac:dyDescent="0.3">
      <c r="A10" s="63" t="s">
        <v>619</v>
      </c>
      <c r="B10" s="64">
        <f>VLOOKUP($A10,'Return Data'!$B$7:$R$2700,3,0)</f>
        <v>44158</v>
      </c>
      <c r="C10" s="65">
        <f>VLOOKUP($A10,'Return Data'!$B$7:$R$2700,4,0)</f>
        <v>36.671078621430802</v>
      </c>
      <c r="D10" s="65">
        <f>VLOOKUP($A10,'Return Data'!$B$7:$R$2700,10,0)</f>
        <v>12.571099999999999</v>
      </c>
      <c r="E10" s="66">
        <f>RANK(D10,D$8:D$10,0)</f>
        <v>2</v>
      </c>
      <c r="F10" s="65">
        <f>VLOOKUP($A10,'Return Data'!$B$7:$R$2700,11,0)</f>
        <v>51.038899999999998</v>
      </c>
      <c r="G10" s="66">
        <f>RANK(F10,F$8:F$10,0)</f>
        <v>1</v>
      </c>
      <c r="H10" s="65">
        <f>VLOOKUP($A10,'Return Data'!$B$7:$R$2700,12,0)</f>
        <v>14.0448</v>
      </c>
      <c r="I10" s="66">
        <f>RANK(H10,H$8:H$10,0)</f>
        <v>1</v>
      </c>
      <c r="J10" s="65">
        <f>VLOOKUP($A10,'Return Data'!$B$7:$R$2700,13,0)</f>
        <v>17.2363</v>
      </c>
      <c r="K10" s="66">
        <f>RANK(J10,J$8:J$10,0)</f>
        <v>1</v>
      </c>
      <c r="L10" s="65">
        <f>VLOOKUP($A10,'Return Data'!$B$7:$R$2700,17,0)</f>
        <v>8.3537999999999997</v>
      </c>
      <c r="M10" s="66">
        <f>RANK(L10,L$8:L$10,0)</f>
        <v>3</v>
      </c>
      <c r="N10" s="65">
        <f>VLOOKUP($A10,'Return Data'!$B$7:$R$2700,14,0)</f>
        <v>0.87580000000000002</v>
      </c>
      <c r="O10" s="66">
        <f>RANK(N10,N$8:N$10,0)</f>
        <v>3</v>
      </c>
      <c r="P10" s="65">
        <f>VLOOKUP($A10,'Return Data'!$B$7:$R$2700,15,0)</f>
        <v>7.5869999999999997</v>
      </c>
      <c r="Q10" s="66">
        <f>RANK(P10,P$8:P$10,0)</f>
        <v>3</v>
      </c>
      <c r="R10" s="65">
        <f>VLOOKUP($A10,'Return Data'!$B$7:$R$2700,16,0)</f>
        <v>9.9946999999999999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12.031266666666667</v>
      </c>
      <c r="E12" s="74"/>
      <c r="F12" s="75">
        <f>AVERAGE(F8:F10)</f>
        <v>44.232199999999999</v>
      </c>
      <c r="G12" s="74"/>
      <c r="H12" s="75">
        <f>AVERAGE(H8:H10)</f>
        <v>8.9685000000000006</v>
      </c>
      <c r="I12" s="74"/>
      <c r="J12" s="75">
        <f>AVERAGE(J8:J10)</f>
        <v>14.436266666666667</v>
      </c>
      <c r="K12" s="74"/>
      <c r="L12" s="75">
        <f>AVERAGE(L8:L10)</f>
        <v>10.932266666666665</v>
      </c>
      <c r="M12" s="74"/>
      <c r="N12" s="75">
        <f>AVERAGE(N8:N10)</f>
        <v>5.9460333333333333</v>
      </c>
      <c r="O12" s="74"/>
      <c r="P12" s="75">
        <f>AVERAGE(P8:P10)</f>
        <v>11.828999999999999</v>
      </c>
      <c r="Q12" s="74"/>
      <c r="R12" s="75">
        <f>AVERAGE(R8:R10)</f>
        <v>13.682666666666668</v>
      </c>
      <c r="S12" s="76"/>
    </row>
    <row r="13" spans="1:20" x14ac:dyDescent="0.3">
      <c r="A13" s="73" t="s">
        <v>28</v>
      </c>
      <c r="B13" s="74"/>
      <c r="C13" s="74"/>
      <c r="D13" s="75">
        <f>MIN(D8:D10)</f>
        <v>10.734999999999999</v>
      </c>
      <c r="E13" s="74"/>
      <c r="F13" s="75">
        <f>MIN(F8:F10)</f>
        <v>39.561900000000001</v>
      </c>
      <c r="G13" s="74"/>
      <c r="H13" s="75">
        <f>MIN(H8:H10)</f>
        <v>5.4130000000000003</v>
      </c>
      <c r="I13" s="74"/>
      <c r="J13" s="75">
        <f>MIN(J8:J10)</f>
        <v>10.3955</v>
      </c>
      <c r="K13" s="74"/>
      <c r="L13" s="75">
        <f>MIN(L8:L10)</f>
        <v>8.3537999999999997</v>
      </c>
      <c r="M13" s="74"/>
      <c r="N13" s="75">
        <f>MIN(N8:N10)</f>
        <v>0.87580000000000002</v>
      </c>
      <c r="O13" s="74"/>
      <c r="P13" s="75">
        <f>MIN(P8:P10)</f>
        <v>7.5869999999999997</v>
      </c>
      <c r="Q13" s="74"/>
      <c r="R13" s="75">
        <f>MIN(R8:R10)</f>
        <v>9.9946999999999999</v>
      </c>
      <c r="S13" s="76"/>
    </row>
    <row r="14" spans="1:20" ht="15" thickBot="1" x14ac:dyDescent="0.35">
      <c r="A14" s="77" t="s">
        <v>29</v>
      </c>
      <c r="B14" s="78"/>
      <c r="C14" s="78"/>
      <c r="D14" s="79">
        <f>MAX(D8:D10)</f>
        <v>12.787699999999999</v>
      </c>
      <c r="E14" s="78"/>
      <c r="F14" s="79">
        <f>MAX(F8:F10)</f>
        <v>51.038899999999998</v>
      </c>
      <c r="G14" s="78"/>
      <c r="H14" s="79">
        <f>MAX(H8:H10)</f>
        <v>14.0448</v>
      </c>
      <c r="I14" s="78"/>
      <c r="J14" s="79">
        <f>MAX(J8:J10)</f>
        <v>17.2363</v>
      </c>
      <c r="K14" s="78"/>
      <c r="L14" s="79">
        <f>MAX(L8:L10)</f>
        <v>12.3964</v>
      </c>
      <c r="M14" s="78"/>
      <c r="N14" s="79">
        <f>MAX(N8:N10)</f>
        <v>8.9559999999999995</v>
      </c>
      <c r="O14" s="78"/>
      <c r="P14" s="79">
        <f>MAX(P8:P10)</f>
        <v>14.2651</v>
      </c>
      <c r="Q14" s="78"/>
      <c r="R14" s="79">
        <f>MAX(R8:R10)</f>
        <v>17.185099999999998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44158</v>
      </c>
      <c r="C8" s="65">
        <f>VLOOKUP($A8,'Return Data'!$B$7:$R$2700,4,0)</f>
        <v>55.18</v>
      </c>
      <c r="D8" s="65">
        <f>VLOOKUP($A8,'Return Data'!$B$7:$R$2700,10,0)</f>
        <v>10.382099999999999</v>
      </c>
      <c r="E8" s="66">
        <f>RANK(D8,D$8:D$10,0)</f>
        <v>3</v>
      </c>
      <c r="F8" s="65">
        <f>VLOOKUP($A8,'Return Data'!$B$7:$R$2700,11,0)</f>
        <v>38.678100000000001</v>
      </c>
      <c r="G8" s="66">
        <f>RANK(F8,F$8:F$10,0)</f>
        <v>3</v>
      </c>
      <c r="H8" s="65">
        <f>VLOOKUP($A8,'Return Data'!$B$7:$R$2700,12,0)</f>
        <v>6.484</v>
      </c>
      <c r="I8" s="66">
        <f>RANK(H8,H$8:H$10,0)</f>
        <v>2</v>
      </c>
      <c r="J8" s="65">
        <f>VLOOKUP($A8,'Return Data'!$B$7:$R$2700,13,0)</f>
        <v>14.339</v>
      </c>
      <c r="K8" s="66">
        <f>RANK(J8,J$8:J$10,0)</f>
        <v>2</v>
      </c>
      <c r="L8" s="65">
        <f>VLOOKUP($A8,'Return Data'!$B$7:$R$2700,17,0)</f>
        <v>11.135899999999999</v>
      </c>
      <c r="M8" s="66">
        <f>RANK(L8,L$8:L$10,0)</f>
        <v>1</v>
      </c>
      <c r="N8" s="65">
        <f>VLOOKUP($A8,'Return Data'!$B$7:$R$2700,14,0)</f>
        <v>6.7126999999999999</v>
      </c>
      <c r="O8" s="66">
        <f>RANK(N8,N$8:N$10,0)</f>
        <v>2</v>
      </c>
      <c r="P8" s="65">
        <f>VLOOKUP($A8,'Return Data'!$B$7:$R$2700,15,0)</f>
        <v>12.678000000000001</v>
      </c>
      <c r="Q8" s="66">
        <f>RANK(P8,P$8:P$10,0)</f>
        <v>1</v>
      </c>
      <c r="R8" s="65">
        <f>VLOOKUP($A8,'Return Data'!$B$7:$R$2700,16,0)</f>
        <v>13.350199999999999</v>
      </c>
      <c r="S8" s="67">
        <f>RANK(R8,R$8:R$10,0)</f>
        <v>2</v>
      </c>
    </row>
    <row r="9" spans="1:20" x14ac:dyDescent="0.3">
      <c r="A9" s="63" t="s">
        <v>617</v>
      </c>
      <c r="B9" s="64">
        <f>VLOOKUP($A9,'Return Data'!$B$7:$R$2700,3,0)</f>
        <v>44158</v>
      </c>
      <c r="C9" s="65">
        <f>VLOOKUP($A9,'Return Data'!$B$7:$R$2700,4,0)</f>
        <v>59.024000000000001</v>
      </c>
      <c r="D9" s="65">
        <f>VLOOKUP($A9,'Return Data'!$B$7:$R$2700,10,0)</f>
        <v>12.3988</v>
      </c>
      <c r="E9" s="66">
        <f>RANK(D9,D$8:D$10,0)</f>
        <v>1</v>
      </c>
      <c r="F9" s="65">
        <f>VLOOKUP($A9,'Return Data'!$B$7:$R$2700,11,0)</f>
        <v>41.128100000000003</v>
      </c>
      <c r="G9" s="66">
        <f>RANK(F9,F$8:F$10,0)</f>
        <v>2</v>
      </c>
      <c r="H9" s="65">
        <f>VLOOKUP($A9,'Return Data'!$B$7:$R$2700,12,0)</f>
        <v>4.3509000000000002</v>
      </c>
      <c r="I9" s="66">
        <f>RANK(H9,H$8:H$10,0)</f>
        <v>3</v>
      </c>
      <c r="J9" s="65">
        <f>VLOOKUP($A9,'Return Data'!$B$7:$R$2700,13,0)</f>
        <v>8.9365000000000006</v>
      </c>
      <c r="K9" s="66">
        <f>RANK(J9,J$8:J$10,0)</f>
        <v>3</v>
      </c>
      <c r="L9" s="65">
        <f>VLOOKUP($A9,'Return Data'!$B$7:$R$2700,17,0)</f>
        <v>10.5037</v>
      </c>
      <c r="M9" s="66">
        <f>RANK(L9,L$8:L$10,0)</f>
        <v>2</v>
      </c>
      <c r="N9" s="65">
        <f>VLOOKUP($A9,'Return Data'!$B$7:$R$2700,14,0)</f>
        <v>7.5011999999999999</v>
      </c>
      <c r="O9" s="66">
        <f>RANK(N9,N$8:N$10,0)</f>
        <v>1</v>
      </c>
      <c r="P9" s="65">
        <f>VLOOKUP($A9,'Return Data'!$B$7:$R$2700,15,0)</f>
        <v>11.9679</v>
      </c>
      <c r="Q9" s="66">
        <f>RANK(P9,P$8:P$10,0)</f>
        <v>2</v>
      </c>
      <c r="R9" s="65">
        <f>VLOOKUP($A9,'Return Data'!$B$7:$R$2700,16,0)</f>
        <v>12.2723</v>
      </c>
      <c r="S9" s="67">
        <f>RANK(R9,R$8:R$10,0)</f>
        <v>3</v>
      </c>
    </row>
    <row r="10" spans="1:20" x14ac:dyDescent="0.3">
      <c r="A10" s="63" t="s">
        <v>620</v>
      </c>
      <c r="B10" s="64">
        <f>VLOOKUP($A10,'Return Data'!$B$7:$R$2700,3,0)</f>
        <v>44158</v>
      </c>
      <c r="C10" s="65">
        <f>VLOOKUP($A10,'Return Data'!$B$7:$R$2700,4,0)</f>
        <v>303.98017005205799</v>
      </c>
      <c r="D10" s="65">
        <f>VLOOKUP($A10,'Return Data'!$B$7:$R$2700,10,0)</f>
        <v>12.3947</v>
      </c>
      <c r="E10" s="66">
        <f>RANK(D10,D$8:D$10,0)</f>
        <v>2</v>
      </c>
      <c r="F10" s="65">
        <f>VLOOKUP($A10,'Return Data'!$B$7:$R$2700,11,0)</f>
        <v>50.583500000000001</v>
      </c>
      <c r="G10" s="66">
        <f>RANK(F10,F$8:F$10,0)</f>
        <v>1</v>
      </c>
      <c r="H10" s="65">
        <f>VLOOKUP($A10,'Return Data'!$B$7:$R$2700,12,0)</f>
        <v>13.552899999999999</v>
      </c>
      <c r="I10" s="66">
        <f>RANK(H10,H$8:H$10,0)</f>
        <v>1</v>
      </c>
      <c r="J10" s="65">
        <f>VLOOKUP($A10,'Return Data'!$B$7:$R$2700,13,0)</f>
        <v>16.555800000000001</v>
      </c>
      <c r="K10" s="66">
        <f>RANK(J10,J$8:J$10,0)</f>
        <v>1</v>
      </c>
      <c r="L10" s="65">
        <f>VLOOKUP($A10,'Return Data'!$B$7:$R$2700,17,0)</f>
        <v>7.7393999999999998</v>
      </c>
      <c r="M10" s="66">
        <f>RANK(L10,L$8:L$10,0)</f>
        <v>3</v>
      </c>
      <c r="N10" s="65">
        <f>VLOOKUP($A10,'Return Data'!$B$7:$R$2700,14,0)</f>
        <v>0.22109999999999999</v>
      </c>
      <c r="O10" s="66">
        <f>RANK(N10,N$8:N$10,0)</f>
        <v>3</v>
      </c>
      <c r="P10" s="65">
        <f>VLOOKUP($A10,'Return Data'!$B$7:$R$2700,15,0)</f>
        <v>6.8864000000000001</v>
      </c>
      <c r="Q10" s="66">
        <f>RANK(P10,P$8:P$10,0)</f>
        <v>3</v>
      </c>
      <c r="R10" s="65">
        <f>VLOOKUP($A10,'Return Data'!$B$7:$R$2700,16,0)</f>
        <v>17.2959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11.725200000000001</v>
      </c>
      <c r="E12" s="74"/>
      <c r="F12" s="75">
        <f>AVERAGE(F8:F10)</f>
        <v>43.463233333333335</v>
      </c>
      <c r="G12" s="74"/>
      <c r="H12" s="75">
        <f>AVERAGE(H8:H10)</f>
        <v>8.1292666666666662</v>
      </c>
      <c r="I12" s="74"/>
      <c r="J12" s="75">
        <f>AVERAGE(J8:J10)</f>
        <v>13.277099999999999</v>
      </c>
      <c r="K12" s="74"/>
      <c r="L12" s="75">
        <f>AVERAGE(L8:L10)</f>
        <v>9.793000000000001</v>
      </c>
      <c r="M12" s="74"/>
      <c r="N12" s="75">
        <f>AVERAGE(N8:N10)</f>
        <v>4.8116666666666665</v>
      </c>
      <c r="O12" s="74"/>
      <c r="P12" s="75">
        <f>AVERAGE(P8:P10)</f>
        <v>10.510766666666667</v>
      </c>
      <c r="Q12" s="74"/>
      <c r="R12" s="75">
        <f>AVERAGE(R8:R10)</f>
        <v>14.306133333333333</v>
      </c>
      <c r="S12" s="76"/>
    </row>
    <row r="13" spans="1:20" x14ac:dyDescent="0.3">
      <c r="A13" s="73" t="s">
        <v>28</v>
      </c>
      <c r="B13" s="74"/>
      <c r="C13" s="74"/>
      <c r="D13" s="75">
        <f>MIN(D8:D10)</f>
        <v>10.382099999999999</v>
      </c>
      <c r="E13" s="74"/>
      <c r="F13" s="75">
        <f>MIN(F8:F10)</f>
        <v>38.678100000000001</v>
      </c>
      <c r="G13" s="74"/>
      <c r="H13" s="75">
        <f>MIN(H8:H10)</f>
        <v>4.3509000000000002</v>
      </c>
      <c r="I13" s="74"/>
      <c r="J13" s="75">
        <f>MIN(J8:J10)</f>
        <v>8.9365000000000006</v>
      </c>
      <c r="K13" s="74"/>
      <c r="L13" s="75">
        <f>MIN(L8:L10)</f>
        <v>7.7393999999999998</v>
      </c>
      <c r="M13" s="74"/>
      <c r="N13" s="75">
        <f>MIN(N8:N10)</f>
        <v>0.22109999999999999</v>
      </c>
      <c r="O13" s="74"/>
      <c r="P13" s="75">
        <f>MIN(P8:P10)</f>
        <v>6.8864000000000001</v>
      </c>
      <c r="Q13" s="74"/>
      <c r="R13" s="75">
        <f>MIN(R8:R10)</f>
        <v>12.2723</v>
      </c>
      <c r="S13" s="76"/>
    </row>
    <row r="14" spans="1:20" ht="15" thickBot="1" x14ac:dyDescent="0.35">
      <c r="A14" s="77" t="s">
        <v>29</v>
      </c>
      <c r="B14" s="78"/>
      <c r="C14" s="78"/>
      <c r="D14" s="79">
        <f>MAX(D8:D10)</f>
        <v>12.3988</v>
      </c>
      <c r="E14" s="78"/>
      <c r="F14" s="79">
        <f>MAX(F8:F10)</f>
        <v>50.583500000000001</v>
      </c>
      <c r="G14" s="78"/>
      <c r="H14" s="79">
        <f>MAX(H8:H10)</f>
        <v>13.552899999999999</v>
      </c>
      <c r="I14" s="78"/>
      <c r="J14" s="79">
        <f>MAX(J8:J10)</f>
        <v>16.555800000000001</v>
      </c>
      <c r="K14" s="78"/>
      <c r="L14" s="79">
        <f>MAX(L8:L10)</f>
        <v>11.135899999999999</v>
      </c>
      <c r="M14" s="78"/>
      <c r="N14" s="79">
        <f>MAX(N8:N10)</f>
        <v>7.5011999999999999</v>
      </c>
      <c r="O14" s="78"/>
      <c r="P14" s="79">
        <f>MAX(P8:P10)</f>
        <v>12.678000000000001</v>
      </c>
      <c r="Q14" s="78"/>
      <c r="R14" s="79">
        <f>MAX(R8:R10)</f>
        <v>17.2959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44158</v>
      </c>
      <c r="C8" s="65">
        <f>VLOOKUP($A8,'Return Data'!$B$7:$R$2700,4,0)</f>
        <v>53.0762</v>
      </c>
      <c r="D8" s="65">
        <f>VLOOKUP($A8,'Return Data'!$B$7:$R$2700,10,0)</f>
        <v>10.742699999999999</v>
      </c>
      <c r="E8" s="66">
        <f>RANK(D8,D$8:D$23,0)</f>
        <v>10</v>
      </c>
      <c r="F8" s="65">
        <f>VLOOKUP($A8,'Return Data'!$B$7:$R$2700,11,0)</f>
        <v>40.651699999999998</v>
      </c>
      <c r="G8" s="66">
        <f>RANK(F8,F$8:F$23,0)</f>
        <v>9</v>
      </c>
      <c r="H8" s="65">
        <f>VLOOKUP($A8,'Return Data'!$B$7:$R$2700,12,0)</f>
        <v>6.9730999999999996</v>
      </c>
      <c r="I8" s="66">
        <f>RANK(H8,H$8:H$23,0)</f>
        <v>6</v>
      </c>
      <c r="J8" s="65">
        <f>VLOOKUP($A8,'Return Data'!$B$7:$R$2700,13,0)</f>
        <v>6.7535999999999996</v>
      </c>
      <c r="K8" s="66">
        <f>RANK(J8,J$8:J$23,0)</f>
        <v>12</v>
      </c>
      <c r="L8" s="65">
        <f>VLOOKUP($A8,'Return Data'!$B$7:$R$2700,17,0)</f>
        <v>-0.39600000000000002</v>
      </c>
      <c r="M8" s="66">
        <f>RANK(L8,L$8:L$23,0)</f>
        <v>15</v>
      </c>
      <c r="N8" s="65">
        <f>VLOOKUP($A8,'Return Data'!$B$7:$R$2700,14,0)</f>
        <v>-7.6562000000000001</v>
      </c>
      <c r="O8" s="66">
        <f>RANK(N8,N$8:N$23,0)</f>
        <v>12</v>
      </c>
      <c r="P8" s="65">
        <f>VLOOKUP($A8,'Return Data'!$B$7:$R$2700,15,0)</f>
        <v>6.2469000000000001</v>
      </c>
      <c r="Q8" s="66">
        <f>RANK(P8,P$8:P$23,0)</f>
        <v>11</v>
      </c>
      <c r="R8" s="65">
        <f>VLOOKUP($A8,'Return Data'!$B$7:$R$2700,16,0)</f>
        <v>14.323499999999999</v>
      </c>
      <c r="S8" s="67">
        <f>RANK(R8,R$8:R$23,0)</f>
        <v>4</v>
      </c>
    </row>
    <row r="9" spans="1:19" s="68" customFormat="1" x14ac:dyDescent="0.3">
      <c r="A9" s="63" t="s">
        <v>12</v>
      </c>
      <c r="B9" s="64">
        <f>VLOOKUP($A9,'Return Data'!$B$7:$R$2700,3,0)</f>
        <v>44158</v>
      </c>
      <c r="C9" s="65">
        <f>VLOOKUP($A9,'Return Data'!$B$7:$R$2700,4,0)</f>
        <v>319.54700000000003</v>
      </c>
      <c r="D9" s="65">
        <f>VLOOKUP($A9,'Return Data'!$B$7:$R$2700,10,0)</f>
        <v>11.428900000000001</v>
      </c>
      <c r="E9" s="66">
        <f t="shared" ref="E9:E23" si="0">RANK(D9,D$8:D$23,0)</f>
        <v>7</v>
      </c>
      <c r="F9" s="65">
        <f>VLOOKUP($A9,'Return Data'!$B$7:$R$2700,11,0)</f>
        <v>42.542900000000003</v>
      </c>
      <c r="G9" s="66">
        <f t="shared" ref="G9:I9" si="1">RANK(F9,F$8:F$23,0)</f>
        <v>6</v>
      </c>
      <c r="H9" s="65">
        <f>VLOOKUP($A9,'Return Data'!$B$7:$R$2700,12,0)</f>
        <v>4.9428999999999998</v>
      </c>
      <c r="I9" s="66">
        <f t="shared" si="1"/>
        <v>9</v>
      </c>
      <c r="J9" s="65">
        <f>VLOOKUP($A9,'Return Data'!$B$7:$R$2700,13,0)</f>
        <v>6.2881999999999998</v>
      </c>
      <c r="K9" s="66">
        <f t="shared" ref="K9" si="2">RANK(J9,J$8:J$23,0)</f>
        <v>13</v>
      </c>
      <c r="L9" s="65">
        <f>VLOOKUP($A9,'Return Data'!$B$7:$R$2700,17,0)</f>
        <v>4.5789</v>
      </c>
      <c r="M9" s="66">
        <f t="shared" ref="M9" si="3">RANK(L9,L$8:L$23,0)</f>
        <v>11</v>
      </c>
      <c r="N9" s="65">
        <f>VLOOKUP($A9,'Return Data'!$B$7:$R$2700,14,0)</f>
        <v>1.7488999999999999</v>
      </c>
      <c r="O9" s="66">
        <f>RANK(N9,N$8:N$23,0)</f>
        <v>7</v>
      </c>
      <c r="P9" s="65">
        <f>VLOOKUP($A9,'Return Data'!$B$7:$R$2700,15,0)</f>
        <v>9.5005000000000006</v>
      </c>
      <c r="Q9" s="66">
        <f t="shared" ref="Q9:S23" si="4">RANK(P9,P$8:P$23,0)</f>
        <v>5</v>
      </c>
      <c r="R9" s="65">
        <f>VLOOKUP($A9,'Return Data'!$B$7:$R$2700,16,0)</f>
        <v>13.5868</v>
      </c>
      <c r="S9" s="67">
        <f t="shared" si="4"/>
        <v>5</v>
      </c>
    </row>
    <row r="10" spans="1:19" s="68" customFormat="1" x14ac:dyDescent="0.3">
      <c r="A10" s="63" t="s">
        <v>13</v>
      </c>
      <c r="B10" s="64">
        <f>VLOOKUP($A10,'Return Data'!$B$7:$R$2700,3,0)</f>
        <v>44158</v>
      </c>
      <c r="C10" s="65">
        <f>VLOOKUP($A10,'Return Data'!$B$7:$R$2700,4,0)</f>
        <v>173.72</v>
      </c>
      <c r="D10" s="65">
        <f>VLOOKUP($A10,'Return Data'!$B$7:$R$2700,10,0)</f>
        <v>7.9945000000000004</v>
      </c>
      <c r="E10" s="66">
        <f t="shared" si="0"/>
        <v>16</v>
      </c>
      <c r="F10" s="65">
        <f>VLOOKUP($A10,'Return Data'!$B$7:$R$2700,11,0)</f>
        <v>32.549999999999997</v>
      </c>
      <c r="G10" s="66">
        <f t="shared" ref="G10:I10" si="5">RANK(F10,F$8:F$23,0)</f>
        <v>16</v>
      </c>
      <c r="H10" s="65">
        <f>VLOOKUP($A10,'Return Data'!$B$7:$R$2700,12,0)</f>
        <v>15.566800000000001</v>
      </c>
      <c r="I10" s="66">
        <f t="shared" si="5"/>
        <v>1</v>
      </c>
      <c r="J10" s="65">
        <f>VLOOKUP($A10,'Return Data'!$B$7:$R$2700,13,0)</f>
        <v>15.1913</v>
      </c>
      <c r="K10" s="66">
        <f t="shared" ref="K10" si="6">RANK(J10,J$8:J$23,0)</f>
        <v>1</v>
      </c>
      <c r="L10" s="65">
        <f>VLOOKUP($A10,'Return Data'!$B$7:$R$2700,17,0)</f>
        <v>8.4308999999999994</v>
      </c>
      <c r="M10" s="66">
        <f t="shared" ref="M10" si="7">RANK(L10,L$8:L$23,0)</f>
        <v>7</v>
      </c>
      <c r="N10" s="65">
        <f>VLOOKUP($A10,'Return Data'!$B$7:$R$2700,14,0)</f>
        <v>4.9500999999999999</v>
      </c>
      <c r="O10" s="66">
        <f>RANK(N10,N$8:N$23,0)</f>
        <v>2</v>
      </c>
      <c r="P10" s="65">
        <f>VLOOKUP($A10,'Return Data'!$B$7:$R$2700,15,0)</f>
        <v>8.2040000000000006</v>
      </c>
      <c r="Q10" s="66">
        <f t="shared" si="4"/>
        <v>9</v>
      </c>
      <c r="R10" s="65">
        <f>VLOOKUP($A10,'Return Data'!$B$7:$R$2700,16,0)</f>
        <v>14.889200000000001</v>
      </c>
      <c r="S10" s="67">
        <f t="shared" si="4"/>
        <v>3</v>
      </c>
    </row>
    <row r="11" spans="1:19" s="68" customFormat="1" x14ac:dyDescent="0.3">
      <c r="A11" s="63" t="s">
        <v>14</v>
      </c>
      <c r="B11" s="64">
        <f>VLOOKUP($A11,'Return Data'!$B$7:$R$2700,3,0)</f>
        <v>44158</v>
      </c>
      <c r="C11" s="65">
        <f>VLOOKUP($A11,'Return Data'!$B$7:$R$2700,4,0)</f>
        <v>11.41</v>
      </c>
      <c r="D11" s="65">
        <f>VLOOKUP($A11,'Return Data'!$B$7:$R$2700,10,0)</f>
        <v>10.2415</v>
      </c>
      <c r="E11" s="66">
        <f t="shared" si="0"/>
        <v>12</v>
      </c>
      <c r="F11" s="65">
        <f>VLOOKUP($A11,'Return Data'!$B$7:$R$2700,11,0)</f>
        <v>35.671799999999998</v>
      </c>
      <c r="G11" s="66">
        <f t="shared" ref="G11:I11" si="8">RANK(F11,F$8:F$23,0)</f>
        <v>13</v>
      </c>
      <c r="H11" s="65">
        <f>VLOOKUP($A11,'Return Data'!$B$7:$R$2700,12,0)</f>
        <v>3.6331000000000002</v>
      </c>
      <c r="I11" s="66">
        <f t="shared" si="8"/>
        <v>12</v>
      </c>
      <c r="J11" s="65">
        <f>VLOOKUP($A11,'Return Data'!$B$7:$R$2700,13,0)</f>
        <v>8.1516999999999999</v>
      </c>
      <c r="K11" s="66">
        <f t="shared" ref="K11" si="9">RANK(J11,J$8:J$23,0)</f>
        <v>8</v>
      </c>
      <c r="L11" s="65">
        <f>VLOOKUP($A11,'Return Data'!$B$7:$R$2700,17,0)</f>
        <v>6.2173999999999996</v>
      </c>
      <c r="M11" s="66">
        <f t="shared" ref="M11" si="10">RANK(L11,L$8:L$23,0)</f>
        <v>9</v>
      </c>
      <c r="N11" s="65"/>
      <c r="O11" s="66"/>
      <c r="P11" s="65"/>
      <c r="Q11" s="66"/>
      <c r="R11" s="65">
        <f>VLOOKUP($A11,'Return Data'!$B$7:$R$2700,16,0)</f>
        <v>6.0019999999999998</v>
      </c>
      <c r="S11" s="67">
        <f t="shared" si="4"/>
        <v>14</v>
      </c>
    </row>
    <row r="12" spans="1:19" s="68" customFormat="1" x14ac:dyDescent="0.3">
      <c r="A12" s="63" t="s">
        <v>15</v>
      </c>
      <c r="B12" s="64">
        <f>VLOOKUP($A12,'Return Data'!$B$7:$R$2700,3,0)</f>
        <v>44158</v>
      </c>
      <c r="C12" s="65">
        <f>VLOOKUP($A12,'Return Data'!$B$7:$R$2700,4,0)</f>
        <v>54.06</v>
      </c>
      <c r="D12" s="65">
        <f>VLOOKUP($A12,'Return Data'!$B$7:$R$2700,10,0)</f>
        <v>12.5078</v>
      </c>
      <c r="E12" s="66">
        <f t="shared" si="0"/>
        <v>5</v>
      </c>
      <c r="F12" s="65">
        <f>VLOOKUP($A12,'Return Data'!$B$7:$R$2700,11,0)</f>
        <v>58.209000000000003</v>
      </c>
      <c r="G12" s="66">
        <f t="shared" ref="G12:I12" si="11">RANK(F12,F$8:F$23,0)</f>
        <v>1</v>
      </c>
      <c r="H12" s="65">
        <f>VLOOKUP($A12,'Return Data'!$B$7:$R$2700,12,0)</f>
        <v>1.8270999999999999</v>
      </c>
      <c r="I12" s="66">
        <f t="shared" si="11"/>
        <v>14</v>
      </c>
      <c r="J12" s="65">
        <f>VLOOKUP($A12,'Return Data'!$B$7:$R$2700,13,0)</f>
        <v>8.1849000000000007</v>
      </c>
      <c r="K12" s="66">
        <f t="shared" ref="K12" si="12">RANK(J12,J$8:J$23,0)</f>
        <v>7</v>
      </c>
      <c r="L12" s="65">
        <f>VLOOKUP($A12,'Return Data'!$B$7:$R$2700,17,0)</f>
        <v>1.413</v>
      </c>
      <c r="M12" s="66">
        <f t="shared" ref="M12" si="13">RANK(L12,L$8:L$23,0)</f>
        <v>14</v>
      </c>
      <c r="N12" s="65">
        <f>VLOOKUP($A12,'Return Data'!$B$7:$R$2700,14,0)</f>
        <v>-2.5497000000000001</v>
      </c>
      <c r="O12" s="66">
        <f t="shared" ref="O12:O18" si="14">RANK(N12,N$8:N$23,0)</f>
        <v>11</v>
      </c>
      <c r="P12" s="65">
        <f>VLOOKUP($A12,'Return Data'!$B$7:$R$2700,15,0)</f>
        <v>8.6227</v>
      </c>
      <c r="Q12" s="66">
        <f t="shared" si="4"/>
        <v>7</v>
      </c>
      <c r="R12" s="65">
        <f>VLOOKUP($A12,'Return Data'!$B$7:$R$2700,16,0)</f>
        <v>12.1258</v>
      </c>
      <c r="S12" s="67">
        <f t="shared" si="4"/>
        <v>9</v>
      </c>
    </row>
    <row r="13" spans="1:19" s="68" customFormat="1" x14ac:dyDescent="0.3">
      <c r="A13" s="63" t="s">
        <v>16</v>
      </c>
      <c r="B13" s="64">
        <f>VLOOKUP($A13,'Return Data'!$B$7:$R$2700,3,0)</f>
        <v>44158</v>
      </c>
      <c r="C13" s="65">
        <f>VLOOKUP($A13,'Return Data'!$B$7:$R$2700,4,0)</f>
        <v>14.080500000000001</v>
      </c>
      <c r="D13" s="65">
        <f>VLOOKUP($A13,'Return Data'!$B$7:$R$2700,10,0)</f>
        <v>12.345599999999999</v>
      </c>
      <c r="E13" s="66">
        <f t="shared" si="0"/>
        <v>6</v>
      </c>
      <c r="F13" s="65">
        <f>VLOOKUP($A13,'Return Data'!$B$7:$R$2700,11,0)</f>
        <v>40.329300000000003</v>
      </c>
      <c r="G13" s="66">
        <f t="shared" ref="G13:I13" si="15">RANK(F13,F$8:F$23,0)</f>
        <v>10</v>
      </c>
      <c r="H13" s="65">
        <f>VLOOKUP($A13,'Return Data'!$B$7:$R$2700,12,0)</f>
        <v>7.7808999999999999</v>
      </c>
      <c r="I13" s="66">
        <f t="shared" si="15"/>
        <v>4</v>
      </c>
      <c r="J13" s="65">
        <f>VLOOKUP($A13,'Return Data'!$B$7:$R$2700,13,0)</f>
        <v>12.9567</v>
      </c>
      <c r="K13" s="66">
        <f t="shared" ref="K13" si="16">RANK(J13,J$8:J$23,0)</f>
        <v>3</v>
      </c>
      <c r="L13" s="65">
        <f>VLOOKUP($A13,'Return Data'!$B$7:$R$2700,17,0)</f>
        <v>5.8211000000000004</v>
      </c>
      <c r="M13" s="66">
        <f t="shared" ref="M13" si="17">RANK(L13,L$8:L$23,0)</f>
        <v>10</v>
      </c>
      <c r="N13" s="65">
        <f>VLOOKUP($A13,'Return Data'!$B$7:$R$2700,14,0)</f>
        <v>-0.56940000000000002</v>
      </c>
      <c r="O13" s="66">
        <f t="shared" si="14"/>
        <v>9</v>
      </c>
      <c r="P13" s="65"/>
      <c r="Q13" s="66"/>
      <c r="R13" s="65">
        <f>VLOOKUP($A13,'Return Data'!$B$7:$R$2700,16,0)</f>
        <v>6.7801</v>
      </c>
      <c r="S13" s="67">
        <f t="shared" si="4"/>
        <v>13</v>
      </c>
    </row>
    <row r="14" spans="1:19" s="68" customFormat="1" x14ac:dyDescent="0.3">
      <c r="A14" s="63" t="s">
        <v>17</v>
      </c>
      <c r="B14" s="64">
        <f>VLOOKUP($A14,'Return Data'!$B$7:$R$2700,3,0)</f>
        <v>44158</v>
      </c>
      <c r="C14" s="65">
        <f>VLOOKUP($A14,'Return Data'!$B$7:$R$2700,4,0)</f>
        <v>38.062100000000001</v>
      </c>
      <c r="D14" s="65">
        <f>VLOOKUP($A14,'Return Data'!$B$7:$R$2700,10,0)</f>
        <v>14.4931</v>
      </c>
      <c r="E14" s="66">
        <f t="shared" si="0"/>
        <v>1</v>
      </c>
      <c r="F14" s="65">
        <f>VLOOKUP($A14,'Return Data'!$B$7:$R$2700,11,0)</f>
        <v>42.2776</v>
      </c>
      <c r="G14" s="66">
        <f t="shared" ref="G14:I14" si="18">RANK(F14,F$8:F$23,0)</f>
        <v>7</v>
      </c>
      <c r="H14" s="65">
        <f>VLOOKUP($A14,'Return Data'!$B$7:$R$2700,12,0)</f>
        <v>1.6426000000000001</v>
      </c>
      <c r="I14" s="66">
        <f t="shared" si="18"/>
        <v>16</v>
      </c>
      <c r="J14" s="65">
        <f>VLOOKUP($A14,'Return Data'!$B$7:$R$2700,13,0)</f>
        <v>6.8284000000000002</v>
      </c>
      <c r="K14" s="66">
        <f t="shared" ref="K14" si="19">RANK(J14,J$8:J$23,0)</f>
        <v>11</v>
      </c>
      <c r="L14" s="65">
        <f>VLOOKUP($A14,'Return Data'!$B$7:$R$2700,17,0)</f>
        <v>10.446999999999999</v>
      </c>
      <c r="M14" s="66">
        <f t="shared" ref="M14" si="20">RANK(L14,L$8:L$23,0)</f>
        <v>2</v>
      </c>
      <c r="N14" s="65">
        <f>VLOOKUP($A14,'Return Data'!$B$7:$R$2700,14,0)</f>
        <v>3.1251000000000002</v>
      </c>
      <c r="O14" s="66">
        <f t="shared" si="14"/>
        <v>5</v>
      </c>
      <c r="P14" s="65">
        <f>VLOOKUP($A14,'Return Data'!$B$7:$R$2700,15,0)</f>
        <v>12.4757</v>
      </c>
      <c r="Q14" s="66">
        <f t="shared" si="4"/>
        <v>2</v>
      </c>
      <c r="R14" s="65">
        <f>VLOOKUP($A14,'Return Data'!$B$7:$R$2700,16,0)</f>
        <v>13.0106</v>
      </c>
      <c r="S14" s="67">
        <f t="shared" si="4"/>
        <v>6</v>
      </c>
    </row>
    <row r="15" spans="1:19" s="68" customFormat="1" x14ac:dyDescent="0.3">
      <c r="A15" s="63" t="s">
        <v>18</v>
      </c>
      <c r="B15" s="64">
        <f>VLOOKUP($A15,'Return Data'!$B$7:$R$2700,3,0)</f>
        <v>44158</v>
      </c>
      <c r="C15" s="65">
        <f>VLOOKUP($A15,'Return Data'!$B$7:$R$2700,4,0)</f>
        <v>41.323999999999998</v>
      </c>
      <c r="D15" s="65">
        <f>VLOOKUP($A15,'Return Data'!$B$7:$R$2700,10,0)</f>
        <v>11.026300000000001</v>
      </c>
      <c r="E15" s="66">
        <f t="shared" si="0"/>
        <v>9</v>
      </c>
      <c r="F15" s="65">
        <f>VLOOKUP($A15,'Return Data'!$B$7:$R$2700,11,0)</f>
        <v>43.540900000000001</v>
      </c>
      <c r="G15" s="66">
        <f t="shared" ref="G15:I15" si="21">RANK(F15,F$8:F$23,0)</f>
        <v>4</v>
      </c>
      <c r="H15" s="65">
        <f>VLOOKUP($A15,'Return Data'!$B$7:$R$2700,12,0)</f>
        <v>4.7051999999999996</v>
      </c>
      <c r="I15" s="66">
        <f t="shared" si="21"/>
        <v>11</v>
      </c>
      <c r="J15" s="65">
        <f>VLOOKUP($A15,'Return Data'!$B$7:$R$2700,13,0)</f>
        <v>10.265000000000001</v>
      </c>
      <c r="K15" s="66">
        <f t="shared" ref="K15" si="22">RANK(J15,J$8:J$23,0)</f>
        <v>5</v>
      </c>
      <c r="L15" s="65">
        <f>VLOOKUP($A15,'Return Data'!$B$7:$R$2700,17,0)</f>
        <v>7.7042999999999999</v>
      </c>
      <c r="M15" s="66">
        <f t="shared" ref="M15" si="23">RANK(L15,L$8:L$23,0)</f>
        <v>8</v>
      </c>
      <c r="N15" s="65">
        <f>VLOOKUP($A15,'Return Data'!$B$7:$R$2700,14,0)</f>
        <v>1.7243999999999999</v>
      </c>
      <c r="O15" s="66">
        <f t="shared" si="14"/>
        <v>8</v>
      </c>
      <c r="P15" s="65">
        <f>VLOOKUP($A15,'Return Data'!$B$7:$R$2700,15,0)</f>
        <v>10.1839</v>
      </c>
      <c r="Q15" s="66">
        <f t="shared" si="4"/>
        <v>4</v>
      </c>
      <c r="R15" s="65">
        <f>VLOOKUP($A15,'Return Data'!$B$7:$R$2700,16,0)</f>
        <v>16.607199999999999</v>
      </c>
      <c r="S15" s="67">
        <f t="shared" si="4"/>
        <v>1</v>
      </c>
    </row>
    <row r="16" spans="1:19" s="68" customFormat="1" x14ac:dyDescent="0.3">
      <c r="A16" s="63" t="s">
        <v>19</v>
      </c>
      <c r="B16" s="64">
        <f>VLOOKUP($A16,'Return Data'!$B$7:$R$2700,3,0)</f>
        <v>44158</v>
      </c>
      <c r="C16" s="65">
        <f>VLOOKUP($A16,'Return Data'!$B$7:$R$2700,4,0)</f>
        <v>85.181299999999993</v>
      </c>
      <c r="D16" s="65">
        <f>VLOOKUP($A16,'Return Data'!$B$7:$R$2700,10,0)</f>
        <v>10.7</v>
      </c>
      <c r="E16" s="66">
        <f t="shared" si="0"/>
        <v>11</v>
      </c>
      <c r="F16" s="65">
        <f>VLOOKUP($A16,'Return Data'!$B$7:$R$2700,11,0)</f>
        <v>44.758600000000001</v>
      </c>
      <c r="G16" s="66">
        <f t="shared" ref="G16:I16" si="24">RANK(F16,F$8:F$23,0)</f>
        <v>3</v>
      </c>
      <c r="H16" s="65">
        <f>VLOOKUP($A16,'Return Data'!$B$7:$R$2700,12,0)</f>
        <v>5.1525999999999996</v>
      </c>
      <c r="I16" s="66">
        <f t="shared" si="24"/>
        <v>8</v>
      </c>
      <c r="J16" s="65">
        <f>VLOOKUP($A16,'Return Data'!$B$7:$R$2700,13,0)</f>
        <v>9.3648000000000007</v>
      </c>
      <c r="K16" s="66">
        <f t="shared" ref="K16" si="25">RANK(J16,J$8:J$23,0)</f>
        <v>6</v>
      </c>
      <c r="L16" s="65">
        <f>VLOOKUP($A16,'Return Data'!$B$7:$R$2700,17,0)</f>
        <v>8.7988999999999997</v>
      </c>
      <c r="M16" s="66">
        <f t="shared" ref="M16" si="26">RANK(L16,L$8:L$23,0)</f>
        <v>6</v>
      </c>
      <c r="N16" s="65">
        <f>VLOOKUP($A16,'Return Data'!$B$7:$R$2700,14,0)</f>
        <v>3.6214</v>
      </c>
      <c r="O16" s="66">
        <f t="shared" si="14"/>
        <v>3</v>
      </c>
      <c r="P16" s="65">
        <f>VLOOKUP($A16,'Return Data'!$B$7:$R$2700,15,0)</f>
        <v>9.0951000000000004</v>
      </c>
      <c r="Q16" s="66">
        <f t="shared" si="4"/>
        <v>6</v>
      </c>
      <c r="R16" s="65">
        <f>VLOOKUP($A16,'Return Data'!$B$7:$R$2700,16,0)</f>
        <v>12.1943</v>
      </c>
      <c r="S16" s="67">
        <f t="shared" si="4"/>
        <v>8</v>
      </c>
    </row>
    <row r="17" spans="1:19" s="68" customFormat="1" x14ac:dyDescent="0.3">
      <c r="A17" s="63" t="s">
        <v>20</v>
      </c>
      <c r="B17" s="64">
        <f>VLOOKUP($A17,'Return Data'!$B$7:$R$2700,3,0)</f>
        <v>44158</v>
      </c>
      <c r="C17" s="65">
        <f>VLOOKUP($A17,'Return Data'!$B$7:$R$2700,4,0)</f>
        <v>56.87</v>
      </c>
      <c r="D17" s="65">
        <f>VLOOKUP($A17,'Return Data'!$B$7:$R$2700,10,0)</f>
        <v>14.3345</v>
      </c>
      <c r="E17" s="66">
        <f t="shared" si="0"/>
        <v>2</v>
      </c>
      <c r="F17" s="65">
        <f>VLOOKUP($A17,'Return Data'!$B$7:$R$2700,11,0)</f>
        <v>42.781799999999997</v>
      </c>
      <c r="G17" s="66">
        <f t="shared" ref="G17:I17" si="27">RANK(F17,F$8:F$23,0)</f>
        <v>5</v>
      </c>
      <c r="H17" s="65">
        <f>VLOOKUP($A17,'Return Data'!$B$7:$R$2700,12,0)</f>
        <v>8.2413000000000007</v>
      </c>
      <c r="I17" s="66">
        <f t="shared" si="27"/>
        <v>3</v>
      </c>
      <c r="J17" s="65">
        <f>VLOOKUP($A17,'Return Data'!$B$7:$R$2700,13,0)</f>
        <v>7.6063999999999998</v>
      </c>
      <c r="K17" s="66">
        <f t="shared" ref="K17" si="28">RANK(J17,J$8:J$23,0)</f>
        <v>10</v>
      </c>
      <c r="L17" s="65">
        <f>VLOOKUP($A17,'Return Data'!$B$7:$R$2700,17,0)</f>
        <v>4.3552</v>
      </c>
      <c r="M17" s="66">
        <f t="shared" ref="M17" si="29">RANK(L17,L$8:L$23,0)</f>
        <v>12</v>
      </c>
      <c r="N17" s="65">
        <f>VLOOKUP($A17,'Return Data'!$B$7:$R$2700,14,0)</f>
        <v>2.2848999999999999</v>
      </c>
      <c r="O17" s="66">
        <f t="shared" si="14"/>
        <v>6</v>
      </c>
      <c r="P17" s="65">
        <f>VLOOKUP($A17,'Return Data'!$B$7:$R$2700,15,0)</f>
        <v>8.3538999999999994</v>
      </c>
      <c r="Q17" s="66">
        <f t="shared" si="4"/>
        <v>8</v>
      </c>
      <c r="R17" s="65">
        <f>VLOOKUP($A17,'Return Data'!$B$7:$R$2700,16,0)</f>
        <v>12.543200000000001</v>
      </c>
      <c r="S17" s="67">
        <f t="shared" si="4"/>
        <v>7</v>
      </c>
    </row>
    <row r="18" spans="1:19" s="68" customFormat="1" x14ac:dyDescent="0.3">
      <c r="A18" s="63" t="s">
        <v>21</v>
      </c>
      <c r="B18" s="64">
        <f>VLOOKUP($A18,'Return Data'!$B$7:$R$2700,3,0)</f>
        <v>44158</v>
      </c>
      <c r="C18" s="65">
        <f>VLOOKUP($A18,'Return Data'!$B$7:$R$2700,4,0)</f>
        <v>156.8443</v>
      </c>
      <c r="D18" s="65">
        <f>VLOOKUP($A18,'Return Data'!$B$7:$R$2700,10,0)</f>
        <v>11.160399999999999</v>
      </c>
      <c r="E18" s="66">
        <f t="shared" si="0"/>
        <v>8</v>
      </c>
      <c r="F18" s="65">
        <f>VLOOKUP($A18,'Return Data'!$B$7:$R$2700,11,0)</f>
        <v>37.5608</v>
      </c>
      <c r="G18" s="66">
        <f t="shared" ref="G18:I18" si="30">RANK(F18,F$8:F$23,0)</f>
        <v>12</v>
      </c>
      <c r="H18" s="65">
        <f>VLOOKUP($A18,'Return Data'!$B$7:$R$2700,12,0)</f>
        <v>6.9420000000000002</v>
      </c>
      <c r="I18" s="66">
        <f t="shared" si="30"/>
        <v>7</v>
      </c>
      <c r="J18" s="65">
        <f>VLOOKUP($A18,'Return Data'!$B$7:$R$2700,13,0)</f>
        <v>8.0900999999999996</v>
      </c>
      <c r="K18" s="66">
        <f t="shared" ref="K18" si="31">RANK(J18,J$8:J$23,0)</f>
        <v>9</v>
      </c>
      <c r="L18" s="65">
        <f>VLOOKUP($A18,'Return Data'!$B$7:$R$2700,17,0)</f>
        <v>8.8566000000000003</v>
      </c>
      <c r="M18" s="66">
        <f t="shared" ref="M18:M20" si="32">RANK(L18,L$8:L$23,0)</f>
        <v>5</v>
      </c>
      <c r="N18" s="65">
        <f>VLOOKUP($A18,'Return Data'!$B$7:$R$2700,14,0)</f>
        <v>3.4258999999999999</v>
      </c>
      <c r="O18" s="66">
        <f t="shared" si="14"/>
        <v>4</v>
      </c>
      <c r="P18" s="65">
        <f>VLOOKUP($A18,'Return Data'!$B$7:$R$2700,15,0)</f>
        <v>12.520300000000001</v>
      </c>
      <c r="Q18" s="66">
        <f t="shared" si="4"/>
        <v>1</v>
      </c>
      <c r="R18" s="65">
        <f>VLOOKUP($A18,'Return Data'!$B$7:$R$2700,16,0)</f>
        <v>15.361599999999999</v>
      </c>
      <c r="S18" s="67">
        <f t="shared" si="4"/>
        <v>2</v>
      </c>
    </row>
    <row r="19" spans="1:19" s="68" customFormat="1" x14ac:dyDescent="0.3">
      <c r="A19" s="63" t="s">
        <v>22</v>
      </c>
      <c r="B19" s="64">
        <f>VLOOKUP($A19,'Return Data'!$B$7:$R$2700,3,0)</f>
        <v>44158</v>
      </c>
      <c r="C19" s="65">
        <f>VLOOKUP($A19,'Return Data'!$B$7:$R$2700,4,0)</f>
        <v>11.0623</v>
      </c>
      <c r="D19" s="65">
        <f>VLOOKUP($A19,'Return Data'!$B$7:$R$2700,10,0)</f>
        <v>9.2551000000000005</v>
      </c>
      <c r="E19" s="66">
        <f t="shared" si="0"/>
        <v>13</v>
      </c>
      <c r="F19" s="65">
        <f>VLOOKUP($A19,'Return Data'!$B$7:$R$2700,11,0)</f>
        <v>33.707599999999999</v>
      </c>
      <c r="G19" s="66">
        <f t="shared" ref="G19:I19" si="33">RANK(F19,F$8:F$23,0)</f>
        <v>14</v>
      </c>
      <c r="H19" s="65">
        <f>VLOOKUP($A19,'Return Data'!$B$7:$R$2700,12,0)</f>
        <v>1.7063999999999999</v>
      </c>
      <c r="I19" s="66">
        <f t="shared" si="33"/>
        <v>15</v>
      </c>
      <c r="J19" s="65">
        <f>VLOOKUP($A19,'Return Data'!$B$7:$R$2700,13,0)</f>
        <v>4.3170000000000002</v>
      </c>
      <c r="K19" s="66">
        <f t="shared" ref="K19" si="34">RANK(J19,J$8:J$23,0)</f>
        <v>16</v>
      </c>
      <c r="L19" s="65">
        <f>VLOOKUP($A19,'Return Data'!$B$7:$R$2700,17,0)</f>
        <v>9.0668000000000006</v>
      </c>
      <c r="M19" s="66">
        <f t="shared" si="32"/>
        <v>3</v>
      </c>
      <c r="N19" s="65"/>
      <c r="O19" s="66"/>
      <c r="P19" s="65"/>
      <c r="Q19" s="66"/>
      <c r="R19" s="65">
        <f>VLOOKUP($A19,'Return Data'!$B$7:$R$2700,16,0)</f>
        <v>4.3573000000000004</v>
      </c>
      <c r="S19" s="67">
        <f t="shared" si="4"/>
        <v>15</v>
      </c>
    </row>
    <row r="20" spans="1:19" s="68" customFormat="1" x14ac:dyDescent="0.3">
      <c r="A20" s="63" t="s">
        <v>23</v>
      </c>
      <c r="B20" s="64">
        <f>VLOOKUP($A20,'Return Data'!$B$7:$R$2700,3,0)</f>
        <v>44158</v>
      </c>
      <c r="C20" s="65">
        <f>VLOOKUP($A20,'Return Data'!$B$7:$R$2700,4,0)</f>
        <v>10.811299999999999</v>
      </c>
      <c r="D20" s="65">
        <f>VLOOKUP($A20,'Return Data'!$B$7:$R$2700,10,0)</f>
        <v>9.2271000000000001</v>
      </c>
      <c r="E20" s="66">
        <f t="shared" si="0"/>
        <v>14</v>
      </c>
      <c r="F20" s="65">
        <f>VLOOKUP($A20,'Return Data'!$B$7:$R$2700,11,0)</f>
        <v>33.491</v>
      </c>
      <c r="G20" s="66">
        <f t="shared" ref="G20:I20" si="35">RANK(F20,F$8:F$23,0)</f>
        <v>15</v>
      </c>
      <c r="H20" s="65">
        <f>VLOOKUP($A20,'Return Data'!$B$7:$R$2700,12,0)</f>
        <v>2.4438</v>
      </c>
      <c r="I20" s="66">
        <f t="shared" si="35"/>
        <v>13</v>
      </c>
      <c r="J20" s="65">
        <f>VLOOKUP($A20,'Return Data'!$B$7:$R$2700,13,0)</f>
        <v>5.6885000000000003</v>
      </c>
      <c r="K20" s="66">
        <f t="shared" ref="K20" si="36">RANK(J20,J$8:J$23,0)</f>
        <v>14</v>
      </c>
      <c r="L20" s="65">
        <f>VLOOKUP($A20,'Return Data'!$B$7:$R$2700,17,0)</f>
        <v>9.0548000000000002</v>
      </c>
      <c r="M20" s="66">
        <f t="shared" si="32"/>
        <v>4</v>
      </c>
      <c r="N20" s="65"/>
      <c r="O20" s="66"/>
      <c r="P20" s="65"/>
      <c r="Q20" s="66"/>
      <c r="R20" s="65">
        <f>VLOOKUP($A20,'Return Data'!$B$7:$R$2700,16,0)</f>
        <v>3.4352</v>
      </c>
      <c r="S20" s="67">
        <f t="shared" si="4"/>
        <v>16</v>
      </c>
    </row>
    <row r="21" spans="1:19" s="68" customFormat="1" x14ac:dyDescent="0.3">
      <c r="A21" s="63" t="s">
        <v>24</v>
      </c>
      <c r="B21" s="64">
        <f>VLOOKUP($A21,'Return Data'!$B$7:$R$2700,3,0)</f>
        <v>44158</v>
      </c>
      <c r="C21" s="65">
        <f>VLOOKUP($A21,'Return Data'!$B$7:$R$2700,4,0)</f>
        <v>263.52519999999998</v>
      </c>
      <c r="D21" s="65">
        <f>VLOOKUP($A21,'Return Data'!$B$7:$R$2700,10,0)</f>
        <v>14.1068</v>
      </c>
      <c r="E21" s="66">
        <f t="shared" si="0"/>
        <v>3</v>
      </c>
      <c r="F21" s="65">
        <f>VLOOKUP($A21,'Return Data'!$B$7:$R$2700,11,0)</f>
        <v>47.341999999999999</v>
      </c>
      <c r="G21" s="66">
        <f t="shared" ref="G21:I21" si="37">RANK(F21,F$8:F$23,0)</f>
        <v>2</v>
      </c>
      <c r="H21" s="65">
        <f>VLOOKUP($A21,'Return Data'!$B$7:$R$2700,12,0)</f>
        <v>4.8472</v>
      </c>
      <c r="I21" s="66">
        <f t="shared" si="37"/>
        <v>10</v>
      </c>
      <c r="J21" s="65">
        <f>VLOOKUP($A21,'Return Data'!$B$7:$R$2700,13,0)</f>
        <v>4.7439999999999998</v>
      </c>
      <c r="K21" s="66">
        <f t="shared" ref="K21" si="38">RANK(J21,J$8:J$23,0)</f>
        <v>15</v>
      </c>
      <c r="L21" s="65">
        <f>VLOOKUP($A21,'Return Data'!$B$7:$R$2700,17,0)</f>
        <v>3.0009999999999999</v>
      </c>
      <c r="M21" s="66">
        <f t="shared" ref="M21" si="39">RANK(L21,L$8:L$23,0)</f>
        <v>13</v>
      </c>
      <c r="N21" s="65">
        <f>VLOOKUP($A21,'Return Data'!$B$7:$R$2700,14,0)</f>
        <v>-2.2568000000000001</v>
      </c>
      <c r="O21" s="66">
        <f>RANK(N21,N$8:N$23,0)</f>
        <v>10</v>
      </c>
      <c r="P21" s="65">
        <f>VLOOKUP($A21,'Return Data'!$B$7:$R$2700,15,0)</f>
        <v>6.7426000000000004</v>
      </c>
      <c r="Q21" s="66">
        <f t="shared" si="4"/>
        <v>10</v>
      </c>
      <c r="R21" s="65">
        <f>VLOOKUP($A21,'Return Data'!$B$7:$R$2700,16,0)</f>
        <v>9.8000000000000007</v>
      </c>
      <c r="S21" s="67">
        <f t="shared" si="4"/>
        <v>11</v>
      </c>
    </row>
    <row r="22" spans="1:19" s="68" customFormat="1" x14ac:dyDescent="0.3">
      <c r="A22" s="63" t="s">
        <v>25</v>
      </c>
      <c r="B22" s="64">
        <f>VLOOKUP($A22,'Return Data'!$B$7:$R$2700,3,0)</f>
        <v>44158</v>
      </c>
      <c r="C22" s="65">
        <f>VLOOKUP($A22,'Return Data'!$B$7:$R$2700,4,0)</f>
        <v>11.88</v>
      </c>
      <c r="D22" s="65">
        <f>VLOOKUP($A22,'Return Data'!$B$7:$R$2700,10,0)</f>
        <v>8.9908000000000001</v>
      </c>
      <c r="E22" s="66">
        <f t="shared" si="0"/>
        <v>15</v>
      </c>
      <c r="F22" s="65">
        <f>VLOOKUP($A22,'Return Data'!$B$7:$R$2700,11,0)</f>
        <v>39.273200000000003</v>
      </c>
      <c r="G22" s="66">
        <f t="shared" ref="G22:I22" si="40">RANK(F22,F$8:F$23,0)</f>
        <v>11</v>
      </c>
      <c r="H22" s="65">
        <f>VLOOKUP($A22,'Return Data'!$B$7:$R$2700,12,0)</f>
        <v>9.4931000000000001</v>
      </c>
      <c r="I22" s="66">
        <f t="shared" si="40"/>
        <v>2</v>
      </c>
      <c r="J22" s="65">
        <f>VLOOKUP($A22,'Return Data'!$B$7:$R$2700,13,0)</f>
        <v>10.3064</v>
      </c>
      <c r="K22" s="66">
        <f t="shared" ref="K22" si="41">RANK(J22,J$8:J$23,0)</f>
        <v>4</v>
      </c>
      <c r="L22" s="65"/>
      <c r="M22" s="66"/>
      <c r="N22" s="65"/>
      <c r="O22" s="66"/>
      <c r="P22" s="65"/>
      <c r="Q22" s="66"/>
      <c r="R22" s="65">
        <f>VLOOKUP($A22,'Return Data'!$B$7:$R$2700,16,0)</f>
        <v>9.1390999999999991</v>
      </c>
      <c r="S22" s="67">
        <f t="shared" si="4"/>
        <v>12</v>
      </c>
    </row>
    <row r="23" spans="1:19" s="68" customFormat="1" x14ac:dyDescent="0.3">
      <c r="A23" s="63" t="s">
        <v>26</v>
      </c>
      <c r="B23" s="64">
        <f>VLOOKUP($A23,'Return Data'!$B$7:$R$2700,3,0)</f>
        <v>44158</v>
      </c>
      <c r="C23" s="65">
        <f>VLOOKUP($A23,'Return Data'!$B$7:$R$2700,4,0)</f>
        <v>75.352599999999995</v>
      </c>
      <c r="D23" s="65">
        <f>VLOOKUP($A23,'Return Data'!$B$7:$R$2700,10,0)</f>
        <v>12.9414</v>
      </c>
      <c r="E23" s="66">
        <f t="shared" si="0"/>
        <v>4</v>
      </c>
      <c r="F23" s="65">
        <f>VLOOKUP($A23,'Return Data'!$B$7:$R$2700,11,0)</f>
        <v>40.899700000000003</v>
      </c>
      <c r="G23" s="66">
        <f t="shared" ref="G23:I23" si="42">RANK(F23,F$8:F$23,0)</f>
        <v>8</v>
      </c>
      <c r="H23" s="65">
        <f>VLOOKUP($A23,'Return Data'!$B$7:$R$2700,12,0)</f>
        <v>7.0130999999999997</v>
      </c>
      <c r="I23" s="66">
        <f t="shared" si="42"/>
        <v>5</v>
      </c>
      <c r="J23" s="65">
        <f>VLOOKUP($A23,'Return Data'!$B$7:$R$2700,13,0)</f>
        <v>14.304500000000001</v>
      </c>
      <c r="K23" s="66">
        <f t="shared" ref="K23" si="43">RANK(J23,J$8:J$23,0)</f>
        <v>2</v>
      </c>
      <c r="L23" s="65">
        <f>VLOOKUP($A23,'Return Data'!$B$7:$R$2700,17,0)</f>
        <v>12.941700000000001</v>
      </c>
      <c r="M23" s="66">
        <f t="shared" ref="M23" si="44">RANK(L23,L$8:L$23,0)</f>
        <v>1</v>
      </c>
      <c r="N23" s="65">
        <f>VLOOKUP($A23,'Return Data'!$B$7:$R$2700,14,0)</f>
        <v>7.9006999999999996</v>
      </c>
      <c r="O23" s="66">
        <f>RANK(N23,N$8:N$23,0)</f>
        <v>1</v>
      </c>
      <c r="P23" s="65">
        <f>VLOOKUP($A23,'Return Data'!$B$7:$R$2700,15,0)</f>
        <v>10.2242</v>
      </c>
      <c r="Q23" s="66">
        <f t="shared" si="4"/>
        <v>3</v>
      </c>
      <c r="R23" s="65">
        <f>VLOOKUP($A23,'Return Data'!$B$7:$R$2700,16,0)</f>
        <v>11.299200000000001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11.343531250000002</v>
      </c>
      <c r="E25" s="74"/>
      <c r="F25" s="75">
        <f>AVERAGE(F8:F23)</f>
        <v>40.974243750000007</v>
      </c>
      <c r="G25" s="74"/>
      <c r="H25" s="75">
        <f>AVERAGE(H8:H23)</f>
        <v>5.8069499999999996</v>
      </c>
      <c r="I25" s="74"/>
      <c r="J25" s="75">
        <f>AVERAGE(J8:J23)</f>
        <v>8.6900937499999991</v>
      </c>
      <c r="K25" s="74"/>
      <c r="L25" s="75">
        <f>AVERAGE(L8:L23)</f>
        <v>6.6861066666666664</v>
      </c>
      <c r="M25" s="74"/>
      <c r="N25" s="75">
        <f>AVERAGE(N8:N23)</f>
        <v>1.3124416666666665</v>
      </c>
      <c r="O25" s="74"/>
      <c r="P25" s="75">
        <f>AVERAGE(P8:P23)</f>
        <v>9.2881636363636364</v>
      </c>
      <c r="Q25" s="74"/>
      <c r="R25" s="75">
        <f>AVERAGE(R8:R23)</f>
        <v>10.965943750000003</v>
      </c>
      <c r="S25" s="76"/>
    </row>
    <row r="26" spans="1:19" s="68" customFormat="1" x14ac:dyDescent="0.3">
      <c r="A26" s="73" t="s">
        <v>28</v>
      </c>
      <c r="B26" s="74"/>
      <c r="C26" s="74"/>
      <c r="D26" s="75">
        <f>MIN(D8:D23)</f>
        <v>7.9945000000000004</v>
      </c>
      <c r="E26" s="74"/>
      <c r="F26" s="75">
        <f>MIN(F8:F23)</f>
        <v>32.549999999999997</v>
      </c>
      <c r="G26" s="74"/>
      <c r="H26" s="75">
        <f>MIN(H8:H23)</f>
        <v>1.6426000000000001</v>
      </c>
      <c r="I26" s="74"/>
      <c r="J26" s="75">
        <f>MIN(J8:J23)</f>
        <v>4.3170000000000002</v>
      </c>
      <c r="K26" s="74"/>
      <c r="L26" s="75">
        <f>MIN(L8:L23)</f>
        <v>-0.39600000000000002</v>
      </c>
      <c r="M26" s="74"/>
      <c r="N26" s="75">
        <f>MIN(N8:N23)</f>
        <v>-7.6562000000000001</v>
      </c>
      <c r="O26" s="74"/>
      <c r="P26" s="75">
        <f>MIN(P8:P23)</f>
        <v>6.2469000000000001</v>
      </c>
      <c r="Q26" s="74"/>
      <c r="R26" s="75">
        <f>MIN(R8:R23)</f>
        <v>3.4352</v>
      </c>
      <c r="S26" s="76"/>
    </row>
    <row r="27" spans="1:19" s="68" customFormat="1" ht="15" thickBot="1" x14ac:dyDescent="0.35">
      <c r="A27" s="77" t="s">
        <v>29</v>
      </c>
      <c r="B27" s="78"/>
      <c r="C27" s="78"/>
      <c r="D27" s="79">
        <f>MAX(D8:D23)</f>
        <v>14.4931</v>
      </c>
      <c r="E27" s="78"/>
      <c r="F27" s="79">
        <f>MAX(F8:F23)</f>
        <v>58.209000000000003</v>
      </c>
      <c r="G27" s="78"/>
      <c r="H27" s="79">
        <f>MAX(H8:H23)</f>
        <v>15.566800000000001</v>
      </c>
      <c r="I27" s="78"/>
      <c r="J27" s="79">
        <f>MAX(J8:J23)</f>
        <v>15.1913</v>
      </c>
      <c r="K27" s="78"/>
      <c r="L27" s="79">
        <f>MAX(L8:L23)</f>
        <v>12.941700000000001</v>
      </c>
      <c r="M27" s="78"/>
      <c r="N27" s="79">
        <f>MAX(N8:N23)</f>
        <v>7.9006999999999996</v>
      </c>
      <c r="O27" s="78"/>
      <c r="P27" s="79">
        <f>MAX(P8:P23)</f>
        <v>12.520300000000001</v>
      </c>
      <c r="Q27" s="78"/>
      <c r="R27" s="79">
        <f>MAX(R8:R23)</f>
        <v>16.607199999999999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44158</v>
      </c>
      <c r="C8" s="65">
        <f>VLOOKUP($A8,'Return Data'!$B$7:$R$2700,4,0)</f>
        <v>184.93</v>
      </c>
      <c r="D8" s="65">
        <f>VLOOKUP($A8,'Return Data'!$B$7:$R$2700,10,0)</f>
        <v>5.3192000000000004</v>
      </c>
      <c r="E8" s="66">
        <f t="shared" ref="E8:E13" si="0">RANK(D8,D$8:D$13,0)</f>
        <v>4</v>
      </c>
      <c r="F8" s="65">
        <f>VLOOKUP($A8,'Return Data'!$B$7:$R$2700,11,0)</f>
        <v>35.390599999999999</v>
      </c>
      <c r="G8" s="66">
        <f t="shared" ref="G8:G13" si="1">RANK(F8,F$8:F$13,0)</f>
        <v>2</v>
      </c>
      <c r="H8" s="65">
        <f>VLOOKUP($A8,'Return Data'!$B$7:$R$2700,12,0)</f>
        <v>6.3550000000000004</v>
      </c>
      <c r="I8" s="66">
        <f t="shared" ref="I8:I13" si="2">RANK(H8,H$8:H$13,0)</f>
        <v>5</v>
      </c>
      <c r="J8" s="65">
        <f>VLOOKUP($A8,'Return Data'!$B$7:$R$2700,13,0)</f>
        <v>11.4909</v>
      </c>
      <c r="K8" s="66">
        <f t="shared" ref="K8:K13" si="3">RANK(J8,J$8:J$13,0)</f>
        <v>5</v>
      </c>
      <c r="L8" s="65">
        <f>VLOOKUP($A8,'Return Data'!$B$7:$R$2700,17,0)</f>
        <v>7.4005000000000001</v>
      </c>
      <c r="M8" s="66">
        <f>RANK(L8,L$8:L$13,0)</f>
        <v>4</v>
      </c>
      <c r="N8" s="65">
        <f>VLOOKUP($A8,'Return Data'!$B$7:$R$2700,14,0)</f>
        <v>-7.1900000000000006E-2</v>
      </c>
      <c r="O8" s="66">
        <f>RANK(N8,N$8:N$13,0)</f>
        <v>4</v>
      </c>
      <c r="P8" s="65">
        <f>VLOOKUP($A8,'Return Data'!$B$7:$R$2700,15,0)</f>
        <v>6.0593000000000004</v>
      </c>
      <c r="Q8" s="66">
        <f>RANK(P8,P$8:P$13,0)</f>
        <v>5</v>
      </c>
      <c r="R8" s="65">
        <f>VLOOKUP($A8,'Return Data'!$B$7:$R$2700,16,0)</f>
        <v>8.7309999999999999</v>
      </c>
      <c r="S8" s="67">
        <f t="shared" ref="S8:S13" si="4">RANK(R8,R$8:R$13,0)</f>
        <v>5</v>
      </c>
    </row>
    <row r="9" spans="1:20" x14ac:dyDescent="0.3">
      <c r="A9" s="63" t="s">
        <v>783</v>
      </c>
      <c r="B9" s="64">
        <f>VLOOKUP($A9,'Return Data'!$B$7:$R$2700,3,0)</f>
        <v>44158</v>
      </c>
      <c r="C9" s="65">
        <f>VLOOKUP($A9,'Return Data'!$B$7:$R$2700,4,0)</f>
        <v>17.04</v>
      </c>
      <c r="D9" s="65">
        <f>VLOOKUP($A9,'Return Data'!$B$7:$R$2700,10,0)</f>
        <v>4.7969999999999997</v>
      </c>
      <c r="E9" s="66">
        <f t="shared" si="0"/>
        <v>6</v>
      </c>
      <c r="F9" s="65">
        <f>VLOOKUP($A9,'Return Data'!$B$7:$R$2700,11,0)</f>
        <v>34.384900000000002</v>
      </c>
      <c r="G9" s="66">
        <f t="shared" si="1"/>
        <v>4</v>
      </c>
      <c r="H9" s="65">
        <f>VLOOKUP($A9,'Return Data'!$B$7:$R$2700,12,0)</f>
        <v>6.0361000000000002</v>
      </c>
      <c r="I9" s="66">
        <f t="shared" si="2"/>
        <v>6</v>
      </c>
      <c r="J9" s="65">
        <f>VLOOKUP($A9,'Return Data'!$B$7:$R$2700,13,0)</f>
        <v>4.6040999999999999</v>
      </c>
      <c r="K9" s="66">
        <f t="shared" si="3"/>
        <v>6</v>
      </c>
      <c r="L9" s="65">
        <f>VLOOKUP($A9,'Return Data'!$B$7:$R$2700,17,0)</f>
        <v>1.8035000000000001</v>
      </c>
      <c r="M9" s="66">
        <f>RANK(L9,L$8:L$13,0)</f>
        <v>5</v>
      </c>
      <c r="N9" s="65">
        <f>VLOOKUP($A9,'Return Data'!$B$7:$R$2700,14,0)</f>
        <v>-2.5425</v>
      </c>
      <c r="O9" s="66">
        <f>RANK(N9,N$8:N$13,0)</f>
        <v>5</v>
      </c>
      <c r="P9" s="65">
        <f>VLOOKUP($A9,'Return Data'!$B$7:$R$2700,15,0)</f>
        <v>6.8506</v>
      </c>
      <c r="Q9" s="66">
        <f>RANK(P9,P$8:P$13,0)</f>
        <v>4</v>
      </c>
      <c r="R9" s="65">
        <f>VLOOKUP($A9,'Return Data'!$B$7:$R$2700,16,0)</f>
        <v>8.5060000000000002</v>
      </c>
      <c r="S9" s="67">
        <f t="shared" si="4"/>
        <v>6</v>
      </c>
    </row>
    <row r="10" spans="1:20" x14ac:dyDescent="0.3">
      <c r="A10" s="63" t="s">
        <v>784</v>
      </c>
      <c r="B10" s="64">
        <f>VLOOKUP($A10,'Return Data'!$B$7:$R$2700,3,0)</f>
        <v>44158</v>
      </c>
      <c r="C10" s="65">
        <f>VLOOKUP($A10,'Return Data'!$B$7:$R$2700,4,0)</f>
        <v>12.87</v>
      </c>
      <c r="D10" s="65">
        <f>VLOOKUP($A10,'Return Data'!$B$7:$R$2700,10,0)</f>
        <v>7.6086999999999998</v>
      </c>
      <c r="E10" s="66">
        <f t="shared" si="0"/>
        <v>3</v>
      </c>
      <c r="F10" s="65">
        <f>VLOOKUP($A10,'Return Data'!$B$7:$R$2700,11,0)</f>
        <v>35.047199999999997</v>
      </c>
      <c r="G10" s="66">
        <f t="shared" si="1"/>
        <v>3</v>
      </c>
      <c r="H10" s="65">
        <f>VLOOKUP($A10,'Return Data'!$B$7:$R$2700,12,0)</f>
        <v>10.094099999999999</v>
      </c>
      <c r="I10" s="66">
        <f t="shared" si="2"/>
        <v>2</v>
      </c>
      <c r="J10" s="65">
        <f>VLOOKUP($A10,'Return Data'!$B$7:$R$2700,13,0)</f>
        <v>18.181799999999999</v>
      </c>
      <c r="K10" s="66">
        <f t="shared" si="3"/>
        <v>1</v>
      </c>
      <c r="L10" s="65"/>
      <c r="M10" s="66"/>
      <c r="N10" s="65"/>
      <c r="O10" s="66"/>
      <c r="P10" s="65"/>
      <c r="Q10" s="66"/>
      <c r="R10" s="65">
        <f>VLOOKUP($A10,'Return Data'!$B$7:$R$2700,16,0)</f>
        <v>13.997</v>
      </c>
      <c r="S10" s="67">
        <f t="shared" si="4"/>
        <v>1</v>
      </c>
    </row>
    <row r="11" spans="1:20" x14ac:dyDescent="0.3">
      <c r="A11" s="63" t="s">
        <v>787</v>
      </c>
      <c r="B11" s="64">
        <f>VLOOKUP($A11,'Return Data'!$B$7:$R$2700,3,0)</f>
        <v>44158</v>
      </c>
      <c r="C11" s="65">
        <f>VLOOKUP($A11,'Return Data'!$B$7:$R$2700,4,0)</f>
        <v>63.31</v>
      </c>
      <c r="D11" s="65">
        <f>VLOOKUP($A11,'Return Data'!$B$7:$R$2700,10,0)</f>
        <v>9.7036999999999995</v>
      </c>
      <c r="E11" s="66">
        <f t="shared" si="0"/>
        <v>2</v>
      </c>
      <c r="F11" s="65">
        <f>VLOOKUP($A11,'Return Data'!$B$7:$R$2700,11,0)</f>
        <v>33.961100000000002</v>
      </c>
      <c r="G11" s="66">
        <f t="shared" si="1"/>
        <v>5</v>
      </c>
      <c r="H11" s="65">
        <f>VLOOKUP($A11,'Return Data'!$B$7:$R$2700,12,0)</f>
        <v>9.2117000000000004</v>
      </c>
      <c r="I11" s="66">
        <f t="shared" si="2"/>
        <v>3</v>
      </c>
      <c r="J11" s="65">
        <f>VLOOKUP($A11,'Return Data'!$B$7:$R$2700,13,0)</f>
        <v>13.5198</v>
      </c>
      <c r="K11" s="66">
        <f t="shared" si="3"/>
        <v>3</v>
      </c>
      <c r="L11" s="65">
        <f>VLOOKUP($A11,'Return Data'!$B$7:$R$2700,17,0)</f>
        <v>10.1313</v>
      </c>
      <c r="M11" s="66">
        <f>RANK(L11,L$8:L$13,0)</f>
        <v>1</v>
      </c>
      <c r="N11" s="65">
        <f>VLOOKUP($A11,'Return Data'!$B$7:$R$2700,14,0)</f>
        <v>5.7012999999999998</v>
      </c>
      <c r="O11" s="66">
        <f>RANK(N11,N$8:N$13,0)</f>
        <v>2</v>
      </c>
      <c r="P11" s="65">
        <f>VLOOKUP($A11,'Return Data'!$B$7:$R$2700,15,0)</f>
        <v>12.493499999999999</v>
      </c>
      <c r="Q11" s="66">
        <f>RANK(P11,P$8:P$13,0)</f>
        <v>1</v>
      </c>
      <c r="R11" s="65">
        <f>VLOOKUP($A11,'Return Data'!$B$7:$R$2700,16,0)</f>
        <v>11.678100000000001</v>
      </c>
      <c r="S11" s="67">
        <f t="shared" si="4"/>
        <v>2</v>
      </c>
    </row>
    <row r="12" spans="1:20" x14ac:dyDescent="0.3">
      <c r="A12" s="63" t="s">
        <v>789</v>
      </c>
      <c r="B12" s="64">
        <f>VLOOKUP($A12,'Return Data'!$B$7:$R$2700,3,0)</f>
        <v>44158</v>
      </c>
      <c r="C12" s="65">
        <f>VLOOKUP($A12,'Return Data'!$B$7:$R$2700,4,0)</f>
        <v>54.200499999999998</v>
      </c>
      <c r="D12" s="65">
        <f>VLOOKUP($A12,'Return Data'!$B$7:$R$2700,10,0)</f>
        <v>10.7378</v>
      </c>
      <c r="E12" s="66">
        <f t="shared" si="0"/>
        <v>1</v>
      </c>
      <c r="F12" s="65">
        <f>VLOOKUP($A12,'Return Data'!$B$7:$R$2700,11,0)</f>
        <v>42.050899999999999</v>
      </c>
      <c r="G12" s="66">
        <f t="shared" si="1"/>
        <v>1</v>
      </c>
      <c r="H12" s="65">
        <f>VLOOKUP($A12,'Return Data'!$B$7:$R$2700,12,0)</f>
        <v>11.011100000000001</v>
      </c>
      <c r="I12" s="66">
        <f t="shared" si="2"/>
        <v>1</v>
      </c>
      <c r="J12" s="65">
        <f>VLOOKUP($A12,'Return Data'!$B$7:$R$2700,13,0)</f>
        <v>14.115</v>
      </c>
      <c r="K12" s="66">
        <f t="shared" si="3"/>
        <v>2</v>
      </c>
      <c r="L12" s="65">
        <f>VLOOKUP($A12,'Return Data'!$B$7:$R$2700,17,0)</f>
        <v>9.2240000000000002</v>
      </c>
      <c r="M12" s="66">
        <f>RANK(L12,L$8:L$13,0)</f>
        <v>2</v>
      </c>
      <c r="N12" s="65">
        <f>VLOOKUP($A12,'Return Data'!$B$7:$R$2700,14,0)</f>
        <v>3.9018999999999999</v>
      </c>
      <c r="O12" s="66">
        <f>RANK(N12,N$8:N$13,0)</f>
        <v>3</v>
      </c>
      <c r="P12" s="65">
        <f>VLOOKUP($A12,'Return Data'!$B$7:$R$2700,15,0)</f>
        <v>9.7067999999999994</v>
      </c>
      <c r="Q12" s="66">
        <f>RANK(P12,P$8:P$13,0)</f>
        <v>3</v>
      </c>
      <c r="R12" s="65">
        <f>VLOOKUP($A12,'Return Data'!$B$7:$R$2700,16,0)</f>
        <v>11.2355</v>
      </c>
      <c r="S12" s="67">
        <f t="shared" si="4"/>
        <v>3</v>
      </c>
    </row>
    <row r="13" spans="1:20" x14ac:dyDescent="0.3">
      <c r="A13" s="63" t="s">
        <v>790</v>
      </c>
      <c r="B13" s="64">
        <f>VLOOKUP($A13,'Return Data'!$B$7:$R$2700,3,0)</f>
        <v>44158</v>
      </c>
      <c r="C13" s="65">
        <f>VLOOKUP($A13,'Return Data'!$B$7:$R$2700,4,0)</f>
        <v>75.317400000000006</v>
      </c>
      <c r="D13" s="65">
        <f>VLOOKUP($A13,'Return Data'!$B$7:$R$2700,10,0)</f>
        <v>5.3021000000000003</v>
      </c>
      <c r="E13" s="66">
        <f t="shared" si="0"/>
        <v>5</v>
      </c>
      <c r="F13" s="65">
        <f>VLOOKUP($A13,'Return Data'!$B$7:$R$2700,11,0)</f>
        <v>31.940200000000001</v>
      </c>
      <c r="G13" s="66">
        <f t="shared" si="1"/>
        <v>6</v>
      </c>
      <c r="H13" s="65">
        <f>VLOOKUP($A13,'Return Data'!$B$7:$R$2700,12,0)</f>
        <v>7.8319999999999999</v>
      </c>
      <c r="I13" s="66">
        <f t="shared" si="2"/>
        <v>4</v>
      </c>
      <c r="J13" s="65">
        <f>VLOOKUP($A13,'Return Data'!$B$7:$R$2700,13,0)</f>
        <v>11.5526</v>
      </c>
      <c r="K13" s="66">
        <f t="shared" si="3"/>
        <v>4</v>
      </c>
      <c r="L13" s="65">
        <f>VLOOKUP($A13,'Return Data'!$B$7:$R$2700,17,0)</f>
        <v>9.1888000000000005</v>
      </c>
      <c r="M13" s="66">
        <f>RANK(L13,L$8:L$13,0)</f>
        <v>3</v>
      </c>
      <c r="N13" s="65">
        <f>VLOOKUP($A13,'Return Data'!$B$7:$R$2700,14,0)</f>
        <v>5.7373000000000003</v>
      </c>
      <c r="O13" s="66">
        <f>RANK(N13,N$8:N$13,0)</f>
        <v>1</v>
      </c>
      <c r="P13" s="65">
        <f>VLOOKUP($A13,'Return Data'!$B$7:$R$2700,15,0)</f>
        <v>9.8171999999999997</v>
      </c>
      <c r="Q13" s="66">
        <f>RANK(P13,P$8:P$13,0)</f>
        <v>2</v>
      </c>
      <c r="R13" s="65">
        <f>VLOOKUP($A13,'Return Data'!$B$7:$R$2700,16,0)</f>
        <v>10.268700000000001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7.2447499999999998</v>
      </c>
      <c r="E15" s="74"/>
      <c r="F15" s="75">
        <f>AVERAGE(F8:F13)</f>
        <v>35.462483333333331</v>
      </c>
      <c r="G15" s="74"/>
      <c r="H15" s="75">
        <f>AVERAGE(H8:H13)</f>
        <v>8.4233333333333338</v>
      </c>
      <c r="I15" s="74"/>
      <c r="J15" s="75">
        <f>AVERAGE(J8:J13)</f>
        <v>12.244033333333334</v>
      </c>
      <c r="K15" s="74"/>
      <c r="L15" s="75">
        <f>AVERAGE(L8:L13)</f>
        <v>7.54962</v>
      </c>
      <c r="M15" s="74"/>
      <c r="N15" s="75">
        <f>AVERAGE(N8:N13)</f>
        <v>2.5452199999999996</v>
      </c>
      <c r="O15" s="74"/>
      <c r="P15" s="75">
        <f>AVERAGE(P8:P13)</f>
        <v>8.985479999999999</v>
      </c>
      <c r="Q15" s="74"/>
      <c r="R15" s="75">
        <f>AVERAGE(R8:R13)</f>
        <v>10.736050000000001</v>
      </c>
      <c r="S15" s="76"/>
    </row>
    <row r="16" spans="1:20" x14ac:dyDescent="0.3">
      <c r="A16" s="73" t="s">
        <v>28</v>
      </c>
      <c r="B16" s="74"/>
      <c r="C16" s="74"/>
      <c r="D16" s="75">
        <f>MIN(D8:D13)</f>
        <v>4.7969999999999997</v>
      </c>
      <c r="E16" s="74"/>
      <c r="F16" s="75">
        <f>MIN(F8:F13)</f>
        <v>31.940200000000001</v>
      </c>
      <c r="G16" s="74"/>
      <c r="H16" s="75">
        <f>MIN(H8:H13)</f>
        <v>6.0361000000000002</v>
      </c>
      <c r="I16" s="74"/>
      <c r="J16" s="75">
        <f>MIN(J8:J13)</f>
        <v>4.6040999999999999</v>
      </c>
      <c r="K16" s="74"/>
      <c r="L16" s="75">
        <f>MIN(L8:L13)</f>
        <v>1.8035000000000001</v>
      </c>
      <c r="M16" s="74"/>
      <c r="N16" s="75">
        <f>MIN(N8:N13)</f>
        <v>-2.5425</v>
      </c>
      <c r="O16" s="74"/>
      <c r="P16" s="75">
        <f>MIN(P8:P13)</f>
        <v>6.0593000000000004</v>
      </c>
      <c r="Q16" s="74"/>
      <c r="R16" s="75">
        <f>MIN(R8:R13)</f>
        <v>8.5060000000000002</v>
      </c>
      <c r="S16" s="76"/>
    </row>
    <row r="17" spans="1:19" ht="15" thickBot="1" x14ac:dyDescent="0.35">
      <c r="A17" s="77" t="s">
        <v>29</v>
      </c>
      <c r="B17" s="78"/>
      <c r="C17" s="78"/>
      <c r="D17" s="79">
        <f>MAX(D8:D13)</f>
        <v>10.7378</v>
      </c>
      <c r="E17" s="78"/>
      <c r="F17" s="79">
        <f>MAX(F8:F13)</f>
        <v>42.050899999999999</v>
      </c>
      <c r="G17" s="78"/>
      <c r="H17" s="79">
        <f>MAX(H8:H13)</f>
        <v>11.011100000000001</v>
      </c>
      <c r="I17" s="78"/>
      <c r="J17" s="79">
        <f>MAX(J8:J13)</f>
        <v>18.181799999999999</v>
      </c>
      <c r="K17" s="78"/>
      <c r="L17" s="79">
        <f>MAX(L8:L13)</f>
        <v>10.1313</v>
      </c>
      <c r="M17" s="78"/>
      <c r="N17" s="79">
        <f>MAX(N8:N13)</f>
        <v>5.7373000000000003</v>
      </c>
      <c r="O17" s="78"/>
      <c r="P17" s="79">
        <f>MAX(P8:P13)</f>
        <v>12.493499999999999</v>
      </c>
      <c r="Q17" s="78"/>
      <c r="R17" s="79">
        <f>MAX(R8:R13)</f>
        <v>13.997</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44158</v>
      </c>
      <c r="C8" s="65">
        <f>VLOOKUP($A8,'Return Data'!$B$7:$R$2700,4,0)</f>
        <v>174.32</v>
      </c>
      <c r="D8" s="65">
        <f>VLOOKUP($A8,'Return Data'!$B$7:$R$2700,10,0)</f>
        <v>5.1196999999999999</v>
      </c>
      <c r="E8" s="66">
        <f t="shared" ref="E8:E13" si="0">RANK(D8,D$8:D$13,0)</f>
        <v>5</v>
      </c>
      <c r="F8" s="65">
        <f>VLOOKUP($A8,'Return Data'!$B$7:$R$2700,11,0)</f>
        <v>34.891300000000001</v>
      </c>
      <c r="G8" s="66">
        <f t="shared" ref="G8:G13" si="1">RANK(F8,F$8:F$13,0)</f>
        <v>2</v>
      </c>
      <c r="H8" s="65">
        <f>VLOOKUP($A8,'Return Data'!$B$7:$R$2700,12,0)</f>
        <v>5.7126000000000001</v>
      </c>
      <c r="I8" s="66">
        <f t="shared" ref="I8:I13" si="2">RANK(H8,H$8:H$13,0)</f>
        <v>5</v>
      </c>
      <c r="J8" s="65">
        <f>VLOOKUP($A8,'Return Data'!$B$7:$R$2700,13,0)</f>
        <v>10.686400000000001</v>
      </c>
      <c r="K8" s="66">
        <f t="shared" ref="K8:K13" si="3">RANK(J8,J$8:J$13,0)</f>
        <v>5</v>
      </c>
      <c r="L8" s="65">
        <f>VLOOKUP($A8,'Return Data'!$B$7:$R$2700,17,0)</f>
        <v>6.6725000000000003</v>
      </c>
      <c r="M8" s="66">
        <f>RANK(L8,L$8:L$13,0)</f>
        <v>4</v>
      </c>
      <c r="N8" s="65">
        <f>VLOOKUP($A8,'Return Data'!$B$7:$R$2700,14,0)</f>
        <v>-0.76749999999999996</v>
      </c>
      <c r="O8" s="66">
        <f>RANK(N8,N$8:N$13,0)</f>
        <v>4</v>
      </c>
      <c r="P8" s="65">
        <f>VLOOKUP($A8,'Return Data'!$B$7:$R$2700,15,0)</f>
        <v>5.2736999999999998</v>
      </c>
      <c r="Q8" s="66">
        <f>RANK(P8,P$8:P$13,0)</f>
        <v>5</v>
      </c>
      <c r="R8" s="65">
        <f>VLOOKUP($A8,'Return Data'!$B$7:$R$2700,16,0)</f>
        <v>17.422000000000001</v>
      </c>
      <c r="S8" s="67">
        <f t="shared" ref="S8:S13" si="4">RANK(R8,R$8:R$13,0)</f>
        <v>1</v>
      </c>
    </row>
    <row r="9" spans="1:20" x14ac:dyDescent="0.3">
      <c r="A9" s="63" t="s">
        <v>782</v>
      </c>
      <c r="B9" s="64">
        <f>VLOOKUP($A9,'Return Data'!$B$7:$R$2700,3,0)</f>
        <v>44158</v>
      </c>
      <c r="C9" s="65">
        <f>VLOOKUP($A9,'Return Data'!$B$7:$R$2700,4,0)</f>
        <v>16.239999999999998</v>
      </c>
      <c r="D9" s="65">
        <f>VLOOKUP($A9,'Return Data'!$B$7:$R$2700,10,0)</f>
        <v>4.5717999999999996</v>
      </c>
      <c r="E9" s="66">
        <f t="shared" si="0"/>
        <v>6</v>
      </c>
      <c r="F9" s="65">
        <f>VLOOKUP($A9,'Return Data'!$B$7:$R$2700,11,0)</f>
        <v>33.7727</v>
      </c>
      <c r="G9" s="66">
        <f t="shared" si="1"/>
        <v>4</v>
      </c>
      <c r="H9" s="65">
        <f>VLOOKUP($A9,'Return Data'!$B$7:$R$2700,12,0)</f>
        <v>5.4545000000000003</v>
      </c>
      <c r="I9" s="66">
        <f t="shared" si="2"/>
        <v>6</v>
      </c>
      <c r="J9" s="65">
        <f>VLOOKUP($A9,'Return Data'!$B$7:$R$2700,13,0)</f>
        <v>3.77</v>
      </c>
      <c r="K9" s="66">
        <f t="shared" si="3"/>
        <v>6</v>
      </c>
      <c r="L9" s="65">
        <f>VLOOKUP($A9,'Return Data'!$B$7:$R$2700,17,0)</f>
        <v>1.0288999999999999</v>
      </c>
      <c r="M9" s="66">
        <f>RANK(L9,L$8:L$13,0)</f>
        <v>5</v>
      </c>
      <c r="N9" s="65">
        <f>VLOOKUP($A9,'Return Data'!$B$7:$R$2700,14,0)</f>
        <v>-3.3329</v>
      </c>
      <c r="O9" s="66">
        <f>RANK(N9,N$8:N$13,0)</f>
        <v>5</v>
      </c>
      <c r="P9" s="65">
        <f>VLOOKUP($A9,'Return Data'!$B$7:$R$2700,15,0)</f>
        <v>6.0552000000000001</v>
      </c>
      <c r="Q9" s="66">
        <f>RANK(P9,P$8:P$13,0)</f>
        <v>4</v>
      </c>
      <c r="R9" s="65">
        <f>VLOOKUP($A9,'Return Data'!$B$7:$R$2700,16,0)</f>
        <v>7.7098000000000004</v>
      </c>
      <c r="S9" s="67">
        <f t="shared" si="4"/>
        <v>6</v>
      </c>
    </row>
    <row r="10" spans="1:20" x14ac:dyDescent="0.3">
      <c r="A10" s="63" t="s">
        <v>785</v>
      </c>
      <c r="B10" s="64">
        <f>VLOOKUP($A10,'Return Data'!$B$7:$R$2700,3,0)</f>
        <v>44158</v>
      </c>
      <c r="C10" s="65">
        <f>VLOOKUP($A10,'Return Data'!$B$7:$R$2700,4,0)</f>
        <v>12.5</v>
      </c>
      <c r="D10" s="65">
        <f>VLOOKUP($A10,'Return Data'!$B$7:$R$2700,10,0)</f>
        <v>7.3883000000000001</v>
      </c>
      <c r="E10" s="66">
        <f t="shared" si="0"/>
        <v>3</v>
      </c>
      <c r="F10" s="65">
        <f>VLOOKUP($A10,'Return Data'!$B$7:$R$2700,11,0)</f>
        <v>34.4086</v>
      </c>
      <c r="G10" s="66">
        <f t="shared" si="1"/>
        <v>3</v>
      </c>
      <c r="H10" s="65">
        <f>VLOOKUP($A10,'Return Data'!$B$7:$R$2700,12,0)</f>
        <v>9.1702999999999992</v>
      </c>
      <c r="I10" s="66">
        <f t="shared" si="2"/>
        <v>2</v>
      </c>
      <c r="J10" s="65">
        <f>VLOOKUP($A10,'Return Data'!$B$7:$R$2700,13,0)</f>
        <v>16.7134</v>
      </c>
      <c r="K10" s="66">
        <f t="shared" si="3"/>
        <v>1</v>
      </c>
      <c r="L10" s="65"/>
      <c r="M10" s="66"/>
      <c r="N10" s="65"/>
      <c r="O10" s="66"/>
      <c r="P10" s="65"/>
      <c r="Q10" s="66"/>
      <c r="R10" s="65">
        <f>VLOOKUP($A10,'Return Data'!$B$7:$R$2700,16,0)</f>
        <v>12.2835</v>
      </c>
      <c r="S10" s="67">
        <f t="shared" si="4"/>
        <v>3</v>
      </c>
    </row>
    <row r="11" spans="1:20" x14ac:dyDescent="0.3">
      <c r="A11" s="63" t="s">
        <v>786</v>
      </c>
      <c r="B11" s="64">
        <f>VLOOKUP($A11,'Return Data'!$B$7:$R$2700,3,0)</f>
        <v>44158</v>
      </c>
      <c r="C11" s="65">
        <f>VLOOKUP($A11,'Return Data'!$B$7:$R$2700,4,0)</f>
        <v>60.73</v>
      </c>
      <c r="D11" s="65">
        <f>VLOOKUP($A11,'Return Data'!$B$7:$R$2700,10,0)</f>
        <v>9.5418000000000003</v>
      </c>
      <c r="E11" s="66">
        <f t="shared" si="0"/>
        <v>2</v>
      </c>
      <c r="F11" s="65">
        <f>VLOOKUP($A11,'Return Data'!$B$7:$R$2700,11,0)</f>
        <v>33.590000000000003</v>
      </c>
      <c r="G11" s="66">
        <f t="shared" si="1"/>
        <v>5</v>
      </c>
      <c r="H11" s="65">
        <f>VLOOKUP($A11,'Return Data'!$B$7:$R$2700,12,0)</f>
        <v>8.7571999999999992</v>
      </c>
      <c r="I11" s="66">
        <f t="shared" si="2"/>
        <v>3</v>
      </c>
      <c r="J11" s="65">
        <f>VLOOKUP($A11,'Return Data'!$B$7:$R$2700,13,0)</f>
        <v>12.901999999999999</v>
      </c>
      <c r="K11" s="66">
        <f t="shared" si="3"/>
        <v>2</v>
      </c>
      <c r="L11" s="65">
        <f>VLOOKUP($A11,'Return Data'!$B$7:$R$2700,17,0)</f>
        <v>9.4506999999999994</v>
      </c>
      <c r="M11" s="66">
        <f>RANK(L11,L$8:L$13,0)</f>
        <v>1</v>
      </c>
      <c r="N11" s="65">
        <f>VLOOKUP($A11,'Return Data'!$B$7:$R$2700,14,0)</f>
        <v>5.0358999999999998</v>
      </c>
      <c r="O11" s="66">
        <f>RANK(N11,N$8:N$13,0)</f>
        <v>2</v>
      </c>
      <c r="P11" s="65">
        <f>VLOOKUP($A11,'Return Data'!$B$7:$R$2700,15,0)</f>
        <v>11.934100000000001</v>
      </c>
      <c r="Q11" s="66">
        <f>RANK(P11,P$8:P$13,0)</f>
        <v>1</v>
      </c>
      <c r="R11" s="65">
        <f>VLOOKUP($A11,'Return Data'!$B$7:$R$2700,16,0)</f>
        <v>11.842000000000001</v>
      </c>
      <c r="S11" s="67">
        <f t="shared" si="4"/>
        <v>5</v>
      </c>
    </row>
    <row r="12" spans="1:20" x14ac:dyDescent="0.3">
      <c r="A12" s="63" t="s">
        <v>788</v>
      </c>
      <c r="B12" s="64">
        <f>VLOOKUP($A12,'Return Data'!$B$7:$R$2700,3,0)</f>
        <v>44158</v>
      </c>
      <c r="C12" s="65">
        <f>VLOOKUP($A12,'Return Data'!$B$7:$R$2700,4,0)</f>
        <v>51.367600000000003</v>
      </c>
      <c r="D12" s="65">
        <f>VLOOKUP($A12,'Return Data'!$B$7:$R$2700,10,0)</f>
        <v>10.4497</v>
      </c>
      <c r="E12" s="66">
        <f t="shared" si="0"/>
        <v>1</v>
      </c>
      <c r="F12" s="65">
        <f>VLOOKUP($A12,'Return Data'!$B$7:$R$2700,11,0)</f>
        <v>41.258299999999998</v>
      </c>
      <c r="G12" s="66">
        <f t="shared" si="1"/>
        <v>1</v>
      </c>
      <c r="H12" s="65">
        <f>VLOOKUP($A12,'Return Data'!$B$7:$R$2700,12,0)</f>
        <v>10.0481</v>
      </c>
      <c r="I12" s="66">
        <f t="shared" si="2"/>
        <v>1</v>
      </c>
      <c r="J12" s="65">
        <f>VLOOKUP($A12,'Return Data'!$B$7:$R$2700,13,0)</f>
        <v>12.854699999999999</v>
      </c>
      <c r="K12" s="66">
        <f t="shared" si="3"/>
        <v>3</v>
      </c>
      <c r="L12" s="65">
        <f>VLOOKUP($A12,'Return Data'!$B$7:$R$2700,17,0)</f>
        <v>8.2782</v>
      </c>
      <c r="M12" s="66">
        <f>RANK(L12,L$8:L$13,0)</f>
        <v>3</v>
      </c>
      <c r="N12" s="65">
        <f>VLOOKUP($A12,'Return Data'!$B$7:$R$2700,14,0)</f>
        <v>3.0688</v>
      </c>
      <c r="O12" s="66">
        <f>RANK(N12,N$8:N$13,0)</f>
        <v>3</v>
      </c>
      <c r="P12" s="65">
        <f>VLOOKUP($A12,'Return Data'!$B$7:$R$2700,15,0)</f>
        <v>8.8763000000000005</v>
      </c>
      <c r="Q12" s="66">
        <f>RANK(P12,P$8:P$13,0)</f>
        <v>3</v>
      </c>
      <c r="R12" s="65">
        <f>VLOOKUP($A12,'Return Data'!$B$7:$R$2700,16,0)</f>
        <v>11.9221</v>
      </c>
      <c r="S12" s="67">
        <f t="shared" si="4"/>
        <v>4</v>
      </c>
    </row>
    <row r="13" spans="1:20" x14ac:dyDescent="0.3">
      <c r="A13" s="63" t="s">
        <v>791</v>
      </c>
      <c r="B13" s="64">
        <f>VLOOKUP($A13,'Return Data'!$B$7:$R$2700,3,0)</f>
        <v>44158</v>
      </c>
      <c r="C13" s="65">
        <f>VLOOKUP($A13,'Return Data'!$B$7:$R$2700,4,0)</f>
        <v>71.761899999999997</v>
      </c>
      <c r="D13" s="65">
        <f>VLOOKUP($A13,'Return Data'!$B$7:$R$2700,10,0)</f>
        <v>5.1470000000000002</v>
      </c>
      <c r="E13" s="66">
        <f t="shared" si="0"/>
        <v>4</v>
      </c>
      <c r="F13" s="65">
        <f>VLOOKUP($A13,'Return Data'!$B$7:$R$2700,11,0)</f>
        <v>31.5655</v>
      </c>
      <c r="G13" s="66">
        <f t="shared" si="1"/>
        <v>6</v>
      </c>
      <c r="H13" s="65">
        <f>VLOOKUP($A13,'Return Data'!$B$7:$R$2700,12,0)</f>
        <v>7.3788</v>
      </c>
      <c r="I13" s="66">
        <f t="shared" si="2"/>
        <v>4</v>
      </c>
      <c r="J13" s="65">
        <f>VLOOKUP($A13,'Return Data'!$B$7:$R$2700,13,0)</f>
        <v>10.9375</v>
      </c>
      <c r="K13" s="66">
        <f t="shared" si="3"/>
        <v>4</v>
      </c>
      <c r="L13" s="65">
        <f>VLOOKUP($A13,'Return Data'!$B$7:$R$2700,17,0)</f>
        <v>8.5601000000000003</v>
      </c>
      <c r="M13" s="66">
        <f>RANK(L13,L$8:L$13,0)</f>
        <v>2</v>
      </c>
      <c r="N13" s="65">
        <f>VLOOKUP($A13,'Return Data'!$B$7:$R$2700,14,0)</f>
        <v>5.1073000000000004</v>
      </c>
      <c r="O13" s="66">
        <f>RANK(N13,N$8:N$13,0)</f>
        <v>1</v>
      </c>
      <c r="P13" s="65">
        <f>VLOOKUP($A13,'Return Data'!$B$7:$R$2700,15,0)</f>
        <v>9.1481999999999992</v>
      </c>
      <c r="Q13" s="66">
        <f>RANK(P13,P$8:P$13,0)</f>
        <v>2</v>
      </c>
      <c r="R13" s="65">
        <f>VLOOKUP($A13,'Return Data'!$B$7:$R$2700,16,0)</f>
        <v>13.493600000000001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7.0363833333333332</v>
      </c>
      <c r="E15" s="74"/>
      <c r="F15" s="75">
        <f>AVERAGE(F8:F13)</f>
        <v>34.914400000000001</v>
      </c>
      <c r="G15" s="74"/>
      <c r="H15" s="75">
        <f>AVERAGE(H8:H13)</f>
        <v>7.7535833333333324</v>
      </c>
      <c r="I15" s="74"/>
      <c r="J15" s="75">
        <f>AVERAGE(J8:J13)</f>
        <v>11.310666666666668</v>
      </c>
      <c r="K15" s="74"/>
      <c r="L15" s="75">
        <f>AVERAGE(L8:L13)</f>
        <v>6.7980800000000006</v>
      </c>
      <c r="M15" s="74"/>
      <c r="N15" s="75">
        <f>AVERAGE(N8:N13)</f>
        <v>1.8223200000000002</v>
      </c>
      <c r="O15" s="74"/>
      <c r="P15" s="75">
        <f>AVERAGE(P8:P13)</f>
        <v>8.2575000000000021</v>
      </c>
      <c r="Q15" s="74"/>
      <c r="R15" s="75">
        <f>AVERAGE(R8:R13)</f>
        <v>12.445500000000001</v>
      </c>
      <c r="S15" s="76"/>
    </row>
    <row r="16" spans="1:20" x14ac:dyDescent="0.3">
      <c r="A16" s="73" t="s">
        <v>28</v>
      </c>
      <c r="B16" s="74"/>
      <c r="C16" s="74"/>
      <c r="D16" s="75">
        <f>MIN(D8:D13)</f>
        <v>4.5717999999999996</v>
      </c>
      <c r="E16" s="74"/>
      <c r="F16" s="75">
        <f>MIN(F8:F13)</f>
        <v>31.5655</v>
      </c>
      <c r="G16" s="74"/>
      <c r="H16" s="75">
        <f>MIN(H8:H13)</f>
        <v>5.4545000000000003</v>
      </c>
      <c r="I16" s="74"/>
      <c r="J16" s="75">
        <f>MIN(J8:J13)</f>
        <v>3.77</v>
      </c>
      <c r="K16" s="74"/>
      <c r="L16" s="75">
        <f>MIN(L8:L13)</f>
        <v>1.0288999999999999</v>
      </c>
      <c r="M16" s="74"/>
      <c r="N16" s="75">
        <f>MIN(N8:N13)</f>
        <v>-3.3329</v>
      </c>
      <c r="O16" s="74"/>
      <c r="P16" s="75">
        <f>MIN(P8:P13)</f>
        <v>5.2736999999999998</v>
      </c>
      <c r="Q16" s="74"/>
      <c r="R16" s="75">
        <f>MIN(R8:R13)</f>
        <v>7.7098000000000004</v>
      </c>
      <c r="S16" s="76"/>
    </row>
    <row r="17" spans="1:19" ht="15" thickBot="1" x14ac:dyDescent="0.35">
      <c r="A17" s="77" t="s">
        <v>29</v>
      </c>
      <c r="B17" s="78"/>
      <c r="C17" s="78"/>
      <c r="D17" s="79">
        <f>MAX(D8:D13)</f>
        <v>10.4497</v>
      </c>
      <c r="E17" s="78"/>
      <c r="F17" s="79">
        <f>MAX(F8:F13)</f>
        <v>41.258299999999998</v>
      </c>
      <c r="G17" s="78"/>
      <c r="H17" s="79">
        <f>MAX(H8:H13)</f>
        <v>10.0481</v>
      </c>
      <c r="I17" s="78"/>
      <c r="J17" s="79">
        <f>MAX(J8:J13)</f>
        <v>16.7134</v>
      </c>
      <c r="K17" s="78"/>
      <c r="L17" s="79">
        <f>MAX(L8:L13)</f>
        <v>9.4506999999999994</v>
      </c>
      <c r="M17" s="78"/>
      <c r="N17" s="79">
        <f>MAX(N8:N13)</f>
        <v>5.1073000000000004</v>
      </c>
      <c r="O17" s="78"/>
      <c r="P17" s="79">
        <f>MAX(P8:P13)</f>
        <v>11.934100000000001</v>
      </c>
      <c r="Q17" s="78"/>
      <c r="R17" s="79">
        <f>MAX(R8:R13)</f>
        <v>17.422000000000001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44158</v>
      </c>
      <c r="C8" s="65">
        <f>VLOOKUP($A8,'Return Data'!$B$7:$R$2700,4,0)</f>
        <v>72.276499999999999</v>
      </c>
      <c r="D8" s="65">
        <f>VLOOKUP($A8,'Return Data'!$B$7:$R$2700,10,0)</f>
        <v>11.825699999999999</v>
      </c>
      <c r="E8" s="66">
        <f t="shared" ref="E8:E29" si="0">RANK(D8,D$8:D$29,0)</f>
        <v>11</v>
      </c>
      <c r="F8" s="65">
        <f>VLOOKUP($A8,'Return Data'!$B$7:$R$2700,11,0)</f>
        <v>39.005800000000001</v>
      </c>
      <c r="G8" s="66">
        <f t="shared" ref="G8:G29" si="1">RANK(F8,F$8:F$29,0)</f>
        <v>9</v>
      </c>
      <c r="H8" s="65">
        <f>VLOOKUP($A8,'Return Data'!$B$7:$R$2700,12,0)</f>
        <v>5.0639000000000003</v>
      </c>
      <c r="I8" s="66">
        <f t="shared" ref="I8:I27" si="2">RANK(H8,H$8:H$29,0)</f>
        <v>10</v>
      </c>
      <c r="J8" s="65">
        <f>VLOOKUP($A8,'Return Data'!$B$7:$R$2700,13,0)</f>
        <v>9.5821000000000005</v>
      </c>
      <c r="K8" s="66">
        <f t="shared" ref="K8:K18" si="3">RANK(J8,J$8:J$29,0)</f>
        <v>13</v>
      </c>
      <c r="L8" s="65">
        <f>VLOOKUP($A8,'Return Data'!$B$7:$R$2700,17,0)</f>
        <v>11.7797</v>
      </c>
      <c r="M8" s="66">
        <f t="shared" ref="M8:M18" si="4">RANK(L8,L$8:L$29,0)</f>
        <v>8</v>
      </c>
      <c r="N8" s="65">
        <f>VLOOKUP($A8,'Return Data'!$B$7:$R$2700,14,0)</f>
        <v>6.1330999999999998</v>
      </c>
      <c r="O8" s="66">
        <f t="shared" ref="O8:O14" si="5">RANK(N8,N$8:N$29,0)</f>
        <v>8</v>
      </c>
      <c r="P8" s="65">
        <f>VLOOKUP($A8,'Return Data'!$B$7:$R$2700,15,0)</f>
        <v>11.019500000000001</v>
      </c>
      <c r="Q8" s="66">
        <f>RANK(P8,P$8:P$29,0)</f>
        <v>9</v>
      </c>
      <c r="R8" s="65">
        <f>VLOOKUP($A8,'Return Data'!$B$7:$R$2700,16,0)</f>
        <v>13.6937</v>
      </c>
      <c r="S8" s="67">
        <f t="shared" ref="S8:S29" si="6">RANK(R8,R$8:R$29,0)</f>
        <v>10</v>
      </c>
    </row>
    <row r="9" spans="1:20" x14ac:dyDescent="0.3">
      <c r="A9" s="63" t="s">
        <v>837</v>
      </c>
      <c r="B9" s="64">
        <f>VLOOKUP($A9,'Return Data'!$B$7:$R$2700,3,0)</f>
        <v>44158</v>
      </c>
      <c r="C9" s="65">
        <f>VLOOKUP($A9,'Return Data'!$B$7:$R$2700,4,0)</f>
        <v>37.92</v>
      </c>
      <c r="D9" s="65">
        <f>VLOOKUP($A9,'Return Data'!$B$7:$R$2700,10,0)</f>
        <v>17.326699999999999</v>
      </c>
      <c r="E9" s="66">
        <f t="shared" si="0"/>
        <v>1</v>
      </c>
      <c r="F9" s="65">
        <f>VLOOKUP($A9,'Return Data'!$B$7:$R$2700,11,0)</f>
        <v>43.148400000000002</v>
      </c>
      <c r="G9" s="66">
        <f t="shared" si="1"/>
        <v>4</v>
      </c>
      <c r="H9" s="65">
        <f>VLOOKUP($A9,'Return Data'!$B$7:$R$2700,12,0)</f>
        <v>7.6355000000000004</v>
      </c>
      <c r="I9" s="66">
        <f t="shared" si="2"/>
        <v>8</v>
      </c>
      <c r="J9" s="65">
        <f>VLOOKUP($A9,'Return Data'!$B$7:$R$2700,13,0)</f>
        <v>15.7509</v>
      </c>
      <c r="K9" s="66">
        <f t="shared" si="3"/>
        <v>3</v>
      </c>
      <c r="L9" s="65">
        <f>VLOOKUP($A9,'Return Data'!$B$7:$R$2700,17,0)</f>
        <v>17.631699999999999</v>
      </c>
      <c r="M9" s="66">
        <f t="shared" si="4"/>
        <v>2</v>
      </c>
      <c r="N9" s="65">
        <f>VLOOKUP($A9,'Return Data'!$B$7:$R$2700,14,0)</f>
        <v>12.323</v>
      </c>
      <c r="O9" s="66">
        <f t="shared" si="5"/>
        <v>2</v>
      </c>
      <c r="P9" s="65">
        <f>VLOOKUP($A9,'Return Data'!$B$7:$R$2700,15,0)</f>
        <v>16.559799999999999</v>
      </c>
      <c r="Q9" s="66">
        <f>RANK(P9,P$8:P$29,0)</f>
        <v>1</v>
      </c>
      <c r="R9" s="65">
        <f>VLOOKUP($A9,'Return Data'!$B$7:$R$2700,16,0)</f>
        <v>16.102799999999998</v>
      </c>
      <c r="S9" s="67">
        <f t="shared" si="6"/>
        <v>3</v>
      </c>
    </row>
    <row r="10" spans="1:20" x14ac:dyDescent="0.3">
      <c r="A10" s="63" t="s">
        <v>839</v>
      </c>
      <c r="B10" s="64">
        <f>VLOOKUP($A10,'Return Data'!$B$7:$R$2700,3,0)</f>
        <v>44158</v>
      </c>
      <c r="C10" s="65">
        <f>VLOOKUP($A10,'Return Data'!$B$7:$R$2700,4,0)</f>
        <v>11.459</v>
      </c>
      <c r="D10" s="65">
        <f>VLOOKUP($A10,'Return Data'!$B$7:$R$2700,10,0)</f>
        <v>12.057499999999999</v>
      </c>
      <c r="E10" s="66">
        <f t="shared" si="0"/>
        <v>10</v>
      </c>
      <c r="F10" s="65">
        <f>VLOOKUP($A10,'Return Data'!$B$7:$R$2700,11,0)</f>
        <v>34.054699999999997</v>
      </c>
      <c r="G10" s="66">
        <f t="shared" si="1"/>
        <v>18</v>
      </c>
      <c r="H10" s="65">
        <f>VLOOKUP($A10,'Return Data'!$B$7:$R$2700,12,0)</f>
        <v>4.5720000000000001</v>
      </c>
      <c r="I10" s="66">
        <f t="shared" si="2"/>
        <v>12</v>
      </c>
      <c r="J10" s="65">
        <f>VLOOKUP($A10,'Return Data'!$B$7:$R$2700,13,0)</f>
        <v>11.948</v>
      </c>
      <c r="K10" s="66">
        <f t="shared" si="3"/>
        <v>10</v>
      </c>
      <c r="L10" s="65">
        <f>VLOOKUP($A10,'Return Data'!$B$7:$R$2700,17,0)</f>
        <v>13.7685</v>
      </c>
      <c r="M10" s="66">
        <f t="shared" si="4"/>
        <v>6</v>
      </c>
      <c r="N10" s="65">
        <f>VLOOKUP($A10,'Return Data'!$B$7:$R$2700,14,0)</f>
        <v>4.0746000000000002</v>
      </c>
      <c r="O10" s="66">
        <f t="shared" si="5"/>
        <v>11</v>
      </c>
      <c r="P10" s="65"/>
      <c r="Q10" s="66"/>
      <c r="R10" s="65">
        <f>VLOOKUP($A10,'Return Data'!$B$7:$R$2700,16,0)</f>
        <v>4.4409999999999998</v>
      </c>
      <c r="S10" s="67">
        <f t="shared" si="6"/>
        <v>22</v>
      </c>
    </row>
    <row r="11" spans="1:20" x14ac:dyDescent="0.3">
      <c r="A11" s="63" t="s">
        <v>841</v>
      </c>
      <c r="B11" s="64">
        <f>VLOOKUP($A11,'Return Data'!$B$7:$R$2700,3,0)</f>
        <v>44158</v>
      </c>
      <c r="C11" s="65">
        <f>VLOOKUP($A11,'Return Data'!$B$7:$R$2700,4,0)</f>
        <v>27.702999999999999</v>
      </c>
      <c r="D11" s="65">
        <f>VLOOKUP($A11,'Return Data'!$B$7:$R$2700,10,0)</f>
        <v>11.5258</v>
      </c>
      <c r="E11" s="66">
        <f t="shared" si="0"/>
        <v>15</v>
      </c>
      <c r="F11" s="65">
        <f>VLOOKUP($A11,'Return Data'!$B$7:$R$2700,11,0)</f>
        <v>40.838799999999999</v>
      </c>
      <c r="G11" s="66">
        <f t="shared" si="1"/>
        <v>6</v>
      </c>
      <c r="H11" s="65">
        <f>VLOOKUP($A11,'Return Data'!$B$7:$R$2700,12,0)</f>
        <v>1.7109000000000001</v>
      </c>
      <c r="I11" s="66">
        <f t="shared" si="2"/>
        <v>19</v>
      </c>
      <c r="J11" s="65">
        <f>VLOOKUP($A11,'Return Data'!$B$7:$R$2700,13,0)</f>
        <v>4.7214</v>
      </c>
      <c r="K11" s="66">
        <f t="shared" si="3"/>
        <v>18</v>
      </c>
      <c r="L11" s="65">
        <f>VLOOKUP($A11,'Return Data'!$B$7:$R$2700,17,0)</f>
        <v>11.997299999999999</v>
      </c>
      <c r="M11" s="66">
        <f t="shared" si="4"/>
        <v>7</v>
      </c>
      <c r="N11" s="65">
        <f>VLOOKUP($A11,'Return Data'!$B$7:$R$2700,14,0)</f>
        <v>6.1862000000000004</v>
      </c>
      <c r="O11" s="66">
        <f t="shared" si="5"/>
        <v>7</v>
      </c>
      <c r="P11" s="65">
        <f>VLOOKUP($A11,'Return Data'!$B$7:$R$2700,15,0)</f>
        <v>9.6547999999999998</v>
      </c>
      <c r="Q11" s="66">
        <f>RANK(P11,P$8:P$29,0)</f>
        <v>12</v>
      </c>
      <c r="R11" s="65">
        <f>VLOOKUP($A11,'Return Data'!$B$7:$R$2700,16,0)</f>
        <v>12.311400000000001</v>
      </c>
      <c r="S11" s="67">
        <f t="shared" si="6"/>
        <v>14</v>
      </c>
    </row>
    <row r="12" spans="1:20" x14ac:dyDescent="0.3">
      <c r="A12" s="63" t="s">
        <v>844</v>
      </c>
      <c r="B12" s="64">
        <f>VLOOKUP($A12,'Return Data'!$B$7:$R$2700,3,0)</f>
        <v>44158</v>
      </c>
      <c r="C12" s="65">
        <f>VLOOKUP($A12,'Return Data'!$B$7:$R$2700,4,0)</f>
        <v>46.399799999999999</v>
      </c>
      <c r="D12" s="65">
        <f>VLOOKUP($A12,'Return Data'!$B$7:$R$2700,10,0)</f>
        <v>13.598599999999999</v>
      </c>
      <c r="E12" s="66">
        <f t="shared" si="0"/>
        <v>4</v>
      </c>
      <c r="F12" s="65">
        <f>VLOOKUP($A12,'Return Data'!$B$7:$R$2700,11,0)</f>
        <v>39.1753</v>
      </c>
      <c r="G12" s="66">
        <f t="shared" si="1"/>
        <v>7</v>
      </c>
      <c r="H12" s="65">
        <f>VLOOKUP($A12,'Return Data'!$B$7:$R$2700,12,0)</f>
        <v>2.1055000000000001</v>
      </c>
      <c r="I12" s="66">
        <f t="shared" si="2"/>
        <v>18</v>
      </c>
      <c r="J12" s="65">
        <f>VLOOKUP($A12,'Return Data'!$B$7:$R$2700,13,0)</f>
        <v>3.2793999999999999</v>
      </c>
      <c r="K12" s="66">
        <f t="shared" si="3"/>
        <v>19</v>
      </c>
      <c r="L12" s="65">
        <f>VLOOKUP($A12,'Return Data'!$B$7:$R$2700,17,0)</f>
        <v>8.3353999999999999</v>
      </c>
      <c r="M12" s="66">
        <f t="shared" si="4"/>
        <v>15</v>
      </c>
      <c r="N12" s="65">
        <f>VLOOKUP($A12,'Return Data'!$B$7:$R$2700,14,0)</f>
        <v>2.7387999999999999</v>
      </c>
      <c r="O12" s="66">
        <f t="shared" si="5"/>
        <v>14</v>
      </c>
      <c r="P12" s="65">
        <f>VLOOKUP($A12,'Return Data'!$B$7:$R$2700,15,0)</f>
        <v>8.9065999999999992</v>
      </c>
      <c r="Q12" s="66">
        <f>RANK(P12,P$8:P$29,0)</f>
        <v>14</v>
      </c>
      <c r="R12" s="65">
        <f>VLOOKUP($A12,'Return Data'!$B$7:$R$2700,16,0)</f>
        <v>15.746600000000001</v>
      </c>
      <c r="S12" s="67">
        <f t="shared" si="6"/>
        <v>4</v>
      </c>
    </row>
    <row r="13" spans="1:20" x14ac:dyDescent="0.3">
      <c r="A13" s="63" t="s">
        <v>846</v>
      </c>
      <c r="B13" s="64">
        <f>VLOOKUP($A13,'Return Data'!$B$7:$R$2700,3,0)</f>
        <v>44158</v>
      </c>
      <c r="C13" s="65">
        <f>VLOOKUP($A13,'Return Data'!$B$7:$R$2700,4,0)</f>
        <v>78.688000000000002</v>
      </c>
      <c r="D13" s="65">
        <f>VLOOKUP($A13,'Return Data'!$B$7:$R$2700,10,0)</f>
        <v>5.8132000000000001</v>
      </c>
      <c r="E13" s="66">
        <f t="shared" si="0"/>
        <v>21</v>
      </c>
      <c r="F13" s="65">
        <f>VLOOKUP($A13,'Return Data'!$B$7:$R$2700,11,0)</f>
        <v>34.719000000000001</v>
      </c>
      <c r="G13" s="66">
        <f t="shared" si="1"/>
        <v>17</v>
      </c>
      <c r="H13" s="65">
        <f>VLOOKUP($A13,'Return Data'!$B$7:$R$2700,12,0)</f>
        <v>-2.5415000000000001</v>
      </c>
      <c r="I13" s="66">
        <f t="shared" si="2"/>
        <v>21</v>
      </c>
      <c r="J13" s="65">
        <f>VLOOKUP($A13,'Return Data'!$B$7:$R$2700,13,0)</f>
        <v>-4.5453999999999999</v>
      </c>
      <c r="K13" s="66">
        <f t="shared" si="3"/>
        <v>21</v>
      </c>
      <c r="L13" s="65">
        <f>VLOOKUP($A13,'Return Data'!$B$7:$R$2700,17,0)</f>
        <v>1.6442000000000001</v>
      </c>
      <c r="M13" s="66">
        <f t="shared" si="4"/>
        <v>17</v>
      </c>
      <c r="N13" s="65">
        <f>VLOOKUP($A13,'Return Data'!$B$7:$R$2700,14,0)</f>
        <v>-3.2856000000000001</v>
      </c>
      <c r="O13" s="66">
        <f t="shared" si="5"/>
        <v>16</v>
      </c>
      <c r="P13" s="65">
        <f>VLOOKUP($A13,'Return Data'!$B$7:$R$2700,15,0)</f>
        <v>4.8220999999999998</v>
      </c>
      <c r="Q13" s="66">
        <f>RANK(P13,P$8:P$29,0)</f>
        <v>15</v>
      </c>
      <c r="R13" s="65">
        <f>VLOOKUP($A13,'Return Data'!$B$7:$R$2700,16,0)</f>
        <v>9.0166000000000004</v>
      </c>
      <c r="S13" s="67">
        <f t="shared" si="6"/>
        <v>19</v>
      </c>
    </row>
    <row r="14" spans="1:20" x14ac:dyDescent="0.3">
      <c r="A14" s="63" t="s">
        <v>849</v>
      </c>
      <c r="B14" s="64">
        <f>VLOOKUP($A14,'Return Data'!$B$7:$R$2700,3,0)</f>
        <v>44158</v>
      </c>
      <c r="C14" s="65">
        <f>VLOOKUP($A14,'Return Data'!$B$7:$R$2700,4,0)</f>
        <v>35.840000000000003</v>
      </c>
      <c r="D14" s="65">
        <f>VLOOKUP($A14,'Return Data'!$B$7:$R$2700,10,0)</f>
        <v>5.5358999999999998</v>
      </c>
      <c r="E14" s="66">
        <f t="shared" si="0"/>
        <v>22</v>
      </c>
      <c r="F14" s="65">
        <f>VLOOKUP($A14,'Return Data'!$B$7:$R$2700,11,0)</f>
        <v>27.771799999999999</v>
      </c>
      <c r="G14" s="66">
        <f t="shared" si="1"/>
        <v>22</v>
      </c>
      <c r="H14" s="65">
        <f>VLOOKUP($A14,'Return Data'!$B$7:$R$2700,12,0)</f>
        <v>15.4267</v>
      </c>
      <c r="I14" s="66">
        <f t="shared" si="2"/>
        <v>1</v>
      </c>
      <c r="J14" s="65">
        <f>VLOOKUP($A14,'Return Data'!$B$7:$R$2700,13,0)</f>
        <v>15.1671</v>
      </c>
      <c r="K14" s="66">
        <f t="shared" si="3"/>
        <v>6</v>
      </c>
      <c r="L14" s="65">
        <f>VLOOKUP($A14,'Return Data'!$B$7:$R$2700,17,0)</f>
        <v>8.6618999999999993</v>
      </c>
      <c r="M14" s="66">
        <f t="shared" si="4"/>
        <v>13</v>
      </c>
      <c r="N14" s="65">
        <f>VLOOKUP($A14,'Return Data'!$B$7:$R$2700,14,0)</f>
        <v>5.6470000000000002</v>
      </c>
      <c r="O14" s="66">
        <f t="shared" si="5"/>
        <v>9</v>
      </c>
      <c r="P14" s="65">
        <f>VLOOKUP($A14,'Return Data'!$B$7:$R$2700,15,0)</f>
        <v>9.9725999999999999</v>
      </c>
      <c r="Q14" s="66">
        <f>RANK(P14,P$8:P$29,0)</f>
        <v>10</v>
      </c>
      <c r="R14" s="65">
        <f>VLOOKUP($A14,'Return Data'!$B$7:$R$2700,16,0)</f>
        <v>11.366099999999999</v>
      </c>
      <c r="S14" s="67">
        <f t="shared" si="6"/>
        <v>16</v>
      </c>
    </row>
    <row r="15" spans="1:20" x14ac:dyDescent="0.3">
      <c r="A15" s="63" t="s">
        <v>850</v>
      </c>
      <c r="B15" s="64">
        <f>VLOOKUP($A15,'Return Data'!$B$7:$R$2700,3,0)</f>
        <v>44158</v>
      </c>
      <c r="C15" s="65">
        <f>VLOOKUP($A15,'Return Data'!$B$7:$R$2700,4,0)</f>
        <v>11.81</v>
      </c>
      <c r="D15" s="65">
        <f>VLOOKUP($A15,'Return Data'!$B$7:$R$2700,10,0)</f>
        <v>11.205299999999999</v>
      </c>
      <c r="E15" s="66">
        <f t="shared" si="0"/>
        <v>16</v>
      </c>
      <c r="F15" s="65">
        <f>VLOOKUP($A15,'Return Data'!$B$7:$R$2700,11,0)</f>
        <v>38.290399999999998</v>
      </c>
      <c r="G15" s="66">
        <f t="shared" si="1"/>
        <v>11</v>
      </c>
      <c r="H15" s="65">
        <f>VLOOKUP($A15,'Return Data'!$B$7:$R$2700,12,0)</f>
        <v>8.5478000000000005</v>
      </c>
      <c r="I15" s="66">
        <f t="shared" si="2"/>
        <v>6</v>
      </c>
      <c r="J15" s="65">
        <f>VLOOKUP($A15,'Return Data'!$B$7:$R$2700,13,0)</f>
        <v>12.690799999999999</v>
      </c>
      <c r="K15" s="66">
        <f t="shared" si="3"/>
        <v>8</v>
      </c>
      <c r="L15" s="65">
        <f>VLOOKUP($A15,'Return Data'!$B$7:$R$2700,17,0)</f>
        <v>10.4824</v>
      </c>
      <c r="M15" s="66">
        <f t="shared" si="4"/>
        <v>11</v>
      </c>
      <c r="N15" s="65"/>
      <c r="O15" s="66"/>
      <c r="P15" s="65"/>
      <c r="Q15" s="66"/>
      <c r="R15" s="65">
        <f>VLOOKUP($A15,'Return Data'!$B$7:$R$2700,16,0)</f>
        <v>5.6647999999999996</v>
      </c>
      <c r="S15" s="67">
        <f t="shared" si="6"/>
        <v>21</v>
      </c>
    </row>
    <row r="16" spans="1:20" x14ac:dyDescent="0.3">
      <c r="A16" s="63" t="s">
        <v>852</v>
      </c>
      <c r="B16" s="64">
        <f>VLOOKUP($A16,'Return Data'!$B$7:$R$2700,3,0)</f>
        <v>44158</v>
      </c>
      <c r="C16" s="65">
        <f>VLOOKUP($A16,'Return Data'!$B$7:$R$2700,4,0)</f>
        <v>46.21</v>
      </c>
      <c r="D16" s="65">
        <f>VLOOKUP($A16,'Return Data'!$B$7:$R$2700,10,0)</f>
        <v>8.8831000000000007</v>
      </c>
      <c r="E16" s="66">
        <f t="shared" si="0"/>
        <v>18</v>
      </c>
      <c r="F16" s="65">
        <f>VLOOKUP($A16,'Return Data'!$B$7:$R$2700,11,0)</f>
        <v>37.162399999999998</v>
      </c>
      <c r="G16" s="66">
        <f t="shared" si="1"/>
        <v>14</v>
      </c>
      <c r="H16" s="65">
        <f>VLOOKUP($A16,'Return Data'!$B$7:$R$2700,12,0)</f>
        <v>3.3317999999999999</v>
      </c>
      <c r="I16" s="66">
        <f t="shared" si="2"/>
        <v>16</v>
      </c>
      <c r="J16" s="65">
        <f>VLOOKUP($A16,'Return Data'!$B$7:$R$2700,13,0)</f>
        <v>12.4331</v>
      </c>
      <c r="K16" s="66">
        <f t="shared" si="3"/>
        <v>9</v>
      </c>
      <c r="L16" s="65">
        <f>VLOOKUP($A16,'Return Data'!$B$7:$R$2700,17,0)</f>
        <v>10.492100000000001</v>
      </c>
      <c r="M16" s="66">
        <f t="shared" si="4"/>
        <v>10</v>
      </c>
      <c r="N16" s="65">
        <f>VLOOKUP($A16,'Return Data'!$B$7:$R$2700,14,0)</f>
        <v>3.4799000000000002</v>
      </c>
      <c r="O16" s="66">
        <f>RANK(N16,N$8:N$29,0)</f>
        <v>12</v>
      </c>
      <c r="P16" s="65">
        <f>VLOOKUP($A16,'Return Data'!$B$7:$R$2700,15,0)</f>
        <v>12.0321</v>
      </c>
      <c r="Q16" s="66">
        <f>RANK(P16,P$8:P$29,0)</f>
        <v>6</v>
      </c>
      <c r="R16" s="65">
        <f>VLOOKUP($A16,'Return Data'!$B$7:$R$2700,16,0)</f>
        <v>11.198700000000001</v>
      </c>
      <c r="S16" s="67">
        <f t="shared" si="6"/>
        <v>17</v>
      </c>
    </row>
    <row r="17" spans="1:19" x14ac:dyDescent="0.3">
      <c r="A17" s="63" t="s">
        <v>854</v>
      </c>
      <c r="B17" s="64">
        <f>VLOOKUP($A17,'Return Data'!$B$7:$R$2700,3,0)</f>
        <v>44158</v>
      </c>
      <c r="C17" s="65">
        <f>VLOOKUP($A17,'Return Data'!$B$7:$R$2700,4,0)</f>
        <v>22.671500000000002</v>
      </c>
      <c r="D17" s="65">
        <f>VLOOKUP($A17,'Return Data'!$B$7:$R$2700,10,0)</f>
        <v>15.7081</v>
      </c>
      <c r="E17" s="66">
        <f t="shared" si="0"/>
        <v>3</v>
      </c>
      <c r="F17" s="65">
        <f>VLOOKUP($A17,'Return Data'!$B$7:$R$2700,11,0)</f>
        <v>46.743899999999996</v>
      </c>
      <c r="G17" s="66">
        <f t="shared" si="1"/>
        <v>2</v>
      </c>
      <c r="H17" s="65">
        <f>VLOOKUP($A17,'Return Data'!$B$7:$R$2700,12,0)</f>
        <v>8.0551999999999992</v>
      </c>
      <c r="I17" s="66">
        <f t="shared" si="2"/>
        <v>7</v>
      </c>
      <c r="J17" s="65">
        <f>VLOOKUP($A17,'Return Data'!$B$7:$R$2700,13,0)</f>
        <v>20.9495</v>
      </c>
      <c r="K17" s="66">
        <f t="shared" si="3"/>
        <v>1</v>
      </c>
      <c r="L17" s="65">
        <f>VLOOKUP($A17,'Return Data'!$B$7:$R$2700,17,0)</f>
        <v>24.982099999999999</v>
      </c>
      <c r="M17" s="66">
        <f t="shared" si="4"/>
        <v>1</v>
      </c>
      <c r="N17" s="65">
        <f>VLOOKUP($A17,'Return Data'!$B$7:$R$2700,14,0)</f>
        <v>12.887</v>
      </c>
      <c r="O17" s="66">
        <f>RANK(N17,N$8:N$29,0)</f>
        <v>1</v>
      </c>
      <c r="P17" s="65">
        <f>VLOOKUP($A17,'Return Data'!$B$7:$R$2700,15,0)</f>
        <v>16.126200000000001</v>
      </c>
      <c r="Q17" s="66">
        <f>RANK(P17,P$8:P$29,0)</f>
        <v>2</v>
      </c>
      <c r="R17" s="65">
        <f>VLOOKUP($A17,'Return Data'!$B$7:$R$2700,16,0)</f>
        <v>14.4331</v>
      </c>
      <c r="S17" s="67">
        <f t="shared" si="6"/>
        <v>7</v>
      </c>
    </row>
    <row r="18" spans="1:19" x14ac:dyDescent="0.3">
      <c r="A18" s="63" t="s">
        <v>857</v>
      </c>
      <c r="B18" s="64">
        <f>VLOOKUP($A18,'Return Data'!$B$7:$R$2700,3,0)</f>
        <v>44158</v>
      </c>
      <c r="C18" s="65">
        <f>VLOOKUP($A18,'Return Data'!$B$7:$R$2700,4,0)</f>
        <v>10.1494</v>
      </c>
      <c r="D18" s="65">
        <f>VLOOKUP($A18,'Return Data'!$B$7:$R$2700,10,0)</f>
        <v>13.4239</v>
      </c>
      <c r="E18" s="66">
        <f t="shared" si="0"/>
        <v>6</v>
      </c>
      <c r="F18" s="65">
        <f>VLOOKUP($A18,'Return Data'!$B$7:$R$2700,11,0)</f>
        <v>37.757199999999997</v>
      </c>
      <c r="G18" s="66">
        <f t="shared" si="1"/>
        <v>12</v>
      </c>
      <c r="H18" s="65">
        <f>VLOOKUP($A18,'Return Data'!$B$7:$R$2700,12,0)</f>
        <v>-4.8121999999999998</v>
      </c>
      <c r="I18" s="66">
        <f t="shared" si="2"/>
        <v>22</v>
      </c>
      <c r="J18" s="65">
        <f>VLOOKUP($A18,'Return Data'!$B$7:$R$2700,13,0)</f>
        <v>0.38969999999999999</v>
      </c>
      <c r="K18" s="66">
        <f t="shared" si="3"/>
        <v>20</v>
      </c>
      <c r="L18" s="65">
        <f>VLOOKUP($A18,'Return Data'!$B$7:$R$2700,17,0)</f>
        <v>7.5827</v>
      </c>
      <c r="M18" s="66">
        <f t="shared" si="4"/>
        <v>16</v>
      </c>
      <c r="N18" s="65">
        <f>VLOOKUP($A18,'Return Data'!$B$7:$R$2700,14,0)</f>
        <v>3.0587</v>
      </c>
      <c r="O18" s="66">
        <f>RANK(N18,N$8:N$29,0)</f>
        <v>13</v>
      </c>
      <c r="P18" s="65">
        <f>VLOOKUP($A18,'Return Data'!$B$7:$R$2700,15,0)</f>
        <v>12.180400000000001</v>
      </c>
      <c r="Q18" s="66">
        <f>RANK(P18,P$8:P$29,0)</f>
        <v>5</v>
      </c>
      <c r="R18" s="65">
        <f>VLOOKUP($A18,'Return Data'!$B$7:$R$2700,16,0)</f>
        <v>12.9254</v>
      </c>
      <c r="S18" s="67">
        <f t="shared" si="6"/>
        <v>12</v>
      </c>
    </row>
    <row r="19" spans="1:19" x14ac:dyDescent="0.3">
      <c r="A19" s="63" t="s">
        <v>858</v>
      </c>
      <c r="B19" s="64">
        <f>VLOOKUP($A19,'Return Data'!$B$7:$R$2700,3,0)</f>
        <v>44158</v>
      </c>
      <c r="C19" s="65">
        <f>VLOOKUP($A19,'Return Data'!$B$7:$R$2700,4,0)</f>
        <v>11.82</v>
      </c>
      <c r="D19" s="65">
        <f>VLOOKUP($A19,'Return Data'!$B$7:$R$2700,10,0)</f>
        <v>11.751899999999999</v>
      </c>
      <c r="E19" s="66">
        <f t="shared" si="0"/>
        <v>12</v>
      </c>
      <c r="F19" s="65">
        <f>VLOOKUP($A19,'Return Data'!$B$7:$R$2700,11,0)</f>
        <v>38.748699999999999</v>
      </c>
      <c r="G19" s="66">
        <f t="shared" si="1"/>
        <v>10</v>
      </c>
      <c r="H19" s="65">
        <f>VLOOKUP($A19,'Return Data'!$B$7:$R$2700,12,0)</f>
        <v>4.4446000000000003</v>
      </c>
      <c r="I19" s="66">
        <f t="shared" si="2"/>
        <v>13</v>
      </c>
      <c r="J19" s="65">
        <f>VLOOKUP($A19,'Return Data'!$B$7:$R$2700,13,0)</f>
        <v>9.7492999999999999</v>
      </c>
      <c r="K19" s="66">
        <f t="shared" ref="K19" si="7">RANK(J19,J$8:J$29,0)</f>
        <v>12</v>
      </c>
      <c r="L19" s="65"/>
      <c r="M19" s="66"/>
      <c r="N19" s="65"/>
      <c r="O19" s="66"/>
      <c r="P19" s="65"/>
      <c r="Q19" s="66"/>
      <c r="R19" s="65">
        <f>VLOOKUP($A19,'Return Data'!$B$7:$R$2700,16,0)</f>
        <v>13.0937</v>
      </c>
      <c r="S19" s="67">
        <f t="shared" si="6"/>
        <v>11</v>
      </c>
    </row>
    <row r="20" spans="1:19" x14ac:dyDescent="0.3">
      <c r="A20" s="63" t="s">
        <v>860</v>
      </c>
      <c r="B20" s="64">
        <f>VLOOKUP($A20,'Return Data'!$B$7:$R$2700,3,0)</f>
        <v>44158</v>
      </c>
      <c r="C20" s="65">
        <f>VLOOKUP($A20,'Return Data'!$B$7:$R$2700,4,0)</f>
        <v>12.542</v>
      </c>
      <c r="D20" s="65">
        <f>VLOOKUP($A20,'Return Data'!$B$7:$R$2700,10,0)</f>
        <v>7.3158000000000003</v>
      </c>
      <c r="E20" s="66">
        <f t="shared" si="0"/>
        <v>20</v>
      </c>
      <c r="F20" s="65">
        <f>VLOOKUP($A20,'Return Data'!$B$7:$R$2700,11,0)</f>
        <v>28.477799999999998</v>
      </c>
      <c r="G20" s="66">
        <f t="shared" si="1"/>
        <v>20</v>
      </c>
      <c r="H20" s="65">
        <f>VLOOKUP($A20,'Return Data'!$B$7:$R$2700,12,0)</f>
        <v>4.0397999999999996</v>
      </c>
      <c r="I20" s="66">
        <f t="shared" si="2"/>
        <v>15</v>
      </c>
      <c r="J20" s="65">
        <f>VLOOKUP($A20,'Return Data'!$B$7:$R$2700,13,0)</f>
        <v>9.2508999999999997</v>
      </c>
      <c r="K20" s="66">
        <f t="shared" ref="K20:K27" si="8">RANK(J20,J$8:J$29,0)</f>
        <v>16</v>
      </c>
      <c r="L20" s="65"/>
      <c r="M20" s="66"/>
      <c r="N20" s="65"/>
      <c r="O20" s="66"/>
      <c r="P20" s="65"/>
      <c r="Q20" s="66"/>
      <c r="R20" s="65">
        <f>VLOOKUP($A20,'Return Data'!$B$7:$R$2700,16,0)</f>
        <v>11.6698</v>
      </c>
      <c r="S20" s="67">
        <f t="shared" si="6"/>
        <v>15</v>
      </c>
    </row>
    <row r="21" spans="1:19" x14ac:dyDescent="0.3">
      <c r="A21" s="63" t="s">
        <v>862</v>
      </c>
      <c r="B21" s="64">
        <f>VLOOKUP($A21,'Return Data'!$B$7:$R$2700,3,0)</f>
        <v>44158</v>
      </c>
      <c r="C21" s="65">
        <f>VLOOKUP($A21,'Return Data'!$B$7:$R$2700,4,0)</f>
        <v>13.742000000000001</v>
      </c>
      <c r="D21" s="65">
        <f>VLOOKUP($A21,'Return Data'!$B$7:$R$2700,10,0)</f>
        <v>13.495200000000001</v>
      </c>
      <c r="E21" s="66">
        <f t="shared" si="0"/>
        <v>5</v>
      </c>
      <c r="F21" s="65">
        <f>VLOOKUP($A21,'Return Data'!$B$7:$R$2700,11,0)</f>
        <v>52.080599999999997</v>
      </c>
      <c r="G21" s="66">
        <f t="shared" si="1"/>
        <v>1</v>
      </c>
      <c r="H21" s="65">
        <f>VLOOKUP($A21,'Return Data'!$B$7:$R$2700,12,0)</f>
        <v>13.777100000000001</v>
      </c>
      <c r="I21" s="66">
        <f t="shared" si="2"/>
        <v>2</v>
      </c>
      <c r="J21" s="65">
        <f>VLOOKUP($A21,'Return Data'!$B$7:$R$2700,13,0)</f>
        <v>16.913399999999999</v>
      </c>
      <c r="K21" s="66">
        <f t="shared" si="8"/>
        <v>2</v>
      </c>
      <c r="L21" s="65"/>
      <c r="M21" s="66"/>
      <c r="N21" s="65"/>
      <c r="O21" s="66"/>
      <c r="P21" s="65"/>
      <c r="Q21" s="66"/>
      <c r="R21" s="65">
        <f>VLOOKUP($A21,'Return Data'!$B$7:$R$2700,16,0)</f>
        <v>23.066500000000001</v>
      </c>
      <c r="S21" s="67">
        <f t="shared" si="6"/>
        <v>1</v>
      </c>
    </row>
    <row r="22" spans="1:19" x14ac:dyDescent="0.3">
      <c r="A22" s="63" t="s">
        <v>864</v>
      </c>
      <c r="B22" s="64">
        <f>VLOOKUP($A22,'Return Data'!$B$7:$R$2700,3,0)</f>
        <v>44158</v>
      </c>
      <c r="C22" s="65">
        <f>VLOOKUP($A22,'Return Data'!$B$7:$R$2700,4,0)</f>
        <v>29.685700000000001</v>
      </c>
      <c r="D22" s="65">
        <f>VLOOKUP($A22,'Return Data'!$B$7:$R$2700,10,0)</f>
        <v>16.008700000000001</v>
      </c>
      <c r="E22" s="66">
        <f t="shared" si="0"/>
        <v>2</v>
      </c>
      <c r="F22" s="65">
        <f>VLOOKUP($A22,'Return Data'!$B$7:$R$2700,11,0)</f>
        <v>39.06</v>
      </c>
      <c r="G22" s="66">
        <f t="shared" si="1"/>
        <v>8</v>
      </c>
      <c r="H22" s="65">
        <f>VLOOKUP($A22,'Return Data'!$B$7:$R$2700,12,0)</f>
        <v>9.2840000000000007</v>
      </c>
      <c r="I22" s="66">
        <f t="shared" si="2"/>
        <v>5</v>
      </c>
      <c r="J22" s="65">
        <f>VLOOKUP($A22,'Return Data'!$B$7:$R$2700,13,0)</f>
        <v>15.2614</v>
      </c>
      <c r="K22" s="66">
        <f t="shared" si="8"/>
        <v>5</v>
      </c>
      <c r="L22" s="65">
        <f>VLOOKUP($A22,'Return Data'!$B$7:$R$2700,17,0)</f>
        <v>16.863600000000002</v>
      </c>
      <c r="M22" s="66">
        <f t="shared" ref="M22:M27" si="9">RANK(L22,L$8:L$29,0)</f>
        <v>3</v>
      </c>
      <c r="N22" s="65">
        <f>VLOOKUP($A22,'Return Data'!$B$7:$R$2700,14,0)</f>
        <v>9.9565000000000001</v>
      </c>
      <c r="O22" s="66">
        <f t="shared" ref="O22:O27" si="10">RANK(N22,N$8:N$29,0)</f>
        <v>3</v>
      </c>
      <c r="P22" s="65">
        <f>VLOOKUP($A22,'Return Data'!$B$7:$R$2700,15,0)</f>
        <v>12.7462</v>
      </c>
      <c r="Q22" s="66">
        <f t="shared" ref="Q22:Q27" si="11">RANK(P22,P$8:P$29,0)</f>
        <v>4</v>
      </c>
      <c r="R22" s="65">
        <f>VLOOKUP($A22,'Return Data'!$B$7:$R$2700,16,0)</f>
        <v>15.5306</v>
      </c>
      <c r="S22" s="67">
        <f t="shared" si="6"/>
        <v>5</v>
      </c>
    </row>
    <row r="23" spans="1:19" x14ac:dyDescent="0.3">
      <c r="A23" s="63" t="s">
        <v>867</v>
      </c>
      <c r="B23" s="64">
        <f>VLOOKUP($A23,'Return Data'!$B$7:$R$2700,3,0)</f>
        <v>44158</v>
      </c>
      <c r="C23" s="65">
        <f>VLOOKUP($A23,'Return Data'!$B$7:$R$2700,4,0)</f>
        <v>53.6387</v>
      </c>
      <c r="D23" s="65">
        <f>VLOOKUP($A23,'Return Data'!$B$7:$R$2700,10,0)</f>
        <v>11.7485</v>
      </c>
      <c r="E23" s="66">
        <f t="shared" si="0"/>
        <v>13</v>
      </c>
      <c r="F23" s="65">
        <f>VLOOKUP($A23,'Return Data'!$B$7:$R$2700,11,0)</f>
        <v>44.510899999999999</v>
      </c>
      <c r="G23" s="66">
        <f t="shared" si="1"/>
        <v>3</v>
      </c>
      <c r="H23" s="65">
        <f>VLOOKUP($A23,'Return Data'!$B$7:$R$2700,12,0)</f>
        <v>4.4212999999999996</v>
      </c>
      <c r="I23" s="66">
        <f t="shared" si="2"/>
        <v>14</v>
      </c>
      <c r="J23" s="65">
        <f>VLOOKUP($A23,'Return Data'!$B$7:$R$2700,13,0)</f>
        <v>9.4839000000000002</v>
      </c>
      <c r="K23" s="66">
        <f t="shared" si="8"/>
        <v>14</v>
      </c>
      <c r="L23" s="65">
        <f>VLOOKUP($A23,'Return Data'!$B$7:$R$2700,17,0)</f>
        <v>8.6088000000000005</v>
      </c>
      <c r="M23" s="66">
        <f t="shared" si="9"/>
        <v>14</v>
      </c>
      <c r="N23" s="65">
        <f>VLOOKUP($A23,'Return Data'!$B$7:$R$2700,14,0)</f>
        <v>1.8744000000000001</v>
      </c>
      <c r="O23" s="66">
        <f t="shared" si="10"/>
        <v>15</v>
      </c>
      <c r="P23" s="65">
        <f>VLOOKUP($A23,'Return Data'!$B$7:$R$2700,15,0)</f>
        <v>9.1729000000000003</v>
      </c>
      <c r="Q23" s="66">
        <f t="shared" si="11"/>
        <v>13</v>
      </c>
      <c r="R23" s="65">
        <f>VLOOKUP($A23,'Return Data'!$B$7:$R$2700,16,0)</f>
        <v>15.4132</v>
      </c>
      <c r="S23" s="67">
        <f t="shared" si="6"/>
        <v>6</v>
      </c>
    </row>
    <row r="24" spans="1:19" x14ac:dyDescent="0.3">
      <c r="A24" s="63" t="s">
        <v>869</v>
      </c>
      <c r="B24" s="64">
        <f>VLOOKUP($A24,'Return Data'!$B$7:$R$2700,3,0)</f>
        <v>44158</v>
      </c>
      <c r="C24" s="65">
        <f>VLOOKUP($A24,'Return Data'!$B$7:$R$2700,4,0)</f>
        <v>80.680000000000007</v>
      </c>
      <c r="D24" s="65">
        <f>VLOOKUP($A24,'Return Data'!$B$7:$R$2700,10,0)</f>
        <v>12.493</v>
      </c>
      <c r="E24" s="66">
        <f t="shared" si="0"/>
        <v>9</v>
      </c>
      <c r="F24" s="65">
        <f>VLOOKUP($A24,'Return Data'!$B$7:$R$2700,11,0)</f>
        <v>35.4146</v>
      </c>
      <c r="G24" s="66">
        <f t="shared" si="1"/>
        <v>15</v>
      </c>
      <c r="H24" s="65">
        <f>VLOOKUP($A24,'Return Data'!$B$7:$R$2700,12,0)</f>
        <v>6.6913999999999998</v>
      </c>
      <c r="I24" s="66">
        <f t="shared" si="2"/>
        <v>9</v>
      </c>
      <c r="J24" s="65">
        <f>VLOOKUP($A24,'Return Data'!$B$7:$R$2700,13,0)</f>
        <v>14.4884</v>
      </c>
      <c r="K24" s="66">
        <f t="shared" si="8"/>
        <v>7</v>
      </c>
      <c r="L24" s="65">
        <f>VLOOKUP($A24,'Return Data'!$B$7:$R$2700,17,0)</f>
        <v>14.1065</v>
      </c>
      <c r="M24" s="66">
        <f t="shared" si="9"/>
        <v>5</v>
      </c>
      <c r="N24" s="65">
        <f>VLOOKUP($A24,'Return Data'!$B$7:$R$2700,14,0)</f>
        <v>8.5578000000000003</v>
      </c>
      <c r="O24" s="66">
        <f t="shared" si="10"/>
        <v>5</v>
      </c>
      <c r="P24" s="65">
        <f>VLOOKUP($A24,'Return Data'!$B$7:$R$2700,15,0)</f>
        <v>11.898300000000001</v>
      </c>
      <c r="Q24" s="66">
        <f t="shared" si="11"/>
        <v>7</v>
      </c>
      <c r="R24" s="65">
        <f>VLOOKUP($A24,'Return Data'!$B$7:$R$2700,16,0)</f>
        <v>12.8689</v>
      </c>
      <c r="S24" s="67">
        <f t="shared" si="6"/>
        <v>13</v>
      </c>
    </row>
    <row r="25" spans="1:19" x14ac:dyDescent="0.3">
      <c r="A25" s="63" t="s">
        <v>871</v>
      </c>
      <c r="B25" s="64">
        <f>VLOOKUP($A25,'Return Data'!$B$7:$R$2700,3,0)</f>
        <v>44158</v>
      </c>
      <c r="C25" s="65">
        <f>VLOOKUP($A25,'Return Data'!$B$7:$R$2700,4,0)</f>
        <v>36.073599999999999</v>
      </c>
      <c r="D25" s="65">
        <f>VLOOKUP($A25,'Return Data'!$B$7:$R$2700,10,0)</f>
        <v>8.4382000000000001</v>
      </c>
      <c r="E25" s="66">
        <f t="shared" si="0"/>
        <v>19</v>
      </c>
      <c r="F25" s="65">
        <f>VLOOKUP($A25,'Return Data'!$B$7:$R$2700,11,0)</f>
        <v>28.279900000000001</v>
      </c>
      <c r="G25" s="66">
        <f t="shared" si="1"/>
        <v>21</v>
      </c>
      <c r="H25" s="65">
        <f>VLOOKUP($A25,'Return Data'!$B$7:$R$2700,12,0)</f>
        <v>11.5662</v>
      </c>
      <c r="I25" s="66">
        <f t="shared" si="2"/>
        <v>3</v>
      </c>
      <c r="J25" s="65">
        <f>VLOOKUP($A25,'Return Data'!$B$7:$R$2700,13,0)</f>
        <v>9.2761999999999993</v>
      </c>
      <c r="K25" s="66">
        <f t="shared" si="8"/>
        <v>15</v>
      </c>
      <c r="L25" s="65">
        <f>VLOOKUP($A25,'Return Data'!$B$7:$R$2700,17,0)</f>
        <v>8.9184000000000001</v>
      </c>
      <c r="M25" s="66">
        <f t="shared" si="9"/>
        <v>12</v>
      </c>
      <c r="N25" s="65">
        <f>VLOOKUP($A25,'Return Data'!$B$7:$R$2700,14,0)</f>
        <v>4.4558</v>
      </c>
      <c r="O25" s="66">
        <f t="shared" si="10"/>
        <v>10</v>
      </c>
      <c r="P25" s="65">
        <f>VLOOKUP($A25,'Return Data'!$B$7:$R$2700,15,0)</f>
        <v>9.7878000000000007</v>
      </c>
      <c r="Q25" s="66">
        <f t="shared" si="11"/>
        <v>11</v>
      </c>
      <c r="R25" s="65">
        <f>VLOOKUP($A25,'Return Data'!$B$7:$R$2700,16,0)</f>
        <v>14.2662</v>
      </c>
      <c r="S25" s="67">
        <f t="shared" si="6"/>
        <v>9</v>
      </c>
    </row>
    <row r="26" spans="1:19" x14ac:dyDescent="0.3">
      <c r="A26" s="63" t="s">
        <v>872</v>
      </c>
      <c r="B26" s="64">
        <f>VLOOKUP($A26,'Return Data'!$B$7:$R$2700,3,0)</f>
        <v>44158</v>
      </c>
      <c r="C26" s="65">
        <f>VLOOKUP($A26,'Return Data'!$B$7:$R$2700,4,0)</f>
        <v>177.672</v>
      </c>
      <c r="D26" s="65">
        <f>VLOOKUP($A26,'Return Data'!$B$7:$R$2700,10,0)</f>
        <v>11.601100000000001</v>
      </c>
      <c r="E26" s="66">
        <f t="shared" si="0"/>
        <v>14</v>
      </c>
      <c r="F26" s="65">
        <f>VLOOKUP($A26,'Return Data'!$B$7:$R$2700,11,0)</f>
        <v>35.208799999999997</v>
      </c>
      <c r="G26" s="66">
        <f t="shared" si="1"/>
        <v>16</v>
      </c>
      <c r="H26" s="65">
        <f>VLOOKUP($A26,'Return Data'!$B$7:$R$2700,12,0)</f>
        <v>2.5602999999999998</v>
      </c>
      <c r="I26" s="66">
        <f t="shared" si="2"/>
        <v>17</v>
      </c>
      <c r="J26" s="65">
        <f>VLOOKUP($A26,'Return Data'!$B$7:$R$2700,13,0)</f>
        <v>10.734400000000001</v>
      </c>
      <c r="K26" s="66">
        <f t="shared" si="8"/>
        <v>11</v>
      </c>
      <c r="L26" s="65">
        <f>VLOOKUP($A26,'Return Data'!$B$7:$R$2700,17,0)</f>
        <v>15.422700000000001</v>
      </c>
      <c r="M26" s="66">
        <f t="shared" si="9"/>
        <v>4</v>
      </c>
      <c r="N26" s="65">
        <f>VLOOKUP($A26,'Return Data'!$B$7:$R$2700,14,0)</f>
        <v>9.5900999999999996</v>
      </c>
      <c r="O26" s="66">
        <f t="shared" si="10"/>
        <v>4</v>
      </c>
      <c r="P26" s="65">
        <f>VLOOKUP($A26,'Return Data'!$B$7:$R$2700,15,0)</f>
        <v>13.5328</v>
      </c>
      <c r="Q26" s="66">
        <f t="shared" si="11"/>
        <v>3</v>
      </c>
      <c r="R26" s="65">
        <f>VLOOKUP($A26,'Return Data'!$B$7:$R$2700,16,0)</f>
        <v>14.3847</v>
      </c>
      <c r="S26" s="67">
        <f t="shared" si="6"/>
        <v>8</v>
      </c>
    </row>
    <row r="27" spans="1:19" x14ac:dyDescent="0.3">
      <c r="A27" s="63" t="s">
        <v>875</v>
      </c>
      <c r="B27" s="64">
        <f>VLOOKUP($A27,'Return Data'!$B$7:$R$2700,3,0)</f>
        <v>44158</v>
      </c>
      <c r="C27" s="65">
        <f>VLOOKUP($A27,'Return Data'!$B$7:$R$2700,4,0)</f>
        <v>210.79159999999999</v>
      </c>
      <c r="D27" s="65">
        <f>VLOOKUP($A27,'Return Data'!$B$7:$R$2700,10,0)</f>
        <v>9.4131999999999998</v>
      </c>
      <c r="E27" s="66">
        <f t="shared" si="0"/>
        <v>17</v>
      </c>
      <c r="F27" s="65">
        <f>VLOOKUP($A27,'Return Data'!$B$7:$R$2700,11,0)</f>
        <v>31.429400000000001</v>
      </c>
      <c r="G27" s="66">
        <f t="shared" si="1"/>
        <v>19</v>
      </c>
      <c r="H27" s="65">
        <f>VLOOKUP($A27,'Return Data'!$B$7:$R$2700,12,0)</f>
        <v>1.1584000000000001</v>
      </c>
      <c r="I27" s="66">
        <f t="shared" si="2"/>
        <v>20</v>
      </c>
      <c r="J27" s="65">
        <f>VLOOKUP($A27,'Return Data'!$B$7:$R$2700,13,0)</f>
        <v>5.7457000000000003</v>
      </c>
      <c r="K27" s="66">
        <f t="shared" si="8"/>
        <v>17</v>
      </c>
      <c r="L27" s="65">
        <f>VLOOKUP($A27,'Return Data'!$B$7:$R$2700,17,0)</f>
        <v>11.526999999999999</v>
      </c>
      <c r="M27" s="66">
        <f t="shared" si="9"/>
        <v>9</v>
      </c>
      <c r="N27" s="65">
        <f>VLOOKUP($A27,'Return Data'!$B$7:$R$2700,14,0)</f>
        <v>8.2393999999999998</v>
      </c>
      <c r="O27" s="66">
        <f t="shared" si="10"/>
        <v>6</v>
      </c>
      <c r="P27" s="65">
        <f>VLOOKUP($A27,'Return Data'!$B$7:$R$2700,15,0)</f>
        <v>11.540699999999999</v>
      </c>
      <c r="Q27" s="66">
        <f t="shared" si="11"/>
        <v>8</v>
      </c>
      <c r="R27" s="65">
        <f>VLOOKUP($A27,'Return Data'!$B$7:$R$2700,16,0)</f>
        <v>11.1645</v>
      </c>
      <c r="S27" s="67">
        <f t="shared" si="6"/>
        <v>18</v>
      </c>
    </row>
    <row r="28" spans="1:19" x14ac:dyDescent="0.3">
      <c r="A28" s="63" t="s">
        <v>876</v>
      </c>
      <c r="B28" s="64">
        <f>VLOOKUP($A28,'Return Data'!$B$7:$R$2700,3,0)</f>
        <v>44158</v>
      </c>
      <c r="C28" s="65">
        <f>VLOOKUP($A28,'Return Data'!$B$7:$R$2700,4,0)</f>
        <v>10.714399999999999</v>
      </c>
      <c r="D28" s="65">
        <f>VLOOKUP($A28,'Return Data'!$B$7:$R$2700,10,0)</f>
        <v>12.8842</v>
      </c>
      <c r="E28" s="66">
        <f t="shared" si="0"/>
        <v>7</v>
      </c>
      <c r="F28" s="65">
        <f>VLOOKUP($A28,'Return Data'!$B$7:$R$2700,11,0)</f>
        <v>42.019799999999996</v>
      </c>
      <c r="G28" s="66">
        <f t="shared" si="1"/>
        <v>5</v>
      </c>
      <c r="H28" s="65">
        <f>VLOOKUP($A28,'Return Data'!$B$7:$R$2700,12,0)</f>
        <v>4.9084000000000003</v>
      </c>
      <c r="I28" s="66">
        <f t="shared" ref="I28" si="12">RANK(H28,H$8:H$29,0)</f>
        <v>11</v>
      </c>
      <c r="J28" s="65"/>
      <c r="K28" s="66"/>
      <c r="L28" s="65"/>
      <c r="M28" s="66"/>
      <c r="N28" s="65"/>
      <c r="O28" s="66"/>
      <c r="P28" s="65"/>
      <c r="Q28" s="66"/>
      <c r="R28" s="65">
        <f>VLOOKUP($A28,'Return Data'!$B$7:$R$2700,16,0)</f>
        <v>7.1440000000000001</v>
      </c>
      <c r="S28" s="67">
        <f t="shared" si="6"/>
        <v>20</v>
      </c>
    </row>
    <row r="29" spans="1:19" x14ac:dyDescent="0.3">
      <c r="A29" s="63" t="s">
        <v>878</v>
      </c>
      <c r="B29" s="64">
        <f>VLOOKUP($A29,'Return Data'!$B$7:$R$2700,3,0)</f>
        <v>44158</v>
      </c>
      <c r="C29" s="65">
        <f>VLOOKUP($A29,'Return Data'!$B$7:$R$2700,4,0)</f>
        <v>12.81</v>
      </c>
      <c r="D29" s="65">
        <f>VLOOKUP($A29,'Return Data'!$B$7:$R$2700,10,0)</f>
        <v>12.664899999999999</v>
      </c>
      <c r="E29" s="66">
        <f t="shared" si="0"/>
        <v>8</v>
      </c>
      <c r="F29" s="65">
        <f>VLOOKUP($A29,'Return Data'!$B$7:$R$2700,11,0)</f>
        <v>37.446399999999997</v>
      </c>
      <c r="G29" s="66">
        <f t="shared" si="1"/>
        <v>13</v>
      </c>
      <c r="H29" s="65">
        <f>VLOOKUP($A29,'Return Data'!$B$7:$R$2700,12,0)</f>
        <v>9.5808</v>
      </c>
      <c r="I29" s="66">
        <f>RANK(H29,H$8:H$29,0)</f>
        <v>4</v>
      </c>
      <c r="J29" s="65">
        <f>VLOOKUP($A29,'Return Data'!$B$7:$R$2700,13,0)</f>
        <v>15.509499999999999</v>
      </c>
      <c r="K29" s="66">
        <f t="shared" ref="K29" si="13">RANK(J29,J$8:J$29,0)</f>
        <v>4</v>
      </c>
      <c r="L29" s="65"/>
      <c r="M29" s="66"/>
      <c r="N29" s="65"/>
      <c r="O29" s="66"/>
      <c r="P29" s="65"/>
      <c r="Q29" s="66"/>
      <c r="R29" s="65">
        <f>VLOOKUP($A29,'Return Data'!$B$7:$R$2700,16,0)</f>
        <v>20.911999999999999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11.578113636363636</v>
      </c>
      <c r="E31" s="74"/>
      <c r="F31" s="75">
        <f>AVERAGE(F8:F29)</f>
        <v>37.788390909090907</v>
      </c>
      <c r="G31" s="74"/>
      <c r="H31" s="75">
        <f>AVERAGE(H8:H29)</f>
        <v>5.5239954545454548</v>
      </c>
      <c r="I31" s="74"/>
      <c r="J31" s="75">
        <f>AVERAGE(J8:J29)</f>
        <v>10.418080952380953</v>
      </c>
      <c r="K31" s="74"/>
      <c r="L31" s="75">
        <f>AVERAGE(L8:L29)</f>
        <v>11.929705882352941</v>
      </c>
      <c r="M31" s="74"/>
      <c r="N31" s="75">
        <f>AVERAGE(N8:N29)</f>
        <v>5.9947937500000004</v>
      </c>
      <c r="O31" s="74"/>
      <c r="P31" s="75">
        <f>AVERAGE(P8:P29)</f>
        <v>11.330186666666666</v>
      </c>
      <c r="Q31" s="74"/>
      <c r="R31" s="75">
        <f>AVERAGE(R8:R29)</f>
        <v>13.018831818181816</v>
      </c>
      <c r="S31" s="76"/>
    </row>
    <row r="32" spans="1:19" x14ac:dyDescent="0.3">
      <c r="A32" s="73" t="s">
        <v>28</v>
      </c>
      <c r="B32" s="74"/>
      <c r="C32" s="74"/>
      <c r="D32" s="75">
        <f>MIN(D8:D29)</f>
        <v>5.5358999999999998</v>
      </c>
      <c r="E32" s="74"/>
      <c r="F32" s="75">
        <f>MIN(F8:F29)</f>
        <v>27.771799999999999</v>
      </c>
      <c r="G32" s="74"/>
      <c r="H32" s="75">
        <f>MIN(H8:H29)</f>
        <v>-4.8121999999999998</v>
      </c>
      <c r="I32" s="74"/>
      <c r="J32" s="75">
        <f>MIN(J8:J29)</f>
        <v>-4.5453999999999999</v>
      </c>
      <c r="K32" s="74"/>
      <c r="L32" s="75">
        <f>MIN(L8:L29)</f>
        <v>1.6442000000000001</v>
      </c>
      <c r="M32" s="74"/>
      <c r="N32" s="75">
        <f>MIN(N8:N29)</f>
        <v>-3.2856000000000001</v>
      </c>
      <c r="O32" s="74"/>
      <c r="P32" s="75">
        <f>MIN(P8:P29)</f>
        <v>4.8220999999999998</v>
      </c>
      <c r="Q32" s="74"/>
      <c r="R32" s="75">
        <f>MIN(R8:R29)</f>
        <v>4.4409999999999998</v>
      </c>
      <c r="S32" s="76"/>
    </row>
    <row r="33" spans="1:19" ht="15" thickBot="1" x14ac:dyDescent="0.35">
      <c r="A33" s="77" t="s">
        <v>29</v>
      </c>
      <c r="B33" s="78"/>
      <c r="C33" s="78"/>
      <c r="D33" s="79">
        <f>MAX(D8:D29)</f>
        <v>17.326699999999999</v>
      </c>
      <c r="E33" s="78"/>
      <c r="F33" s="79">
        <f>MAX(F8:F29)</f>
        <v>52.080599999999997</v>
      </c>
      <c r="G33" s="78"/>
      <c r="H33" s="79">
        <f>MAX(H8:H29)</f>
        <v>15.4267</v>
      </c>
      <c r="I33" s="78"/>
      <c r="J33" s="79">
        <f>MAX(J8:J29)</f>
        <v>20.9495</v>
      </c>
      <c r="K33" s="78"/>
      <c r="L33" s="79">
        <f>MAX(L8:L29)</f>
        <v>24.982099999999999</v>
      </c>
      <c r="M33" s="78"/>
      <c r="N33" s="79">
        <f>MAX(N8:N29)</f>
        <v>12.887</v>
      </c>
      <c r="O33" s="78"/>
      <c r="P33" s="79">
        <f>MAX(P8:P29)</f>
        <v>16.559799999999999</v>
      </c>
      <c r="Q33" s="78"/>
      <c r="R33" s="79">
        <f>MAX(R8:R29)</f>
        <v>23.066500000000001</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44158</v>
      </c>
      <c r="C8" s="65">
        <f>VLOOKUP($A8,'Return Data'!$B$7:$R$2700,4,0)</f>
        <v>67.017700000000005</v>
      </c>
      <c r="D8" s="65">
        <f>VLOOKUP($A8,'Return Data'!$B$7:$R$2700,10,0)</f>
        <v>11.549899999999999</v>
      </c>
      <c r="E8" s="66">
        <f t="shared" ref="E8:E29" si="0">RANK(D8,D$8:D$29,0)</f>
        <v>12</v>
      </c>
      <c r="F8" s="65">
        <f>VLOOKUP($A8,'Return Data'!$B$7:$R$2700,11,0)</f>
        <v>38.321100000000001</v>
      </c>
      <c r="G8" s="66">
        <f t="shared" ref="G8:G29" si="1">RANK(F8,F$8:F$29,0)</f>
        <v>8</v>
      </c>
      <c r="H8" s="65">
        <f>VLOOKUP($A8,'Return Data'!$B$7:$R$2700,12,0)</f>
        <v>4.3297999999999996</v>
      </c>
      <c r="I8" s="66">
        <f t="shared" ref="I8:I27" si="2">RANK(H8,H$8:H$29,0)</f>
        <v>10</v>
      </c>
      <c r="J8" s="65">
        <f>VLOOKUP($A8,'Return Data'!$B$7:$R$2700,13,0)</f>
        <v>8.5891000000000002</v>
      </c>
      <c r="K8" s="66">
        <f t="shared" ref="K8:K18" si="3">RANK(J8,J$8:J$29,0)</f>
        <v>13</v>
      </c>
      <c r="L8" s="65">
        <f>VLOOKUP($A8,'Return Data'!$B$7:$R$2700,17,0)</f>
        <v>10.789400000000001</v>
      </c>
      <c r="M8" s="66">
        <f t="shared" ref="M8:M18" si="4">RANK(L8,L$8:L$29,0)</f>
        <v>8</v>
      </c>
      <c r="N8" s="65">
        <f>VLOOKUP($A8,'Return Data'!$B$7:$R$2700,14,0)</f>
        <v>5.1022999999999996</v>
      </c>
      <c r="O8" s="66">
        <f t="shared" ref="O8:O14" si="5">RANK(N8,N$8:N$29,0)</f>
        <v>8</v>
      </c>
      <c r="P8" s="65">
        <f>VLOOKUP($A8,'Return Data'!$B$7:$R$2700,15,0)</f>
        <v>9.8554999999999993</v>
      </c>
      <c r="Q8" s="66">
        <f>RANK(P8,P$8:P$29,0)</f>
        <v>9</v>
      </c>
      <c r="R8" s="65">
        <f>VLOOKUP($A8,'Return Data'!$B$7:$R$2700,16,0)</f>
        <v>13.433</v>
      </c>
      <c r="S8" s="67">
        <f t="shared" ref="S8:S29" si="6">RANK(R8,R$8:R$29,0)</f>
        <v>8</v>
      </c>
    </row>
    <row r="9" spans="1:20" x14ac:dyDescent="0.3">
      <c r="A9" s="63" t="s">
        <v>838</v>
      </c>
      <c r="B9" s="64">
        <f>VLOOKUP($A9,'Return Data'!$B$7:$R$2700,3,0)</f>
        <v>44158</v>
      </c>
      <c r="C9" s="65">
        <f>VLOOKUP($A9,'Return Data'!$B$7:$R$2700,4,0)</f>
        <v>34.44</v>
      </c>
      <c r="D9" s="65">
        <f>VLOOKUP($A9,'Return Data'!$B$7:$R$2700,10,0)</f>
        <v>16.904299999999999</v>
      </c>
      <c r="E9" s="66">
        <f t="shared" si="0"/>
        <v>1</v>
      </c>
      <c r="F9" s="65">
        <f>VLOOKUP($A9,'Return Data'!$B$7:$R$2700,11,0)</f>
        <v>42.1965</v>
      </c>
      <c r="G9" s="66">
        <f t="shared" si="1"/>
        <v>4</v>
      </c>
      <c r="H9" s="65">
        <f>VLOOKUP($A9,'Return Data'!$B$7:$R$2700,12,0)</f>
        <v>6.6584000000000003</v>
      </c>
      <c r="I9" s="66">
        <f t="shared" si="2"/>
        <v>8</v>
      </c>
      <c r="J9" s="65">
        <f>VLOOKUP($A9,'Return Data'!$B$7:$R$2700,13,0)</f>
        <v>14.380599999999999</v>
      </c>
      <c r="K9" s="66">
        <f t="shared" si="3"/>
        <v>4</v>
      </c>
      <c r="L9" s="65">
        <f>VLOOKUP($A9,'Return Data'!$B$7:$R$2700,17,0)</f>
        <v>16.121700000000001</v>
      </c>
      <c r="M9" s="66">
        <f t="shared" si="4"/>
        <v>2</v>
      </c>
      <c r="N9" s="65">
        <f>VLOOKUP($A9,'Return Data'!$B$7:$R$2700,14,0)</f>
        <v>10.933999999999999</v>
      </c>
      <c r="O9" s="66">
        <f t="shared" si="5"/>
        <v>2</v>
      </c>
      <c r="P9" s="65">
        <f>VLOOKUP($A9,'Return Data'!$B$7:$R$2700,15,0)</f>
        <v>15.1478</v>
      </c>
      <c r="Q9" s="66">
        <f>RANK(P9,P$8:P$29,0)</f>
        <v>1</v>
      </c>
      <c r="R9" s="65">
        <f>VLOOKUP($A9,'Return Data'!$B$7:$R$2700,16,0)</f>
        <v>15.843999999999999</v>
      </c>
      <c r="S9" s="67">
        <f t="shared" si="6"/>
        <v>5</v>
      </c>
    </row>
    <row r="10" spans="1:20" x14ac:dyDescent="0.3">
      <c r="A10" s="63" t="s">
        <v>840</v>
      </c>
      <c r="B10" s="64">
        <f>VLOOKUP($A10,'Return Data'!$B$7:$R$2700,3,0)</f>
        <v>44158</v>
      </c>
      <c r="C10" s="65">
        <f>VLOOKUP($A10,'Return Data'!$B$7:$R$2700,4,0)</f>
        <v>10.974</v>
      </c>
      <c r="D10" s="65">
        <f>VLOOKUP($A10,'Return Data'!$B$7:$R$2700,10,0)</f>
        <v>11.6378</v>
      </c>
      <c r="E10" s="66">
        <f t="shared" si="0"/>
        <v>10</v>
      </c>
      <c r="F10" s="65">
        <f>VLOOKUP($A10,'Return Data'!$B$7:$R$2700,11,0)</f>
        <v>33.098799999999997</v>
      </c>
      <c r="G10" s="66">
        <f t="shared" si="1"/>
        <v>18</v>
      </c>
      <c r="H10" s="65">
        <f>VLOOKUP($A10,'Return Data'!$B$7:$R$2700,12,0)</f>
        <v>3.46</v>
      </c>
      <c r="I10" s="66">
        <f t="shared" si="2"/>
        <v>12</v>
      </c>
      <c r="J10" s="65">
        <f>VLOOKUP($A10,'Return Data'!$B$7:$R$2700,13,0)</f>
        <v>10.3691</v>
      </c>
      <c r="K10" s="66">
        <f t="shared" si="3"/>
        <v>10</v>
      </c>
      <c r="L10" s="65">
        <f>VLOOKUP($A10,'Return Data'!$B$7:$R$2700,17,0)</f>
        <v>12.2562</v>
      </c>
      <c r="M10" s="66">
        <f t="shared" si="4"/>
        <v>6</v>
      </c>
      <c r="N10" s="65">
        <f>VLOOKUP($A10,'Return Data'!$B$7:$R$2700,14,0)</f>
        <v>2.6604999999999999</v>
      </c>
      <c r="O10" s="66">
        <f t="shared" si="5"/>
        <v>11</v>
      </c>
      <c r="P10" s="65"/>
      <c r="Q10" s="66"/>
      <c r="R10" s="65">
        <f>VLOOKUP($A10,'Return Data'!$B$7:$R$2700,16,0)</f>
        <v>3.0097999999999998</v>
      </c>
      <c r="S10" s="67">
        <f t="shared" si="6"/>
        <v>21</v>
      </c>
    </row>
    <row r="11" spans="1:20" x14ac:dyDescent="0.3">
      <c r="A11" s="63" t="s">
        <v>842</v>
      </c>
      <c r="B11" s="64">
        <f>VLOOKUP($A11,'Return Data'!$B$7:$R$2700,3,0)</f>
        <v>44158</v>
      </c>
      <c r="C11" s="65">
        <f>VLOOKUP($A11,'Return Data'!$B$7:$R$2700,4,0)</f>
        <v>26.06</v>
      </c>
      <c r="D11" s="65">
        <f>VLOOKUP($A11,'Return Data'!$B$7:$R$2700,10,0)</f>
        <v>11.215400000000001</v>
      </c>
      <c r="E11" s="66">
        <f t="shared" si="0"/>
        <v>15</v>
      </c>
      <c r="F11" s="65">
        <f>VLOOKUP($A11,'Return Data'!$B$7:$R$2700,11,0)</f>
        <v>40.069899999999997</v>
      </c>
      <c r="G11" s="66">
        <f t="shared" si="1"/>
        <v>6</v>
      </c>
      <c r="H11" s="65">
        <f>VLOOKUP($A11,'Return Data'!$B$7:$R$2700,12,0)</f>
        <v>0.87480000000000002</v>
      </c>
      <c r="I11" s="66">
        <f t="shared" si="2"/>
        <v>19</v>
      </c>
      <c r="J11" s="65">
        <f>VLOOKUP($A11,'Return Data'!$B$7:$R$2700,13,0)</f>
        <v>3.5853000000000002</v>
      </c>
      <c r="K11" s="66">
        <f t="shared" si="3"/>
        <v>18</v>
      </c>
      <c r="L11" s="65">
        <f>VLOOKUP($A11,'Return Data'!$B$7:$R$2700,17,0)</f>
        <v>10.798400000000001</v>
      </c>
      <c r="M11" s="66">
        <f t="shared" si="4"/>
        <v>7</v>
      </c>
      <c r="N11" s="65">
        <f>VLOOKUP($A11,'Return Data'!$B$7:$R$2700,14,0)</f>
        <v>5.1677</v>
      </c>
      <c r="O11" s="66">
        <f t="shared" si="5"/>
        <v>7</v>
      </c>
      <c r="P11" s="65">
        <f>VLOOKUP($A11,'Return Data'!$B$7:$R$2700,15,0)</f>
        <v>8.6980000000000004</v>
      </c>
      <c r="Q11" s="66">
        <f>RANK(P11,P$8:P$29,0)</f>
        <v>12</v>
      </c>
      <c r="R11" s="65">
        <f>VLOOKUP($A11,'Return Data'!$B$7:$R$2700,16,0)</f>
        <v>9.5863999999999994</v>
      </c>
      <c r="S11" s="67">
        <f t="shared" si="6"/>
        <v>18</v>
      </c>
    </row>
    <row r="12" spans="1:20" x14ac:dyDescent="0.3">
      <c r="A12" s="63" t="s">
        <v>843</v>
      </c>
      <c r="B12" s="64">
        <f>VLOOKUP($A12,'Return Data'!$B$7:$R$2700,3,0)</f>
        <v>44158</v>
      </c>
      <c r="C12" s="65">
        <f>VLOOKUP($A12,'Return Data'!$B$7:$R$2700,4,0)</f>
        <v>42.776600000000002</v>
      </c>
      <c r="D12" s="65">
        <f>VLOOKUP($A12,'Return Data'!$B$7:$R$2700,10,0)</f>
        <v>13.3675</v>
      </c>
      <c r="E12" s="66">
        <f t="shared" si="0"/>
        <v>4</v>
      </c>
      <c r="F12" s="65">
        <f>VLOOKUP($A12,'Return Data'!$B$7:$R$2700,11,0)</f>
        <v>38.612299999999998</v>
      </c>
      <c r="G12" s="66">
        <f t="shared" si="1"/>
        <v>7</v>
      </c>
      <c r="H12" s="65">
        <f>VLOOKUP($A12,'Return Data'!$B$7:$R$2700,12,0)</f>
        <v>1.4709000000000001</v>
      </c>
      <c r="I12" s="66">
        <f t="shared" si="2"/>
        <v>18</v>
      </c>
      <c r="J12" s="65">
        <f>VLOOKUP($A12,'Return Data'!$B$7:$R$2700,13,0)</f>
        <v>2.4211</v>
      </c>
      <c r="K12" s="66">
        <f t="shared" si="3"/>
        <v>19</v>
      </c>
      <c r="L12" s="65">
        <f>VLOOKUP($A12,'Return Data'!$B$7:$R$2700,17,0)</f>
        <v>7.3540000000000001</v>
      </c>
      <c r="M12" s="66">
        <f t="shared" si="4"/>
        <v>15</v>
      </c>
      <c r="N12" s="65">
        <f>VLOOKUP($A12,'Return Data'!$B$7:$R$2700,14,0)</f>
        <v>1.7410000000000001</v>
      </c>
      <c r="O12" s="66">
        <f t="shared" si="5"/>
        <v>13</v>
      </c>
      <c r="P12" s="65">
        <f>VLOOKUP($A12,'Return Data'!$B$7:$R$2700,15,0)</f>
        <v>7.7572000000000001</v>
      </c>
      <c r="Q12" s="66">
        <f>RANK(P12,P$8:P$29,0)</f>
        <v>14</v>
      </c>
      <c r="R12" s="65">
        <f>VLOOKUP($A12,'Return Data'!$B$7:$R$2700,16,0)</f>
        <v>11.510999999999999</v>
      </c>
      <c r="S12" s="67">
        <f t="shared" si="6"/>
        <v>12</v>
      </c>
    </row>
    <row r="13" spans="1:20" x14ac:dyDescent="0.3">
      <c r="A13" s="63" t="s">
        <v>845</v>
      </c>
      <c r="B13" s="64">
        <f>VLOOKUP($A13,'Return Data'!$B$7:$R$2700,3,0)</f>
        <v>44158</v>
      </c>
      <c r="C13" s="65">
        <f>VLOOKUP($A13,'Return Data'!$B$7:$R$2700,4,0)</f>
        <v>73.489999999999995</v>
      </c>
      <c r="D13" s="65">
        <f>VLOOKUP($A13,'Return Data'!$B$7:$R$2700,10,0)</f>
        <v>5.5511999999999997</v>
      </c>
      <c r="E13" s="66">
        <f t="shared" si="0"/>
        <v>21</v>
      </c>
      <c r="F13" s="65">
        <f>VLOOKUP($A13,'Return Data'!$B$7:$R$2700,11,0)</f>
        <v>34.076500000000003</v>
      </c>
      <c r="G13" s="66">
        <f t="shared" si="1"/>
        <v>17</v>
      </c>
      <c r="H13" s="65">
        <f>VLOOKUP($A13,'Return Data'!$B$7:$R$2700,12,0)</f>
        <v>-3.2606000000000002</v>
      </c>
      <c r="I13" s="66">
        <f t="shared" si="2"/>
        <v>21</v>
      </c>
      <c r="J13" s="65">
        <f>VLOOKUP($A13,'Return Data'!$B$7:$R$2700,13,0)</f>
        <v>-5.4547999999999996</v>
      </c>
      <c r="K13" s="66">
        <f t="shared" si="3"/>
        <v>21</v>
      </c>
      <c r="L13" s="65">
        <f>VLOOKUP($A13,'Return Data'!$B$7:$R$2700,17,0)</f>
        <v>0.74929999999999997</v>
      </c>
      <c r="M13" s="66">
        <f t="shared" si="4"/>
        <v>17</v>
      </c>
      <c r="N13" s="65">
        <f>VLOOKUP($A13,'Return Data'!$B$7:$R$2700,14,0)</f>
        <v>-4.1886999999999999</v>
      </c>
      <c r="O13" s="66">
        <f t="shared" si="5"/>
        <v>16</v>
      </c>
      <c r="P13" s="65">
        <f>VLOOKUP($A13,'Return Data'!$B$7:$R$2700,15,0)</f>
        <v>3.7393000000000001</v>
      </c>
      <c r="Q13" s="66">
        <f>RANK(P13,P$8:P$29,0)</f>
        <v>15</v>
      </c>
      <c r="R13" s="65">
        <f>VLOOKUP($A13,'Return Data'!$B$7:$R$2700,16,0)</f>
        <v>13.1069</v>
      </c>
      <c r="S13" s="67">
        <f t="shared" si="6"/>
        <v>9</v>
      </c>
    </row>
    <row r="14" spans="1:20" x14ac:dyDescent="0.3">
      <c r="A14" s="63" t="s">
        <v>848</v>
      </c>
      <c r="B14" s="64">
        <f>VLOOKUP($A14,'Return Data'!$B$7:$R$2700,3,0)</f>
        <v>44158</v>
      </c>
      <c r="C14" s="65">
        <f>VLOOKUP($A14,'Return Data'!$B$7:$R$2700,4,0)</f>
        <v>33.11</v>
      </c>
      <c r="D14" s="65">
        <f>VLOOKUP($A14,'Return Data'!$B$7:$R$2700,10,0)</f>
        <v>5.1779000000000002</v>
      </c>
      <c r="E14" s="66">
        <f t="shared" si="0"/>
        <v>22</v>
      </c>
      <c r="F14" s="65">
        <f>VLOOKUP($A14,'Return Data'!$B$7:$R$2700,11,0)</f>
        <v>27.004200000000001</v>
      </c>
      <c r="G14" s="66">
        <f t="shared" si="1"/>
        <v>22</v>
      </c>
      <c r="H14" s="65">
        <f>VLOOKUP($A14,'Return Data'!$B$7:$R$2700,12,0)</f>
        <v>14.4091</v>
      </c>
      <c r="I14" s="66">
        <f t="shared" si="2"/>
        <v>1</v>
      </c>
      <c r="J14" s="65">
        <f>VLOOKUP($A14,'Return Data'!$B$7:$R$2700,13,0)</f>
        <v>13.897500000000001</v>
      </c>
      <c r="K14" s="66">
        <f t="shared" si="3"/>
        <v>5</v>
      </c>
      <c r="L14" s="65">
        <f>VLOOKUP($A14,'Return Data'!$B$7:$R$2700,17,0)</f>
        <v>7.4996</v>
      </c>
      <c r="M14" s="66">
        <f t="shared" si="4"/>
        <v>14</v>
      </c>
      <c r="N14" s="65">
        <f>VLOOKUP($A14,'Return Data'!$B$7:$R$2700,14,0)</f>
        <v>4.5728999999999997</v>
      </c>
      <c r="O14" s="66">
        <f t="shared" si="5"/>
        <v>9</v>
      </c>
      <c r="P14" s="65">
        <f>VLOOKUP($A14,'Return Data'!$B$7:$R$2700,15,0)</f>
        <v>8.7377000000000002</v>
      </c>
      <c r="Q14" s="66">
        <f>RANK(P14,P$8:P$29,0)</f>
        <v>11</v>
      </c>
      <c r="R14" s="65">
        <f>VLOOKUP($A14,'Return Data'!$B$7:$R$2700,16,0)</f>
        <v>10.9735</v>
      </c>
      <c r="S14" s="67">
        <f t="shared" si="6"/>
        <v>14</v>
      </c>
    </row>
    <row r="15" spans="1:20" x14ac:dyDescent="0.3">
      <c r="A15" s="63" t="s">
        <v>851</v>
      </c>
      <c r="B15" s="64">
        <f>VLOOKUP($A15,'Return Data'!$B$7:$R$2700,3,0)</f>
        <v>44158</v>
      </c>
      <c r="C15" s="65">
        <f>VLOOKUP($A15,'Return Data'!$B$7:$R$2700,4,0)</f>
        <v>11.21</v>
      </c>
      <c r="D15" s="65">
        <f>VLOOKUP($A15,'Return Data'!$B$7:$R$2700,10,0)</f>
        <v>10.8803</v>
      </c>
      <c r="E15" s="66">
        <f t="shared" si="0"/>
        <v>16</v>
      </c>
      <c r="F15" s="65">
        <f>VLOOKUP($A15,'Return Data'!$B$7:$R$2700,11,0)</f>
        <v>37.715000000000003</v>
      </c>
      <c r="G15" s="66">
        <f t="shared" si="1"/>
        <v>10</v>
      </c>
      <c r="H15" s="65">
        <f>VLOOKUP($A15,'Return Data'!$B$7:$R$2700,12,0)</f>
        <v>7.8921999999999999</v>
      </c>
      <c r="I15" s="66">
        <f t="shared" si="2"/>
        <v>6</v>
      </c>
      <c r="J15" s="65">
        <f>VLOOKUP($A15,'Return Data'!$B$7:$R$2700,13,0)</f>
        <v>11.6534</v>
      </c>
      <c r="K15" s="66">
        <f t="shared" si="3"/>
        <v>8</v>
      </c>
      <c r="L15" s="65">
        <f>VLOOKUP($A15,'Return Data'!$B$7:$R$2700,17,0)</f>
        <v>9.1198999999999995</v>
      </c>
      <c r="M15" s="66">
        <f t="shared" si="4"/>
        <v>10</v>
      </c>
      <c r="N15" s="65"/>
      <c r="O15" s="66"/>
      <c r="P15" s="65"/>
      <c r="Q15" s="66"/>
      <c r="R15" s="65">
        <f>VLOOKUP($A15,'Return Data'!$B$7:$R$2700,16,0)</f>
        <v>3.8557000000000001</v>
      </c>
      <c r="S15" s="67">
        <f t="shared" si="6"/>
        <v>20</v>
      </c>
    </row>
    <row r="16" spans="1:20" x14ac:dyDescent="0.3">
      <c r="A16" s="63" t="s">
        <v>853</v>
      </c>
      <c r="B16" s="64">
        <f>VLOOKUP($A16,'Return Data'!$B$7:$R$2700,3,0)</f>
        <v>44158</v>
      </c>
      <c r="C16" s="65">
        <f>VLOOKUP($A16,'Return Data'!$B$7:$R$2700,4,0)</f>
        <v>41.72</v>
      </c>
      <c r="D16" s="65">
        <f>VLOOKUP($A16,'Return Data'!$B$7:$R$2700,10,0)</f>
        <v>8.4763000000000002</v>
      </c>
      <c r="E16" s="66">
        <f t="shared" si="0"/>
        <v>18</v>
      </c>
      <c r="F16" s="65">
        <f>VLOOKUP($A16,'Return Data'!$B$7:$R$2700,11,0)</f>
        <v>36.206299999999999</v>
      </c>
      <c r="G16" s="66">
        <f t="shared" si="1"/>
        <v>14</v>
      </c>
      <c r="H16" s="65">
        <f>VLOOKUP($A16,'Return Data'!$B$7:$R$2700,12,0)</f>
        <v>2.2799999999999998</v>
      </c>
      <c r="I16" s="66">
        <f t="shared" si="2"/>
        <v>16</v>
      </c>
      <c r="J16" s="65">
        <f>VLOOKUP($A16,'Return Data'!$B$7:$R$2700,13,0)</f>
        <v>10.927899999999999</v>
      </c>
      <c r="K16" s="66">
        <f t="shared" si="3"/>
        <v>9</v>
      </c>
      <c r="L16" s="65">
        <f>VLOOKUP($A16,'Return Data'!$B$7:$R$2700,17,0)</f>
        <v>9.0129000000000001</v>
      </c>
      <c r="M16" s="66">
        <f t="shared" si="4"/>
        <v>11</v>
      </c>
      <c r="N16" s="65">
        <f>VLOOKUP($A16,'Return Data'!$B$7:$R$2700,14,0)</f>
        <v>1.9691000000000001</v>
      </c>
      <c r="O16" s="66">
        <f>RANK(N16,N$8:N$29,0)</f>
        <v>12</v>
      </c>
      <c r="P16" s="65">
        <f>VLOOKUP($A16,'Return Data'!$B$7:$R$2700,15,0)</f>
        <v>10.3185</v>
      </c>
      <c r="Q16" s="66">
        <f>RANK(P16,P$8:P$29,0)</f>
        <v>8</v>
      </c>
      <c r="R16" s="65">
        <f>VLOOKUP($A16,'Return Data'!$B$7:$R$2700,16,0)</f>
        <v>10.2037</v>
      </c>
      <c r="S16" s="67">
        <f t="shared" si="6"/>
        <v>17</v>
      </c>
    </row>
    <row r="17" spans="1:19" x14ac:dyDescent="0.3">
      <c r="A17" s="63" t="s">
        <v>855</v>
      </c>
      <c r="B17" s="64">
        <f>VLOOKUP($A17,'Return Data'!$B$7:$R$2700,3,0)</f>
        <v>44158</v>
      </c>
      <c r="C17" s="65">
        <f>VLOOKUP($A17,'Return Data'!$B$7:$R$2700,4,0)</f>
        <v>20.9724</v>
      </c>
      <c r="D17" s="65">
        <f>VLOOKUP($A17,'Return Data'!$B$7:$R$2700,10,0)</f>
        <v>15.3185</v>
      </c>
      <c r="E17" s="66">
        <f t="shared" si="0"/>
        <v>3</v>
      </c>
      <c r="F17" s="65">
        <f>VLOOKUP($A17,'Return Data'!$B$7:$R$2700,11,0)</f>
        <v>45.753</v>
      </c>
      <c r="G17" s="66">
        <f t="shared" si="1"/>
        <v>2</v>
      </c>
      <c r="H17" s="65">
        <f>VLOOKUP($A17,'Return Data'!$B$7:$R$2700,12,0)</f>
        <v>6.9490999999999996</v>
      </c>
      <c r="I17" s="66">
        <f t="shared" si="2"/>
        <v>7</v>
      </c>
      <c r="J17" s="65">
        <f>VLOOKUP($A17,'Return Data'!$B$7:$R$2700,13,0)</f>
        <v>19.2806</v>
      </c>
      <c r="K17" s="66">
        <f t="shared" si="3"/>
        <v>1</v>
      </c>
      <c r="L17" s="65">
        <f>VLOOKUP($A17,'Return Data'!$B$7:$R$2700,17,0)</f>
        <v>23.194800000000001</v>
      </c>
      <c r="M17" s="66">
        <f t="shared" si="4"/>
        <v>1</v>
      </c>
      <c r="N17" s="65">
        <f>VLOOKUP($A17,'Return Data'!$B$7:$R$2700,14,0)</f>
        <v>11.2615</v>
      </c>
      <c r="O17" s="66">
        <f>RANK(N17,N$8:N$29,0)</f>
        <v>1</v>
      </c>
      <c r="P17" s="65">
        <f>VLOOKUP($A17,'Return Data'!$B$7:$R$2700,15,0)</f>
        <v>14.6379</v>
      </c>
      <c r="Q17" s="66">
        <f>RANK(P17,P$8:P$29,0)</f>
        <v>2</v>
      </c>
      <c r="R17" s="65">
        <f>VLOOKUP($A17,'Return Data'!$B$7:$R$2700,16,0)</f>
        <v>12.9741</v>
      </c>
      <c r="S17" s="67">
        <f t="shared" si="6"/>
        <v>10</v>
      </c>
    </row>
    <row r="18" spans="1:19" x14ac:dyDescent="0.3">
      <c r="A18" s="63" t="s">
        <v>856</v>
      </c>
      <c r="B18" s="64">
        <f>VLOOKUP($A18,'Return Data'!$B$7:$R$2700,3,0)</f>
        <v>44158</v>
      </c>
      <c r="C18" s="65">
        <f>VLOOKUP($A18,'Return Data'!$B$7:$R$2700,4,0)</f>
        <v>9.1675000000000004</v>
      </c>
      <c r="D18" s="65">
        <f>VLOOKUP($A18,'Return Data'!$B$7:$R$2700,10,0)</f>
        <v>13.0855</v>
      </c>
      <c r="E18" s="66">
        <f t="shared" si="0"/>
        <v>5</v>
      </c>
      <c r="F18" s="65">
        <f>VLOOKUP($A18,'Return Data'!$B$7:$R$2700,11,0)</f>
        <v>36.883499999999998</v>
      </c>
      <c r="G18" s="66">
        <f t="shared" si="1"/>
        <v>12</v>
      </c>
      <c r="H18" s="65">
        <f>VLOOKUP($A18,'Return Data'!$B$7:$R$2700,12,0)</f>
        <v>-5.8342999999999998</v>
      </c>
      <c r="I18" s="66">
        <f t="shared" si="2"/>
        <v>22</v>
      </c>
      <c r="J18" s="65">
        <f>VLOOKUP($A18,'Return Data'!$B$7:$R$2700,13,0)</f>
        <v>-1.1388</v>
      </c>
      <c r="K18" s="66">
        <f t="shared" si="3"/>
        <v>20</v>
      </c>
      <c r="L18" s="65">
        <f>VLOOKUP($A18,'Return Data'!$B$7:$R$2700,17,0)</f>
        <v>5.7343000000000002</v>
      </c>
      <c r="M18" s="66">
        <f t="shared" si="4"/>
        <v>16</v>
      </c>
      <c r="N18" s="65">
        <f>VLOOKUP($A18,'Return Data'!$B$7:$R$2700,14,0)</f>
        <v>1.5717000000000001</v>
      </c>
      <c r="O18" s="66">
        <f>RANK(N18,N$8:N$29,0)</f>
        <v>14</v>
      </c>
      <c r="P18" s="65">
        <f>VLOOKUP($A18,'Return Data'!$B$7:$R$2700,15,0)</f>
        <v>10.550599999999999</v>
      </c>
      <c r="Q18" s="66">
        <f>RANK(P18,P$8:P$29,0)</f>
        <v>7</v>
      </c>
      <c r="R18" s="65">
        <f>VLOOKUP($A18,'Return Data'!$B$7:$R$2700,16,0)</f>
        <v>-0.68049999999999999</v>
      </c>
      <c r="S18" s="67">
        <f t="shared" si="6"/>
        <v>22</v>
      </c>
    </row>
    <row r="19" spans="1:19" x14ac:dyDescent="0.3">
      <c r="A19" s="63" t="s">
        <v>859</v>
      </c>
      <c r="B19" s="64">
        <f>VLOOKUP($A19,'Return Data'!$B$7:$R$2700,3,0)</f>
        <v>44158</v>
      </c>
      <c r="C19" s="65">
        <f>VLOOKUP($A19,'Return Data'!$B$7:$R$2700,4,0)</f>
        <v>11.539</v>
      </c>
      <c r="D19" s="65">
        <f>VLOOKUP($A19,'Return Data'!$B$7:$R$2700,10,0)</f>
        <v>11.23</v>
      </c>
      <c r="E19" s="66">
        <f t="shared" si="0"/>
        <v>14</v>
      </c>
      <c r="F19" s="65">
        <f>VLOOKUP($A19,'Return Data'!$B$7:$R$2700,11,0)</f>
        <v>37.516399999999997</v>
      </c>
      <c r="G19" s="66">
        <f t="shared" si="1"/>
        <v>11</v>
      </c>
      <c r="H19" s="65">
        <f>VLOOKUP($A19,'Return Data'!$B$7:$R$2700,12,0)</f>
        <v>3.0636000000000001</v>
      </c>
      <c r="I19" s="66">
        <f t="shared" si="2"/>
        <v>15</v>
      </c>
      <c r="J19" s="65">
        <f>VLOOKUP($A19,'Return Data'!$B$7:$R$2700,13,0)</f>
        <v>7.8209999999999997</v>
      </c>
      <c r="K19" s="66">
        <f t="shared" ref="K19" si="7">RANK(J19,J$8:J$29,0)</f>
        <v>15</v>
      </c>
      <c r="L19" s="65"/>
      <c r="M19" s="66"/>
      <c r="N19" s="65"/>
      <c r="O19" s="66"/>
      <c r="P19" s="65"/>
      <c r="Q19" s="66"/>
      <c r="R19" s="65">
        <f>VLOOKUP($A19,'Return Data'!$B$7:$R$2700,16,0)</f>
        <v>11.1089</v>
      </c>
      <c r="S19" s="67">
        <f t="shared" si="6"/>
        <v>13</v>
      </c>
    </row>
    <row r="20" spans="1:19" x14ac:dyDescent="0.3">
      <c r="A20" s="63" t="s">
        <v>861</v>
      </c>
      <c r="B20" s="64">
        <f>VLOOKUP($A20,'Return Data'!$B$7:$R$2700,3,0)</f>
        <v>44158</v>
      </c>
      <c r="C20" s="65">
        <f>VLOOKUP($A20,'Return Data'!$B$7:$R$2700,4,0)</f>
        <v>12.26</v>
      </c>
      <c r="D20" s="65">
        <f>VLOOKUP($A20,'Return Data'!$B$7:$R$2700,10,0)</f>
        <v>7.0087999999999999</v>
      </c>
      <c r="E20" s="66">
        <f t="shared" si="0"/>
        <v>20</v>
      </c>
      <c r="F20" s="65">
        <f>VLOOKUP($A20,'Return Data'!$B$7:$R$2700,11,0)</f>
        <v>27.7483</v>
      </c>
      <c r="G20" s="66">
        <f t="shared" si="1"/>
        <v>20</v>
      </c>
      <c r="H20" s="65">
        <f>VLOOKUP($A20,'Return Data'!$B$7:$R$2700,12,0)</f>
        <v>3.1379000000000001</v>
      </c>
      <c r="I20" s="66">
        <f t="shared" si="2"/>
        <v>14</v>
      </c>
      <c r="J20" s="65">
        <f>VLOOKUP($A20,'Return Data'!$B$7:$R$2700,13,0)</f>
        <v>7.9890999999999996</v>
      </c>
      <c r="K20" s="66">
        <f t="shared" ref="K20:K27" si="8">RANK(J20,J$8:J$29,0)</f>
        <v>14</v>
      </c>
      <c r="L20" s="65"/>
      <c r="M20" s="66"/>
      <c r="N20" s="65"/>
      <c r="O20" s="66"/>
      <c r="P20" s="65"/>
      <c r="Q20" s="66"/>
      <c r="R20" s="65">
        <f>VLOOKUP($A20,'Return Data'!$B$7:$R$2700,16,0)</f>
        <v>10.4391</v>
      </c>
      <c r="S20" s="67">
        <f t="shared" si="6"/>
        <v>16</v>
      </c>
    </row>
    <row r="21" spans="1:19" x14ac:dyDescent="0.3">
      <c r="A21" s="63" t="s">
        <v>863</v>
      </c>
      <c r="B21" s="64">
        <f>VLOOKUP($A21,'Return Data'!$B$7:$R$2700,3,0)</f>
        <v>44158</v>
      </c>
      <c r="C21" s="65">
        <f>VLOOKUP($A21,'Return Data'!$B$7:$R$2700,4,0)</f>
        <v>13.398</v>
      </c>
      <c r="D21" s="65">
        <f>VLOOKUP($A21,'Return Data'!$B$7:$R$2700,10,0)</f>
        <v>13.0442</v>
      </c>
      <c r="E21" s="66">
        <f t="shared" si="0"/>
        <v>6</v>
      </c>
      <c r="F21" s="65">
        <f>VLOOKUP($A21,'Return Data'!$B$7:$R$2700,11,0)</f>
        <v>50.895400000000002</v>
      </c>
      <c r="G21" s="66">
        <f t="shared" si="1"/>
        <v>1</v>
      </c>
      <c r="H21" s="65">
        <f>VLOOKUP($A21,'Return Data'!$B$7:$R$2700,12,0)</f>
        <v>12.418200000000001</v>
      </c>
      <c r="I21" s="66">
        <f t="shared" si="2"/>
        <v>2</v>
      </c>
      <c r="J21" s="65">
        <f>VLOOKUP($A21,'Return Data'!$B$7:$R$2700,13,0)</f>
        <v>15.053699999999999</v>
      </c>
      <c r="K21" s="66">
        <f t="shared" si="8"/>
        <v>2</v>
      </c>
      <c r="L21" s="65"/>
      <c r="M21" s="66"/>
      <c r="N21" s="65"/>
      <c r="O21" s="66"/>
      <c r="P21" s="65"/>
      <c r="Q21" s="66"/>
      <c r="R21" s="65">
        <f>VLOOKUP($A21,'Return Data'!$B$7:$R$2700,16,0)</f>
        <v>21.046099999999999</v>
      </c>
      <c r="S21" s="67">
        <f t="shared" si="6"/>
        <v>1</v>
      </c>
    </row>
    <row r="22" spans="1:19" x14ac:dyDescent="0.3">
      <c r="A22" s="63" t="s">
        <v>865</v>
      </c>
      <c r="B22" s="64">
        <f>VLOOKUP($A22,'Return Data'!$B$7:$R$2700,3,0)</f>
        <v>44158</v>
      </c>
      <c r="C22" s="65">
        <f>VLOOKUP($A22,'Return Data'!$B$7:$R$2700,4,0)</f>
        <v>26.806999999999999</v>
      </c>
      <c r="D22" s="65">
        <f>VLOOKUP($A22,'Return Data'!$B$7:$R$2700,10,0)</f>
        <v>15.629200000000001</v>
      </c>
      <c r="E22" s="66">
        <f t="shared" si="0"/>
        <v>2</v>
      </c>
      <c r="F22" s="65">
        <f>VLOOKUP($A22,'Return Data'!$B$7:$R$2700,11,0)</f>
        <v>38.122</v>
      </c>
      <c r="G22" s="66">
        <f t="shared" si="1"/>
        <v>9</v>
      </c>
      <c r="H22" s="65">
        <f>VLOOKUP($A22,'Return Data'!$B$7:$R$2700,12,0)</f>
        <v>8.1808999999999994</v>
      </c>
      <c r="I22" s="66">
        <f t="shared" si="2"/>
        <v>5</v>
      </c>
      <c r="J22" s="65">
        <f>VLOOKUP($A22,'Return Data'!$B$7:$R$2700,13,0)</f>
        <v>13.7601</v>
      </c>
      <c r="K22" s="66">
        <f t="shared" si="8"/>
        <v>6</v>
      </c>
      <c r="L22" s="65">
        <f>VLOOKUP($A22,'Return Data'!$B$7:$R$2700,17,0)</f>
        <v>15.458299999999999</v>
      </c>
      <c r="M22" s="66">
        <f t="shared" ref="M22:M27" si="9">RANK(L22,L$8:L$29,0)</f>
        <v>3</v>
      </c>
      <c r="N22" s="65">
        <f>VLOOKUP($A22,'Return Data'!$B$7:$R$2700,14,0)</f>
        <v>8.5835000000000008</v>
      </c>
      <c r="O22" s="66">
        <f t="shared" ref="O22:O27" si="10">RANK(N22,N$8:N$29,0)</f>
        <v>3</v>
      </c>
      <c r="P22" s="65">
        <f>VLOOKUP($A22,'Return Data'!$B$7:$R$2700,15,0)</f>
        <v>11.2851</v>
      </c>
      <c r="Q22" s="66">
        <f t="shared" ref="Q22:Q27" si="11">RANK(P22,P$8:P$29,0)</f>
        <v>4</v>
      </c>
      <c r="R22" s="65">
        <f>VLOOKUP($A22,'Return Data'!$B$7:$R$2700,16,0)</f>
        <v>13.977600000000001</v>
      </c>
      <c r="S22" s="67">
        <f t="shared" si="6"/>
        <v>7</v>
      </c>
    </row>
    <row r="23" spans="1:19" x14ac:dyDescent="0.3">
      <c r="A23" s="63" t="s">
        <v>866</v>
      </c>
      <c r="B23" s="64">
        <f>VLOOKUP($A23,'Return Data'!$B$7:$R$2700,3,0)</f>
        <v>44158</v>
      </c>
      <c r="C23" s="65">
        <f>VLOOKUP($A23,'Return Data'!$B$7:$R$2700,4,0)</f>
        <v>50.340899999999998</v>
      </c>
      <c r="D23" s="65">
        <f>VLOOKUP($A23,'Return Data'!$B$7:$R$2700,10,0)</f>
        <v>11.5504</v>
      </c>
      <c r="E23" s="66">
        <f t="shared" si="0"/>
        <v>11</v>
      </c>
      <c r="F23" s="65">
        <f>VLOOKUP($A23,'Return Data'!$B$7:$R$2700,11,0)</f>
        <v>44.035699999999999</v>
      </c>
      <c r="G23" s="66">
        <f t="shared" si="1"/>
        <v>3</v>
      </c>
      <c r="H23" s="65">
        <f>VLOOKUP($A23,'Return Data'!$B$7:$R$2700,12,0)</f>
        <v>3.8980999999999999</v>
      </c>
      <c r="I23" s="66">
        <f t="shared" si="2"/>
        <v>11</v>
      </c>
      <c r="J23" s="65">
        <f>VLOOKUP($A23,'Return Data'!$B$7:$R$2700,13,0)</f>
        <v>8.7494999999999994</v>
      </c>
      <c r="K23" s="66">
        <f t="shared" si="8"/>
        <v>12</v>
      </c>
      <c r="L23" s="65">
        <f>VLOOKUP($A23,'Return Data'!$B$7:$R$2700,17,0)</f>
        <v>7.883</v>
      </c>
      <c r="M23" s="66">
        <f t="shared" si="9"/>
        <v>12</v>
      </c>
      <c r="N23" s="65">
        <f>VLOOKUP($A23,'Return Data'!$B$7:$R$2700,14,0)</f>
        <v>1.0958000000000001</v>
      </c>
      <c r="O23" s="66">
        <f t="shared" si="10"/>
        <v>15</v>
      </c>
      <c r="P23" s="65">
        <f>VLOOKUP($A23,'Return Data'!$B$7:$R$2700,15,0)</f>
        <v>8.2363999999999997</v>
      </c>
      <c r="Q23" s="66">
        <f t="shared" si="11"/>
        <v>13</v>
      </c>
      <c r="R23" s="65">
        <f>VLOOKUP($A23,'Return Data'!$B$7:$R$2700,16,0)</f>
        <v>12.311299999999999</v>
      </c>
      <c r="S23" s="67">
        <f t="shared" si="6"/>
        <v>11</v>
      </c>
    </row>
    <row r="24" spans="1:19" x14ac:dyDescent="0.3">
      <c r="A24" s="63" t="s">
        <v>868</v>
      </c>
      <c r="B24" s="64">
        <f>VLOOKUP($A24,'Return Data'!$B$7:$R$2700,3,0)</f>
        <v>44158</v>
      </c>
      <c r="C24" s="65">
        <f>VLOOKUP($A24,'Return Data'!$B$7:$R$2700,4,0)</f>
        <v>76.39</v>
      </c>
      <c r="D24" s="65">
        <f>VLOOKUP($A24,'Return Data'!$B$7:$R$2700,10,0)</f>
        <v>12.255699999999999</v>
      </c>
      <c r="E24" s="66">
        <f t="shared" si="0"/>
        <v>9</v>
      </c>
      <c r="F24" s="65">
        <f>VLOOKUP($A24,'Return Data'!$B$7:$R$2700,11,0)</f>
        <v>34.845500000000001</v>
      </c>
      <c r="G24" s="66">
        <f t="shared" si="1"/>
        <v>15</v>
      </c>
      <c r="H24" s="65">
        <f>VLOOKUP($A24,'Return Data'!$B$7:$R$2700,12,0)</f>
        <v>6.0382999999999996</v>
      </c>
      <c r="I24" s="66">
        <f t="shared" si="2"/>
        <v>9</v>
      </c>
      <c r="J24" s="65">
        <f>VLOOKUP($A24,'Return Data'!$B$7:$R$2700,13,0)</f>
        <v>13.591100000000001</v>
      </c>
      <c r="K24" s="66">
        <f t="shared" si="8"/>
        <v>7</v>
      </c>
      <c r="L24" s="65">
        <f>VLOOKUP($A24,'Return Data'!$B$7:$R$2700,17,0)</f>
        <v>13.335599999999999</v>
      </c>
      <c r="M24" s="66">
        <f t="shared" si="9"/>
        <v>5</v>
      </c>
      <c r="N24" s="65">
        <f>VLOOKUP($A24,'Return Data'!$B$7:$R$2700,14,0)</f>
        <v>7.7214999999999998</v>
      </c>
      <c r="O24" s="66">
        <f t="shared" si="10"/>
        <v>5</v>
      </c>
      <c r="P24" s="65">
        <f>VLOOKUP($A24,'Return Data'!$B$7:$R$2700,15,0)</f>
        <v>11.077400000000001</v>
      </c>
      <c r="Q24" s="66">
        <f t="shared" si="11"/>
        <v>5</v>
      </c>
      <c r="R24" s="65">
        <f>VLOOKUP($A24,'Return Data'!$B$7:$R$2700,16,0)</f>
        <v>14.4716</v>
      </c>
      <c r="S24" s="67">
        <f t="shared" si="6"/>
        <v>6</v>
      </c>
    </row>
    <row r="25" spans="1:19" x14ac:dyDescent="0.3">
      <c r="A25" s="63" t="s">
        <v>870</v>
      </c>
      <c r="B25" s="64">
        <f>VLOOKUP($A25,'Return Data'!$B$7:$R$2700,3,0)</f>
        <v>44158</v>
      </c>
      <c r="C25" s="65">
        <f>VLOOKUP($A25,'Return Data'!$B$7:$R$2700,4,0)</f>
        <v>35.335900000000002</v>
      </c>
      <c r="D25" s="65">
        <f>VLOOKUP($A25,'Return Data'!$B$7:$R$2700,10,0)</f>
        <v>7.9344000000000001</v>
      </c>
      <c r="E25" s="66">
        <f t="shared" si="0"/>
        <v>19</v>
      </c>
      <c r="F25" s="65">
        <f>VLOOKUP($A25,'Return Data'!$B$7:$R$2700,11,0)</f>
        <v>27.1281</v>
      </c>
      <c r="G25" s="66">
        <f t="shared" si="1"/>
        <v>21</v>
      </c>
      <c r="H25" s="65">
        <f>VLOOKUP($A25,'Return Data'!$B$7:$R$2700,12,0)</f>
        <v>10.3344</v>
      </c>
      <c r="I25" s="66">
        <f t="shared" si="2"/>
        <v>3</v>
      </c>
      <c r="J25" s="65">
        <f>VLOOKUP($A25,'Return Data'!$B$7:$R$2700,13,0)</f>
        <v>7.6342999999999996</v>
      </c>
      <c r="K25" s="66">
        <f t="shared" si="8"/>
        <v>16</v>
      </c>
      <c r="L25" s="65">
        <f>VLOOKUP($A25,'Return Data'!$B$7:$R$2700,17,0)</f>
        <v>7.5195999999999996</v>
      </c>
      <c r="M25" s="66">
        <f t="shared" si="9"/>
        <v>13</v>
      </c>
      <c r="N25" s="65">
        <f>VLOOKUP($A25,'Return Data'!$B$7:$R$2700,14,0)</f>
        <v>3.3679999999999999</v>
      </c>
      <c r="O25" s="66">
        <f t="shared" si="10"/>
        <v>10</v>
      </c>
      <c r="P25" s="65">
        <f>VLOOKUP($A25,'Return Data'!$B$7:$R$2700,15,0)</f>
        <v>9.1012000000000004</v>
      </c>
      <c r="Q25" s="66">
        <f t="shared" si="11"/>
        <v>10</v>
      </c>
      <c r="R25" s="65">
        <f>VLOOKUP($A25,'Return Data'!$B$7:$R$2700,16,0)</f>
        <v>10.7889</v>
      </c>
      <c r="S25" s="67">
        <f t="shared" si="6"/>
        <v>15</v>
      </c>
    </row>
    <row r="26" spans="1:19" x14ac:dyDescent="0.3">
      <c r="A26" s="63" t="s">
        <v>873</v>
      </c>
      <c r="B26" s="64">
        <f>VLOOKUP($A26,'Return Data'!$B$7:$R$2700,3,0)</f>
        <v>44158</v>
      </c>
      <c r="C26" s="65">
        <f>VLOOKUP($A26,'Return Data'!$B$7:$R$2700,4,0)</f>
        <v>165.33850000000001</v>
      </c>
      <c r="D26" s="65">
        <f>VLOOKUP($A26,'Return Data'!$B$7:$R$2700,10,0)</f>
        <v>11.317600000000001</v>
      </c>
      <c r="E26" s="66">
        <f t="shared" si="0"/>
        <v>13</v>
      </c>
      <c r="F26" s="65">
        <f>VLOOKUP($A26,'Return Data'!$B$7:$R$2700,11,0)</f>
        <v>34.508200000000002</v>
      </c>
      <c r="G26" s="66">
        <f t="shared" si="1"/>
        <v>16</v>
      </c>
      <c r="H26" s="65">
        <f>VLOOKUP($A26,'Return Data'!$B$7:$R$2700,12,0)</f>
        <v>1.7505999999999999</v>
      </c>
      <c r="I26" s="66">
        <f t="shared" si="2"/>
        <v>17</v>
      </c>
      <c r="J26" s="65">
        <f>VLOOKUP($A26,'Return Data'!$B$7:$R$2700,13,0)</f>
        <v>9.5808</v>
      </c>
      <c r="K26" s="66">
        <f t="shared" si="8"/>
        <v>11</v>
      </c>
      <c r="L26" s="65">
        <f>VLOOKUP($A26,'Return Data'!$B$7:$R$2700,17,0)</f>
        <v>14.273300000000001</v>
      </c>
      <c r="M26" s="66">
        <f t="shared" si="9"/>
        <v>4</v>
      </c>
      <c r="N26" s="65">
        <f>VLOOKUP($A26,'Return Data'!$B$7:$R$2700,14,0)</f>
        <v>8.4809999999999999</v>
      </c>
      <c r="O26" s="66">
        <f t="shared" si="10"/>
        <v>4</v>
      </c>
      <c r="P26" s="65">
        <f>VLOOKUP($A26,'Return Data'!$B$7:$R$2700,15,0)</f>
        <v>12.448700000000001</v>
      </c>
      <c r="Q26" s="66">
        <f t="shared" si="11"/>
        <v>3</v>
      </c>
      <c r="R26" s="65">
        <f>VLOOKUP($A26,'Return Data'!$B$7:$R$2700,16,0)</f>
        <v>18.998200000000001</v>
      </c>
      <c r="S26" s="67">
        <f t="shared" si="6"/>
        <v>3</v>
      </c>
    </row>
    <row r="27" spans="1:19" x14ac:dyDescent="0.3">
      <c r="A27" s="63" t="s">
        <v>874</v>
      </c>
      <c r="B27" s="64">
        <f>VLOOKUP($A27,'Return Data'!$B$7:$R$2700,3,0)</f>
        <v>44158</v>
      </c>
      <c r="C27" s="65">
        <f>VLOOKUP($A27,'Return Data'!$B$7:$R$2700,4,0)</f>
        <v>199.09399999999999</v>
      </c>
      <c r="D27" s="65">
        <f>VLOOKUP($A27,'Return Data'!$B$7:$R$2700,10,0)</f>
        <v>9.1333000000000002</v>
      </c>
      <c r="E27" s="66">
        <f t="shared" si="0"/>
        <v>17</v>
      </c>
      <c r="F27" s="65">
        <f>VLOOKUP($A27,'Return Data'!$B$7:$R$2700,11,0)</f>
        <v>30.775099999999998</v>
      </c>
      <c r="G27" s="66">
        <f t="shared" si="1"/>
        <v>19</v>
      </c>
      <c r="H27" s="65">
        <f>VLOOKUP($A27,'Return Data'!$B$7:$R$2700,12,0)</f>
        <v>0.434</v>
      </c>
      <c r="I27" s="66">
        <f t="shared" si="2"/>
        <v>20</v>
      </c>
      <c r="J27" s="65">
        <f>VLOOKUP($A27,'Return Data'!$B$7:$R$2700,13,0)</f>
        <v>4.7820999999999998</v>
      </c>
      <c r="K27" s="66">
        <f t="shared" si="8"/>
        <v>17</v>
      </c>
      <c r="L27" s="65">
        <f>VLOOKUP($A27,'Return Data'!$B$7:$R$2700,17,0)</f>
        <v>10.6233</v>
      </c>
      <c r="M27" s="66">
        <f t="shared" si="9"/>
        <v>9</v>
      </c>
      <c r="N27" s="65">
        <f>VLOOKUP($A27,'Return Data'!$B$7:$R$2700,14,0)</f>
        <v>7.0163000000000002</v>
      </c>
      <c r="O27" s="66">
        <f t="shared" si="10"/>
        <v>6</v>
      </c>
      <c r="P27" s="65">
        <f>VLOOKUP($A27,'Return Data'!$B$7:$R$2700,15,0)</f>
        <v>10.5801</v>
      </c>
      <c r="Q27" s="66">
        <f t="shared" si="11"/>
        <v>6</v>
      </c>
      <c r="R27" s="65">
        <f>VLOOKUP($A27,'Return Data'!$B$7:$R$2700,16,0)</f>
        <v>17.7239</v>
      </c>
      <c r="S27" s="67">
        <f t="shared" si="6"/>
        <v>4</v>
      </c>
    </row>
    <row r="28" spans="1:19" x14ac:dyDescent="0.3">
      <c r="A28" s="63" t="s">
        <v>877</v>
      </c>
      <c r="B28" s="64">
        <f>VLOOKUP($A28,'Return Data'!$B$7:$R$2700,3,0)</f>
        <v>44158</v>
      </c>
      <c r="C28" s="65">
        <f>VLOOKUP($A28,'Return Data'!$B$7:$R$2700,4,0)</f>
        <v>10.4998</v>
      </c>
      <c r="D28" s="65">
        <f>VLOOKUP($A28,'Return Data'!$B$7:$R$2700,10,0)</f>
        <v>12.404299999999999</v>
      </c>
      <c r="E28" s="66">
        <f t="shared" si="0"/>
        <v>7</v>
      </c>
      <c r="F28" s="65">
        <f>VLOOKUP($A28,'Return Data'!$B$7:$R$2700,11,0)</f>
        <v>40.812199999999997</v>
      </c>
      <c r="G28" s="66">
        <f t="shared" si="1"/>
        <v>5</v>
      </c>
      <c r="H28" s="65">
        <f>VLOOKUP($A28,'Return Data'!$B$7:$R$2700,12,0)</f>
        <v>3.2692999999999999</v>
      </c>
      <c r="I28" s="66">
        <f>RANK(H28,H$8:H$29,0)</f>
        <v>13</v>
      </c>
      <c r="J28" s="65"/>
      <c r="K28" s="66"/>
      <c r="L28" s="65"/>
      <c r="M28" s="66"/>
      <c r="N28" s="65"/>
      <c r="O28" s="66"/>
      <c r="P28" s="65"/>
      <c r="Q28" s="66"/>
      <c r="R28" s="65">
        <f>VLOOKUP($A28,'Return Data'!$B$7:$R$2700,16,0)</f>
        <v>4.9980000000000002</v>
      </c>
      <c r="S28" s="67">
        <f t="shared" si="6"/>
        <v>19</v>
      </c>
    </row>
    <row r="29" spans="1:19" x14ac:dyDescent="0.3">
      <c r="A29" s="63" t="s">
        <v>879</v>
      </c>
      <c r="B29" s="64">
        <f>VLOOKUP($A29,'Return Data'!$B$7:$R$2700,3,0)</f>
        <v>44158</v>
      </c>
      <c r="C29" s="65">
        <f>VLOOKUP($A29,'Return Data'!$B$7:$R$2700,4,0)</f>
        <v>12.65</v>
      </c>
      <c r="D29" s="65">
        <f>VLOOKUP($A29,'Return Data'!$B$7:$R$2700,10,0)</f>
        <v>12.3446</v>
      </c>
      <c r="E29" s="66">
        <f t="shared" si="0"/>
        <v>8</v>
      </c>
      <c r="F29" s="65">
        <f>VLOOKUP($A29,'Return Data'!$B$7:$R$2700,11,0)</f>
        <v>36.756799999999998</v>
      </c>
      <c r="G29" s="66">
        <f t="shared" si="1"/>
        <v>13</v>
      </c>
      <c r="H29" s="65">
        <f>VLOOKUP($A29,'Return Data'!$B$7:$R$2700,12,0)</f>
        <v>8.7704000000000004</v>
      </c>
      <c r="I29" s="66">
        <f>RANK(H29,H$8:H$29,0)</f>
        <v>4</v>
      </c>
      <c r="J29" s="65">
        <f>VLOOKUP($A29,'Return Data'!$B$7:$R$2700,13,0)</f>
        <v>14.4796</v>
      </c>
      <c r="K29" s="66">
        <f t="shared" ref="K29" si="12">RANK(J29,J$8:J$29,0)</f>
        <v>3</v>
      </c>
      <c r="L29" s="65"/>
      <c r="M29" s="66"/>
      <c r="N29" s="65"/>
      <c r="O29" s="66"/>
      <c r="P29" s="65"/>
      <c r="Q29" s="66"/>
      <c r="R29" s="65">
        <f>VLOOKUP($A29,'Return Data'!$B$7:$R$2700,16,0)</f>
        <v>19.752300000000002</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11.228049999999998</v>
      </c>
      <c r="E31" s="74"/>
      <c r="F31" s="75">
        <f>AVERAGE(F8:F29)</f>
        <v>36.958218181818175</v>
      </c>
      <c r="G31" s="74"/>
      <c r="H31" s="75">
        <f>AVERAGE(H8:H29)</f>
        <v>4.569322727272727</v>
      </c>
      <c r="I31" s="74"/>
      <c r="J31" s="75">
        <f>AVERAGE(J8:J29)</f>
        <v>9.1405857142857165</v>
      </c>
      <c r="K31" s="74"/>
      <c r="L31" s="75">
        <f>AVERAGE(L8:L29)</f>
        <v>10.689623529411765</v>
      </c>
      <c r="M31" s="74"/>
      <c r="N31" s="75">
        <f>AVERAGE(N8:N29)</f>
        <v>4.8161312499999998</v>
      </c>
      <c r="O31" s="74"/>
      <c r="P31" s="75">
        <f>AVERAGE(P8:P29)</f>
        <v>10.14476</v>
      </c>
      <c r="Q31" s="74"/>
      <c r="R31" s="75">
        <f>AVERAGE(R8:R29)</f>
        <v>11.792431818181818</v>
      </c>
      <c r="S31" s="76"/>
    </row>
    <row r="32" spans="1:19" x14ac:dyDescent="0.3">
      <c r="A32" s="73" t="s">
        <v>28</v>
      </c>
      <c r="B32" s="74"/>
      <c r="C32" s="74"/>
      <c r="D32" s="75">
        <f>MIN(D8:D29)</f>
        <v>5.1779000000000002</v>
      </c>
      <c r="E32" s="74"/>
      <c r="F32" s="75">
        <f>MIN(F8:F29)</f>
        <v>27.004200000000001</v>
      </c>
      <c r="G32" s="74"/>
      <c r="H32" s="75">
        <f>MIN(H8:H29)</f>
        <v>-5.8342999999999998</v>
      </c>
      <c r="I32" s="74"/>
      <c r="J32" s="75">
        <f>MIN(J8:J29)</f>
        <v>-5.4547999999999996</v>
      </c>
      <c r="K32" s="74"/>
      <c r="L32" s="75">
        <f>MIN(L8:L29)</f>
        <v>0.74929999999999997</v>
      </c>
      <c r="M32" s="74"/>
      <c r="N32" s="75">
        <f>MIN(N8:N29)</f>
        <v>-4.1886999999999999</v>
      </c>
      <c r="O32" s="74"/>
      <c r="P32" s="75">
        <f>MIN(P8:P29)</f>
        <v>3.7393000000000001</v>
      </c>
      <c r="Q32" s="74"/>
      <c r="R32" s="75">
        <f>MIN(R8:R29)</f>
        <v>-0.68049999999999999</v>
      </c>
      <c r="S32" s="76"/>
    </row>
    <row r="33" spans="1:19" ht="15" thickBot="1" x14ac:dyDescent="0.35">
      <c r="A33" s="77" t="s">
        <v>29</v>
      </c>
      <c r="B33" s="78"/>
      <c r="C33" s="78"/>
      <c r="D33" s="79">
        <f>MAX(D8:D29)</f>
        <v>16.904299999999999</v>
      </c>
      <c r="E33" s="78"/>
      <c r="F33" s="79">
        <f>MAX(F8:F29)</f>
        <v>50.895400000000002</v>
      </c>
      <c r="G33" s="78"/>
      <c r="H33" s="79">
        <f>MAX(H8:H29)</f>
        <v>14.4091</v>
      </c>
      <c r="I33" s="78"/>
      <c r="J33" s="79">
        <f>MAX(J8:J29)</f>
        <v>19.2806</v>
      </c>
      <c r="K33" s="78"/>
      <c r="L33" s="79">
        <f>MAX(L8:L29)</f>
        <v>23.194800000000001</v>
      </c>
      <c r="M33" s="78"/>
      <c r="N33" s="79">
        <f>MAX(N8:N29)</f>
        <v>11.2615</v>
      </c>
      <c r="O33" s="78"/>
      <c r="P33" s="79">
        <f>MAX(P8:P29)</f>
        <v>15.1478</v>
      </c>
      <c r="Q33" s="78"/>
      <c r="R33" s="79">
        <f>MAX(R8:R29)</f>
        <v>21.046099999999999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44158</v>
      </c>
      <c r="C8" s="65">
        <f>VLOOKUP($A8,'Return Data'!$B$7:$R$2700,4,0)</f>
        <v>36.194299999999998</v>
      </c>
      <c r="D8" s="65">
        <f>VLOOKUP($A8,'Return Data'!$B$7:$R$2700,10,0)</f>
        <v>14.070399999999999</v>
      </c>
      <c r="E8" s="66">
        <f t="shared" ref="E8:E30" si="0">RANK(D8,D$8:D$30,0)</f>
        <v>3</v>
      </c>
      <c r="F8" s="65">
        <f>VLOOKUP($A8,'Return Data'!$B$7:$R$2700,11,0)</f>
        <v>59.101399999999998</v>
      </c>
      <c r="G8" s="66">
        <f t="shared" ref="G8:G18" si="1">RANK(F8,F$8:F$30,0)</f>
        <v>5</v>
      </c>
      <c r="H8" s="65">
        <f>VLOOKUP($A8,'Return Data'!$B$7:$R$2700,12,0)</f>
        <v>5.2656000000000001</v>
      </c>
      <c r="I8" s="66">
        <f t="shared" ref="I8:I18" si="2">RANK(H8,H$8:H$30,0)</f>
        <v>14</v>
      </c>
      <c r="J8" s="65">
        <f>VLOOKUP($A8,'Return Data'!$B$7:$R$2700,13,0)</f>
        <v>12.3331</v>
      </c>
      <c r="K8" s="66">
        <f t="shared" ref="K8:K18" si="3">RANK(J8,J$8:J$30,0)</f>
        <v>17</v>
      </c>
      <c r="L8" s="65">
        <f>VLOOKUP($A8,'Return Data'!$B$7:$R$2700,17,0)</f>
        <v>1.2907999999999999</v>
      </c>
      <c r="M8" s="66">
        <f>RANK(L8,L$8:L$30,0)</f>
        <v>14</v>
      </c>
      <c r="N8" s="65">
        <f>VLOOKUP($A8,'Return Data'!$B$7:$R$2700,14,0)</f>
        <v>-6.7367999999999997</v>
      </c>
      <c r="O8" s="66">
        <f>RANK(N8,N$8:N$30,0)</f>
        <v>15</v>
      </c>
      <c r="P8" s="65">
        <f>VLOOKUP($A8,'Return Data'!$B$7:$R$2700,15,0)</f>
        <v>7.1371000000000002</v>
      </c>
      <c r="Q8" s="66">
        <f>RANK(P8,P$8:P$30,0)</f>
        <v>12</v>
      </c>
      <c r="R8" s="65">
        <f>VLOOKUP($A8,'Return Data'!$B$7:$R$2700,16,0)</f>
        <v>13.546099999999999</v>
      </c>
      <c r="S8" s="67">
        <f t="shared" ref="S8:S30" si="4">RANK(R8,R$8:R$30,0)</f>
        <v>14</v>
      </c>
    </row>
    <row r="9" spans="1:20" x14ac:dyDescent="0.3">
      <c r="A9" s="63" t="s">
        <v>1539</v>
      </c>
      <c r="B9" s="64">
        <f>VLOOKUP($A9,'Return Data'!$B$7:$R$2700,3,0)</f>
        <v>44158</v>
      </c>
      <c r="C9" s="65">
        <f>VLOOKUP($A9,'Return Data'!$B$7:$R$2700,4,0)</f>
        <v>40.25</v>
      </c>
      <c r="D9" s="65">
        <f>VLOOKUP($A9,'Return Data'!$B$7:$R$2700,10,0)</f>
        <v>13.8292</v>
      </c>
      <c r="E9" s="66">
        <f t="shared" si="0"/>
        <v>5</v>
      </c>
      <c r="F9" s="65">
        <f>VLOOKUP($A9,'Return Data'!$B$7:$R$2700,11,0)</f>
        <v>47.814900000000002</v>
      </c>
      <c r="G9" s="66">
        <f t="shared" si="1"/>
        <v>20</v>
      </c>
      <c r="H9" s="65">
        <f>VLOOKUP($A9,'Return Data'!$B$7:$R$2700,12,0)</f>
        <v>6.2565999999999997</v>
      </c>
      <c r="I9" s="66">
        <f t="shared" si="2"/>
        <v>12</v>
      </c>
      <c r="J9" s="65">
        <f>VLOOKUP($A9,'Return Data'!$B$7:$R$2700,13,0)</f>
        <v>20.006</v>
      </c>
      <c r="K9" s="66">
        <f t="shared" si="3"/>
        <v>12</v>
      </c>
      <c r="L9" s="65">
        <f>VLOOKUP($A9,'Return Data'!$B$7:$R$2700,17,0)</f>
        <v>21.336600000000001</v>
      </c>
      <c r="M9" s="66">
        <f>RANK(L9,L$8:L$30,0)</f>
        <v>1</v>
      </c>
      <c r="N9" s="65">
        <f>VLOOKUP($A9,'Return Data'!$B$7:$R$2700,14,0)</f>
        <v>11.5098</v>
      </c>
      <c r="O9" s="66">
        <f>RANK(N9,N$8:N$30,0)</f>
        <v>1</v>
      </c>
      <c r="P9" s="65">
        <f>VLOOKUP($A9,'Return Data'!$B$7:$R$2700,15,0)</f>
        <v>14.7898</v>
      </c>
      <c r="Q9" s="66">
        <f>RANK(P9,P$8:P$30,0)</f>
        <v>2</v>
      </c>
      <c r="R9" s="65">
        <f>VLOOKUP($A9,'Return Data'!$B$7:$R$2700,16,0)</f>
        <v>22.047999999999998</v>
      </c>
      <c r="S9" s="67">
        <f t="shared" si="4"/>
        <v>4</v>
      </c>
    </row>
    <row r="10" spans="1:20" x14ac:dyDescent="0.3">
      <c r="A10" s="63" t="s">
        <v>1541</v>
      </c>
      <c r="B10" s="64">
        <f>VLOOKUP($A10,'Return Data'!$B$7:$R$2700,3,0)</f>
        <v>44158</v>
      </c>
      <c r="C10" s="65">
        <f>VLOOKUP($A10,'Return Data'!$B$7:$R$2700,4,0)</f>
        <v>15.28</v>
      </c>
      <c r="D10" s="65">
        <f>VLOOKUP($A10,'Return Data'!$B$7:$R$2700,10,0)</f>
        <v>13.8599</v>
      </c>
      <c r="E10" s="66">
        <f t="shared" si="0"/>
        <v>4</v>
      </c>
      <c r="F10" s="65">
        <f>VLOOKUP($A10,'Return Data'!$B$7:$R$2700,11,0)</f>
        <v>56.397100000000002</v>
      </c>
      <c r="G10" s="66">
        <f t="shared" si="1"/>
        <v>8</v>
      </c>
      <c r="H10" s="65">
        <f>VLOOKUP($A10,'Return Data'!$B$7:$R$2700,12,0)</f>
        <v>23.0274</v>
      </c>
      <c r="I10" s="66">
        <f t="shared" si="2"/>
        <v>2</v>
      </c>
      <c r="J10" s="65">
        <f>VLOOKUP($A10,'Return Data'!$B$7:$R$2700,13,0)</f>
        <v>47.206200000000003</v>
      </c>
      <c r="K10" s="66">
        <f t="shared" si="3"/>
        <v>2</v>
      </c>
      <c r="L10" s="65"/>
      <c r="M10" s="66"/>
      <c r="N10" s="65"/>
      <c r="O10" s="66"/>
      <c r="P10" s="65"/>
      <c r="Q10" s="66"/>
      <c r="R10" s="65">
        <f>VLOOKUP($A10,'Return Data'!$B$7:$R$2700,16,0)</f>
        <v>24.545000000000002</v>
      </c>
      <c r="S10" s="67">
        <f t="shared" si="4"/>
        <v>2</v>
      </c>
    </row>
    <row r="11" spans="1:20" x14ac:dyDescent="0.3">
      <c r="A11" s="63" t="s">
        <v>1543</v>
      </c>
      <c r="B11" s="64">
        <f>VLOOKUP($A11,'Return Data'!$B$7:$R$2700,3,0)</f>
        <v>44158</v>
      </c>
      <c r="C11" s="65">
        <f>VLOOKUP($A11,'Return Data'!$B$7:$R$2700,4,0)</f>
        <v>12.81</v>
      </c>
      <c r="D11" s="65">
        <f>VLOOKUP($A11,'Return Data'!$B$7:$R$2700,10,0)</f>
        <v>12.4671</v>
      </c>
      <c r="E11" s="66">
        <f t="shared" si="0"/>
        <v>11</v>
      </c>
      <c r="F11" s="65">
        <f>VLOOKUP($A11,'Return Data'!$B$7:$R$2700,11,0)</f>
        <v>52.863999999999997</v>
      </c>
      <c r="G11" s="66">
        <f t="shared" si="1"/>
        <v>15</v>
      </c>
      <c r="H11" s="65">
        <f>VLOOKUP($A11,'Return Data'!$B$7:$R$2700,12,0)</f>
        <v>15.301500000000001</v>
      </c>
      <c r="I11" s="66">
        <f t="shared" si="2"/>
        <v>4</v>
      </c>
      <c r="J11" s="65">
        <f>VLOOKUP($A11,'Return Data'!$B$7:$R$2700,13,0)</f>
        <v>34.842100000000002</v>
      </c>
      <c r="K11" s="66">
        <f t="shared" si="3"/>
        <v>3</v>
      </c>
      <c r="L11" s="65"/>
      <c r="M11" s="66"/>
      <c r="N11" s="65"/>
      <c r="O11" s="66"/>
      <c r="P11" s="65"/>
      <c r="Q11" s="66"/>
      <c r="R11" s="65">
        <f>VLOOKUP($A11,'Return Data'!$B$7:$R$2700,16,0)</f>
        <v>14.993399999999999</v>
      </c>
      <c r="S11" s="67">
        <f t="shared" si="4"/>
        <v>12</v>
      </c>
    </row>
    <row r="12" spans="1:20" x14ac:dyDescent="0.3">
      <c r="A12" s="63" t="s">
        <v>1545</v>
      </c>
      <c r="B12" s="64">
        <f>VLOOKUP($A12,'Return Data'!$B$7:$R$2700,3,0)</f>
        <v>44158</v>
      </c>
      <c r="C12" s="65">
        <f>VLOOKUP($A12,'Return Data'!$B$7:$R$2700,4,0)</f>
        <v>68.974999999999994</v>
      </c>
      <c r="D12" s="65">
        <f>VLOOKUP($A12,'Return Data'!$B$7:$R$2700,10,0)</f>
        <v>11.5505</v>
      </c>
      <c r="E12" s="66">
        <f t="shared" si="0"/>
        <v>17</v>
      </c>
      <c r="F12" s="65">
        <f>VLOOKUP($A12,'Return Data'!$B$7:$R$2700,11,0)</f>
        <v>59.816000000000003</v>
      </c>
      <c r="G12" s="66">
        <f t="shared" si="1"/>
        <v>4</v>
      </c>
      <c r="H12" s="65">
        <f>VLOOKUP($A12,'Return Data'!$B$7:$R$2700,12,0)</f>
        <v>13.2408</v>
      </c>
      <c r="I12" s="66">
        <f t="shared" si="2"/>
        <v>6</v>
      </c>
      <c r="J12" s="65">
        <f>VLOOKUP($A12,'Return Data'!$B$7:$R$2700,13,0)</f>
        <v>27.415299999999998</v>
      </c>
      <c r="K12" s="66">
        <f t="shared" si="3"/>
        <v>7</v>
      </c>
      <c r="L12" s="65">
        <f>VLOOKUP($A12,'Return Data'!$B$7:$R$2700,17,0)</f>
        <v>11.954599999999999</v>
      </c>
      <c r="M12" s="66">
        <f>RANK(L12,L$8:L$30,0)</f>
        <v>5</v>
      </c>
      <c r="N12" s="65">
        <f>VLOOKUP($A12,'Return Data'!$B$7:$R$2700,14,0)</f>
        <v>0.68130000000000002</v>
      </c>
      <c r="O12" s="66">
        <f>RANK(N12,N$8:N$30,0)</f>
        <v>7</v>
      </c>
      <c r="P12" s="65">
        <f>VLOOKUP($A12,'Return Data'!$B$7:$R$2700,15,0)</f>
        <v>9.8628</v>
      </c>
      <c r="Q12" s="66">
        <f>RANK(P12,P$8:P$30,0)</f>
        <v>7</v>
      </c>
      <c r="R12" s="65">
        <f>VLOOKUP($A12,'Return Data'!$B$7:$R$2700,16,0)</f>
        <v>18.9344</v>
      </c>
      <c r="S12" s="67">
        <f t="shared" si="4"/>
        <v>8</v>
      </c>
    </row>
    <row r="13" spans="1:20" x14ac:dyDescent="0.3">
      <c r="A13" s="63" t="s">
        <v>1547</v>
      </c>
      <c r="B13" s="64">
        <f>VLOOKUP($A13,'Return Data'!$B$7:$R$2700,3,0)</f>
        <v>44158</v>
      </c>
      <c r="C13" s="65">
        <f>VLOOKUP($A13,'Return Data'!$B$7:$R$2700,4,0)</f>
        <v>14.02</v>
      </c>
      <c r="D13" s="65">
        <f>VLOOKUP($A13,'Return Data'!$B$7:$R$2700,10,0)</f>
        <v>12.16</v>
      </c>
      <c r="E13" s="66">
        <f t="shared" si="0"/>
        <v>13</v>
      </c>
      <c r="F13" s="65">
        <f>VLOOKUP($A13,'Return Data'!$B$7:$R$2700,11,0)</f>
        <v>51.077599999999997</v>
      </c>
      <c r="G13" s="66">
        <f t="shared" si="1"/>
        <v>18</v>
      </c>
      <c r="H13" s="65">
        <f>VLOOKUP($A13,'Return Data'!$B$7:$R$2700,12,0)</f>
        <v>11.5532</v>
      </c>
      <c r="I13" s="66">
        <f t="shared" si="2"/>
        <v>8</v>
      </c>
      <c r="J13" s="65">
        <f>VLOOKUP($A13,'Return Data'!$B$7:$R$2700,13,0)</f>
        <v>28.094999999999999</v>
      </c>
      <c r="K13" s="66">
        <f t="shared" si="3"/>
        <v>5</v>
      </c>
      <c r="L13" s="65"/>
      <c r="M13" s="66"/>
      <c r="N13" s="65"/>
      <c r="O13" s="66"/>
      <c r="P13" s="65"/>
      <c r="Q13" s="66"/>
      <c r="R13" s="65">
        <f>VLOOKUP($A13,'Return Data'!$B$7:$R$2700,16,0)</f>
        <v>20.719000000000001</v>
      </c>
      <c r="S13" s="67">
        <f t="shared" si="4"/>
        <v>7</v>
      </c>
    </row>
    <row r="14" spans="1:20" x14ac:dyDescent="0.3">
      <c r="A14" s="63" t="s">
        <v>1550</v>
      </c>
      <c r="B14" s="64">
        <f>VLOOKUP($A14,'Return Data'!$B$7:$R$2700,3,0)</f>
        <v>44158</v>
      </c>
      <c r="C14" s="65">
        <f>VLOOKUP($A14,'Return Data'!$B$7:$R$2700,4,0)</f>
        <v>58.180100000000003</v>
      </c>
      <c r="D14" s="65">
        <f>VLOOKUP($A14,'Return Data'!$B$7:$R$2700,10,0)</f>
        <v>16.011199999999999</v>
      </c>
      <c r="E14" s="66">
        <f t="shared" si="0"/>
        <v>2</v>
      </c>
      <c r="F14" s="65">
        <f>VLOOKUP($A14,'Return Data'!$B$7:$R$2700,11,0)</f>
        <v>57.892600000000002</v>
      </c>
      <c r="G14" s="66">
        <f t="shared" si="1"/>
        <v>7</v>
      </c>
      <c r="H14" s="65">
        <f>VLOOKUP($A14,'Return Data'!$B$7:$R$2700,12,0)</f>
        <v>5.2618</v>
      </c>
      <c r="I14" s="66">
        <f t="shared" si="2"/>
        <v>15</v>
      </c>
      <c r="J14" s="65">
        <f>VLOOKUP($A14,'Return Data'!$B$7:$R$2700,13,0)</f>
        <v>10.2865</v>
      </c>
      <c r="K14" s="66">
        <f t="shared" si="3"/>
        <v>19</v>
      </c>
      <c r="L14" s="65">
        <f>VLOOKUP($A14,'Return Data'!$B$7:$R$2700,17,0)</f>
        <v>2.8490000000000002</v>
      </c>
      <c r="M14" s="66">
        <f>RANK(L14,L$8:L$30,0)</f>
        <v>13</v>
      </c>
      <c r="N14" s="65">
        <f>VLOOKUP($A14,'Return Data'!$B$7:$R$2700,14,0)</f>
        <v>-3.0680000000000001</v>
      </c>
      <c r="O14" s="66">
        <f>RANK(N14,N$8:N$30,0)</f>
        <v>12</v>
      </c>
      <c r="P14" s="65">
        <f>VLOOKUP($A14,'Return Data'!$B$7:$R$2700,15,0)</f>
        <v>7.5416999999999996</v>
      </c>
      <c r="Q14" s="66">
        <f>RANK(P14,P$8:P$30,0)</f>
        <v>10</v>
      </c>
      <c r="R14" s="65">
        <f>VLOOKUP($A14,'Return Data'!$B$7:$R$2700,16,0)</f>
        <v>16.681100000000001</v>
      </c>
      <c r="S14" s="67">
        <f t="shared" si="4"/>
        <v>9</v>
      </c>
    </row>
    <row r="15" spans="1:20" x14ac:dyDescent="0.3">
      <c r="A15" s="63" t="s">
        <v>1551</v>
      </c>
      <c r="B15" s="64">
        <f>VLOOKUP($A15,'Return Data'!$B$7:$R$2700,3,0)</f>
        <v>44158</v>
      </c>
      <c r="C15" s="65">
        <f>VLOOKUP($A15,'Return Data'!$B$7:$R$2700,4,0)</f>
        <v>45.131999999999998</v>
      </c>
      <c r="D15" s="65">
        <f>VLOOKUP($A15,'Return Data'!$B$7:$R$2700,10,0)</f>
        <v>9.3286999999999995</v>
      </c>
      <c r="E15" s="66">
        <f t="shared" si="0"/>
        <v>20</v>
      </c>
      <c r="F15" s="65">
        <f>VLOOKUP($A15,'Return Data'!$B$7:$R$2700,11,0)</f>
        <v>53.4998</v>
      </c>
      <c r="G15" s="66">
        <f t="shared" si="1"/>
        <v>13</v>
      </c>
      <c r="H15" s="65">
        <f>VLOOKUP($A15,'Return Data'!$B$7:$R$2700,12,0)</f>
        <v>5.0655999999999999</v>
      </c>
      <c r="I15" s="66">
        <f t="shared" si="2"/>
        <v>16</v>
      </c>
      <c r="J15" s="65">
        <f>VLOOKUP($A15,'Return Data'!$B$7:$R$2700,13,0)</f>
        <v>10.016299999999999</v>
      </c>
      <c r="K15" s="66">
        <f t="shared" si="3"/>
        <v>20</v>
      </c>
      <c r="L15" s="65">
        <f>VLOOKUP($A15,'Return Data'!$B$7:$R$2700,17,0)</f>
        <v>0.65269999999999995</v>
      </c>
      <c r="M15" s="66">
        <f>RANK(L15,L$8:L$30,0)</f>
        <v>16</v>
      </c>
      <c r="N15" s="65">
        <f>VLOOKUP($A15,'Return Data'!$B$7:$R$2700,14,0)</f>
        <v>-8.6199999999999999E-2</v>
      </c>
      <c r="O15" s="66">
        <f>RANK(N15,N$8:N$30,0)</f>
        <v>9</v>
      </c>
      <c r="P15" s="65">
        <f>VLOOKUP($A15,'Return Data'!$B$7:$R$2700,15,0)</f>
        <v>10.6328</v>
      </c>
      <c r="Q15" s="66">
        <f>RANK(P15,P$8:P$30,0)</f>
        <v>6</v>
      </c>
      <c r="R15" s="65">
        <f>VLOOKUP($A15,'Return Data'!$B$7:$R$2700,16,0)</f>
        <v>14.1121</v>
      </c>
      <c r="S15" s="67">
        <f t="shared" si="4"/>
        <v>13</v>
      </c>
    </row>
    <row r="16" spans="1:20" x14ac:dyDescent="0.3">
      <c r="A16" s="63" t="s">
        <v>1554</v>
      </c>
      <c r="B16" s="64">
        <f>VLOOKUP($A16,'Return Data'!$B$7:$R$2700,3,0)</f>
        <v>44158</v>
      </c>
      <c r="C16" s="65">
        <f>VLOOKUP($A16,'Return Data'!$B$7:$R$2700,4,0)</f>
        <v>55.0122</v>
      </c>
      <c r="D16" s="65">
        <f>VLOOKUP($A16,'Return Data'!$B$7:$R$2700,10,0)</f>
        <v>13.2043</v>
      </c>
      <c r="E16" s="66">
        <f t="shared" si="0"/>
        <v>6</v>
      </c>
      <c r="F16" s="65">
        <f>VLOOKUP($A16,'Return Data'!$B$7:$R$2700,11,0)</f>
        <v>55.207500000000003</v>
      </c>
      <c r="G16" s="66">
        <f t="shared" si="1"/>
        <v>11</v>
      </c>
      <c r="H16" s="65">
        <f>VLOOKUP($A16,'Return Data'!$B$7:$R$2700,12,0)</f>
        <v>8.5244</v>
      </c>
      <c r="I16" s="66">
        <f t="shared" si="2"/>
        <v>11</v>
      </c>
      <c r="J16" s="65">
        <f>VLOOKUP($A16,'Return Data'!$B$7:$R$2700,13,0)</f>
        <v>21.302099999999999</v>
      </c>
      <c r="K16" s="66">
        <f t="shared" si="3"/>
        <v>9</v>
      </c>
      <c r="L16" s="65">
        <f>VLOOKUP($A16,'Return Data'!$B$7:$R$2700,17,0)</f>
        <v>4.8788</v>
      </c>
      <c r="M16" s="66">
        <f>RANK(L16,L$8:L$30,0)</f>
        <v>11</v>
      </c>
      <c r="N16" s="65">
        <f>VLOOKUP($A16,'Return Data'!$B$7:$R$2700,14,0)</f>
        <v>-4.1308999999999996</v>
      </c>
      <c r="O16" s="66">
        <f>RANK(N16,N$8:N$30,0)</f>
        <v>13</v>
      </c>
      <c r="P16" s="65">
        <f>VLOOKUP($A16,'Return Data'!$B$7:$R$2700,15,0)</f>
        <v>6.6310000000000002</v>
      </c>
      <c r="Q16" s="66">
        <f>RANK(P16,P$8:P$30,0)</f>
        <v>13</v>
      </c>
      <c r="R16" s="65">
        <f>VLOOKUP($A16,'Return Data'!$B$7:$R$2700,16,0)</f>
        <v>13.1823</v>
      </c>
      <c r="S16" s="67">
        <f t="shared" si="4"/>
        <v>15</v>
      </c>
    </row>
    <row r="17" spans="1:19" x14ac:dyDescent="0.3">
      <c r="A17" s="63" t="s">
        <v>1556</v>
      </c>
      <c r="B17" s="64">
        <f>VLOOKUP($A17,'Return Data'!$B$7:$R$2700,3,0)</f>
        <v>44158</v>
      </c>
      <c r="C17" s="65">
        <f>VLOOKUP($A17,'Return Data'!$B$7:$R$2700,4,0)</f>
        <v>30.17</v>
      </c>
      <c r="D17" s="65">
        <f>VLOOKUP($A17,'Return Data'!$B$7:$R$2700,10,0)</f>
        <v>11.7821</v>
      </c>
      <c r="E17" s="66">
        <f t="shared" si="0"/>
        <v>14</v>
      </c>
      <c r="F17" s="65">
        <f>VLOOKUP($A17,'Return Data'!$B$7:$R$2700,11,0)</f>
        <v>61.943100000000001</v>
      </c>
      <c r="G17" s="66">
        <f t="shared" si="1"/>
        <v>3</v>
      </c>
      <c r="H17" s="65">
        <f>VLOOKUP($A17,'Return Data'!$B$7:$R$2700,12,0)</f>
        <v>3.8197000000000001</v>
      </c>
      <c r="I17" s="66">
        <f t="shared" si="2"/>
        <v>19</v>
      </c>
      <c r="J17" s="65">
        <f>VLOOKUP($A17,'Return Data'!$B$7:$R$2700,13,0)</f>
        <v>15.417</v>
      </c>
      <c r="K17" s="66">
        <f t="shared" si="3"/>
        <v>16</v>
      </c>
      <c r="L17" s="65">
        <f>VLOOKUP($A17,'Return Data'!$B$7:$R$2700,17,0)</f>
        <v>12.482699999999999</v>
      </c>
      <c r="M17" s="66">
        <f>RANK(L17,L$8:L$30,0)</f>
        <v>4</v>
      </c>
      <c r="N17" s="65">
        <f>VLOOKUP($A17,'Return Data'!$B$7:$R$2700,14,0)</f>
        <v>0.18840000000000001</v>
      </c>
      <c r="O17" s="66">
        <f>RANK(N17,N$8:N$30,0)</f>
        <v>8</v>
      </c>
      <c r="P17" s="65">
        <f>VLOOKUP($A17,'Return Data'!$B$7:$R$2700,15,0)</f>
        <v>8.0469000000000008</v>
      </c>
      <c r="Q17" s="66">
        <f>RANK(P17,P$8:P$30,0)</f>
        <v>9</v>
      </c>
      <c r="R17" s="65">
        <f>VLOOKUP($A17,'Return Data'!$B$7:$R$2700,16,0)</f>
        <v>12.0458</v>
      </c>
      <c r="S17" s="67">
        <f t="shared" si="4"/>
        <v>17</v>
      </c>
    </row>
    <row r="18" spans="1:19" x14ac:dyDescent="0.3">
      <c r="A18" s="63" t="s">
        <v>1558</v>
      </c>
      <c r="B18" s="64">
        <f>VLOOKUP($A18,'Return Data'!$B$7:$R$2700,3,0)</f>
        <v>44158</v>
      </c>
      <c r="C18" s="65">
        <f>VLOOKUP($A18,'Return Data'!$B$7:$R$2700,4,0)</f>
        <v>10.46</v>
      </c>
      <c r="D18" s="65">
        <f>VLOOKUP($A18,'Return Data'!$B$7:$R$2700,10,0)</f>
        <v>11.5139</v>
      </c>
      <c r="E18" s="66">
        <f t="shared" si="0"/>
        <v>18</v>
      </c>
      <c r="F18" s="65">
        <f>VLOOKUP($A18,'Return Data'!$B$7:$R$2700,11,0)</f>
        <v>45.076300000000003</v>
      </c>
      <c r="G18" s="66">
        <f t="shared" si="1"/>
        <v>22</v>
      </c>
      <c r="H18" s="65">
        <f>VLOOKUP($A18,'Return Data'!$B$7:$R$2700,12,0)</f>
        <v>3.4619</v>
      </c>
      <c r="I18" s="66">
        <f t="shared" si="2"/>
        <v>20</v>
      </c>
      <c r="J18" s="65">
        <f>VLOOKUP($A18,'Return Data'!$B$7:$R$2700,13,0)</f>
        <v>11.0403</v>
      </c>
      <c r="K18" s="66">
        <f t="shared" si="3"/>
        <v>18</v>
      </c>
      <c r="L18" s="65">
        <f>VLOOKUP($A18,'Return Data'!$B$7:$R$2700,17,0)</f>
        <v>4.4794999999999998</v>
      </c>
      <c r="M18" s="66">
        <f>RANK(L18,L$8:L$30,0)</f>
        <v>12</v>
      </c>
      <c r="N18" s="65">
        <f>VLOOKUP($A18,'Return Data'!$B$7:$R$2700,14,0)</f>
        <v>-0.56659999999999999</v>
      </c>
      <c r="O18" s="66">
        <f>RANK(N18,N$8:N$30,0)</f>
        <v>10</v>
      </c>
      <c r="P18" s="65"/>
      <c r="Q18" s="66"/>
      <c r="R18" s="65">
        <f>VLOOKUP($A18,'Return Data'!$B$7:$R$2700,16,0)</f>
        <v>1.3208</v>
      </c>
      <c r="S18" s="67">
        <f t="shared" si="4"/>
        <v>23</v>
      </c>
    </row>
    <row r="19" spans="1:19" x14ac:dyDescent="0.3">
      <c r="A19" s="63" t="s">
        <v>1559</v>
      </c>
      <c r="B19" s="64">
        <f>VLOOKUP($A19,'Return Data'!$B$7:$R$2700,3,0)</f>
        <v>44158</v>
      </c>
      <c r="C19" s="65">
        <f>VLOOKUP($A19,'Return Data'!$B$7:$R$2700,4,0)</f>
        <v>13.68</v>
      </c>
      <c r="D19" s="65">
        <f>VLOOKUP($A19,'Return Data'!$B$7:$R$2700,10,0)</f>
        <v>12.315300000000001</v>
      </c>
      <c r="E19" s="66">
        <f t="shared" si="0"/>
        <v>12</v>
      </c>
      <c r="F19" s="65">
        <f>VLOOKUP($A19,'Return Data'!$B$7:$R$2700,11,0)</f>
        <v>52.678600000000003</v>
      </c>
      <c r="G19" s="66">
        <f t="shared" ref="G19" si="5">RANK(F19,F$8:F$30,0)</f>
        <v>16</v>
      </c>
      <c r="H19" s="65"/>
      <c r="I19" s="66"/>
      <c r="J19" s="65"/>
      <c r="K19" s="66"/>
      <c r="L19" s="65"/>
      <c r="M19" s="66"/>
      <c r="N19" s="65"/>
      <c r="O19" s="66"/>
      <c r="P19" s="65"/>
      <c r="Q19" s="66"/>
      <c r="R19" s="65">
        <f>VLOOKUP($A19,'Return Data'!$B$7:$R$2700,16,0)</f>
        <v>36.799999999999997</v>
      </c>
      <c r="S19" s="67">
        <f t="shared" si="4"/>
        <v>1</v>
      </c>
    </row>
    <row r="20" spans="1:19" x14ac:dyDescent="0.3">
      <c r="A20" s="63" t="s">
        <v>1561</v>
      </c>
      <c r="B20" s="64">
        <f>VLOOKUP($A20,'Return Data'!$B$7:$R$2700,3,0)</f>
        <v>44158</v>
      </c>
      <c r="C20" s="65">
        <f>VLOOKUP($A20,'Return Data'!$B$7:$R$2700,4,0)</f>
        <v>12.49</v>
      </c>
      <c r="D20" s="65">
        <f>VLOOKUP($A20,'Return Data'!$B$7:$R$2700,10,0)</f>
        <v>8.8927999999999994</v>
      </c>
      <c r="E20" s="66">
        <f t="shared" si="0"/>
        <v>22</v>
      </c>
      <c r="F20" s="65">
        <f>VLOOKUP($A20,'Return Data'!$B$7:$R$2700,11,0)</f>
        <v>42.093299999999999</v>
      </c>
      <c r="G20" s="66">
        <f>RANK(F20,F$8:F$30,0)</f>
        <v>23</v>
      </c>
      <c r="H20" s="65">
        <f>VLOOKUP($A20,'Return Data'!$B$7:$R$2700,12,0)</f>
        <v>-0.55730000000000002</v>
      </c>
      <c r="I20" s="66">
        <f>RANK(H20,H$8:H$30,0)</f>
        <v>21</v>
      </c>
      <c r="J20" s="65">
        <f>VLOOKUP($A20,'Return Data'!$B$7:$R$2700,13,0)</f>
        <v>16.186</v>
      </c>
      <c r="K20" s="66">
        <f>RANK(J20,J$8:J$30,0)</f>
        <v>14</v>
      </c>
      <c r="L20" s="65">
        <f>VLOOKUP($A20,'Return Data'!$B$7:$R$2700,17,0)</f>
        <v>11.281700000000001</v>
      </c>
      <c r="M20" s="66">
        <f>RANK(L20,L$8:L$30,0)</f>
        <v>8</v>
      </c>
      <c r="N20" s="65"/>
      <c r="O20" s="66"/>
      <c r="P20" s="65"/>
      <c r="Q20" s="66"/>
      <c r="R20" s="65">
        <f>VLOOKUP($A20,'Return Data'!$B$7:$R$2700,16,0)</f>
        <v>11.348000000000001</v>
      </c>
      <c r="S20" s="67">
        <f t="shared" si="4"/>
        <v>19</v>
      </c>
    </row>
    <row r="21" spans="1:19" x14ac:dyDescent="0.3">
      <c r="A21" s="63" t="s">
        <v>1563</v>
      </c>
      <c r="B21" s="64">
        <f>VLOOKUP($A21,'Return Data'!$B$7:$R$2700,3,0)</f>
        <v>44158</v>
      </c>
      <c r="C21" s="65">
        <f>VLOOKUP($A21,'Return Data'!$B$7:$R$2700,4,0)</f>
        <v>10.4415</v>
      </c>
      <c r="D21" s="65">
        <f>VLOOKUP($A21,'Return Data'!$B$7:$R$2700,10,0)</f>
        <v>9.1441999999999997</v>
      </c>
      <c r="E21" s="66">
        <f t="shared" si="0"/>
        <v>21</v>
      </c>
      <c r="F21" s="65">
        <f>VLOOKUP($A21,'Return Data'!$B$7:$R$2700,11,0)</f>
        <v>51.539099999999998</v>
      </c>
      <c r="G21" s="66">
        <f>RANK(F21,F$8:F$30,0)</f>
        <v>17</v>
      </c>
      <c r="H21" s="65"/>
      <c r="I21" s="66"/>
      <c r="J21" s="65"/>
      <c r="K21" s="66"/>
      <c r="L21" s="65"/>
      <c r="M21" s="66"/>
      <c r="N21" s="65"/>
      <c r="O21" s="66"/>
      <c r="P21" s="65"/>
      <c r="Q21" s="66"/>
      <c r="R21" s="65">
        <f>VLOOKUP($A21,'Return Data'!$B$7:$R$2700,16,0)</f>
        <v>4.415</v>
      </c>
      <c r="S21" s="67">
        <f t="shared" si="4"/>
        <v>22</v>
      </c>
    </row>
    <row r="22" spans="1:19" x14ac:dyDescent="0.3">
      <c r="A22" s="63" t="s">
        <v>1566</v>
      </c>
      <c r="B22" s="64">
        <f>VLOOKUP($A22,'Return Data'!$B$7:$R$2700,3,0)</f>
        <v>44158</v>
      </c>
      <c r="C22" s="65">
        <f>VLOOKUP($A22,'Return Data'!$B$7:$R$2700,4,0)</f>
        <v>99.176000000000002</v>
      </c>
      <c r="D22" s="65">
        <f>VLOOKUP($A22,'Return Data'!$B$7:$R$2700,10,0)</f>
        <v>16.872900000000001</v>
      </c>
      <c r="E22" s="66">
        <f t="shared" si="0"/>
        <v>1</v>
      </c>
      <c r="F22" s="65">
        <f>VLOOKUP($A22,'Return Data'!$B$7:$R$2700,11,0)</f>
        <v>65.638400000000004</v>
      </c>
      <c r="G22" s="66">
        <f t="shared" ref="G22:G30" si="6">RANK(F22,F$8:F$30,0)</f>
        <v>2</v>
      </c>
      <c r="H22" s="65">
        <f>VLOOKUP($A22,'Return Data'!$B$7:$R$2700,12,0)</f>
        <v>13.113899999999999</v>
      </c>
      <c r="I22" s="66">
        <f t="shared" ref="I22:I30" si="7">RANK(H22,H$8:H$30,0)</f>
        <v>7</v>
      </c>
      <c r="J22" s="65">
        <f>VLOOKUP($A22,'Return Data'!$B$7:$R$2700,13,0)</f>
        <v>28.069800000000001</v>
      </c>
      <c r="K22" s="66">
        <f t="shared" ref="K22:K30" si="8">RANK(J22,J$8:J$30,0)</f>
        <v>6</v>
      </c>
      <c r="L22" s="65">
        <f>VLOOKUP($A22,'Return Data'!$B$7:$R$2700,17,0)</f>
        <v>16.803899999999999</v>
      </c>
      <c r="M22" s="66">
        <f>RANK(L22,L$8:L$30,0)</f>
        <v>2</v>
      </c>
      <c r="N22" s="65">
        <f>VLOOKUP($A22,'Return Data'!$B$7:$R$2700,14,0)</f>
        <v>5.6753999999999998</v>
      </c>
      <c r="O22" s="66">
        <f>RANK(N22,N$8:N$30,0)</f>
        <v>3</v>
      </c>
      <c r="P22" s="65">
        <f>VLOOKUP($A22,'Return Data'!$B$7:$R$2700,15,0)</f>
        <v>12.7204</v>
      </c>
      <c r="Q22" s="66">
        <f>RANK(P22,P$8:P$30,0)</f>
        <v>3</v>
      </c>
      <c r="R22" s="65">
        <f>VLOOKUP($A22,'Return Data'!$B$7:$R$2700,16,0)</f>
        <v>16.1374</v>
      </c>
      <c r="S22" s="67">
        <f t="shared" si="4"/>
        <v>10</v>
      </c>
    </row>
    <row r="23" spans="1:19" x14ac:dyDescent="0.3">
      <c r="A23" s="63" t="s">
        <v>1567</v>
      </c>
      <c r="B23" s="64">
        <f>VLOOKUP($A23,'Return Data'!$B$7:$R$2700,3,0)</f>
        <v>44158</v>
      </c>
      <c r="C23" s="65">
        <f>VLOOKUP($A23,'Return Data'!$B$7:$R$2700,4,0)</f>
        <v>25.558</v>
      </c>
      <c r="D23" s="65">
        <f>VLOOKUP($A23,'Return Data'!$B$7:$R$2700,10,0)</f>
        <v>11.694800000000001</v>
      </c>
      <c r="E23" s="66">
        <f t="shared" si="0"/>
        <v>16</v>
      </c>
      <c r="F23" s="65">
        <f>VLOOKUP($A23,'Return Data'!$B$7:$R$2700,11,0)</f>
        <v>53.197899999999997</v>
      </c>
      <c r="G23" s="66">
        <f t="shared" si="6"/>
        <v>14</v>
      </c>
      <c r="H23" s="65">
        <f>VLOOKUP($A23,'Return Data'!$B$7:$R$2700,12,0)</f>
        <v>4.4718999999999998</v>
      </c>
      <c r="I23" s="66">
        <f t="shared" si="7"/>
        <v>17</v>
      </c>
      <c r="J23" s="65">
        <f>VLOOKUP($A23,'Return Data'!$B$7:$R$2700,13,0)</f>
        <v>8.6326000000000001</v>
      </c>
      <c r="K23" s="66">
        <f t="shared" si="8"/>
        <v>21</v>
      </c>
      <c r="L23" s="65">
        <f>VLOOKUP($A23,'Return Data'!$B$7:$R$2700,17,0)</f>
        <v>0.83760000000000001</v>
      </c>
      <c r="M23" s="66">
        <f>RANK(L23,L$8:L$30,0)</f>
        <v>15</v>
      </c>
      <c r="N23" s="65">
        <f>VLOOKUP($A23,'Return Data'!$B$7:$R$2700,14,0)</f>
        <v>-2.8835000000000002</v>
      </c>
      <c r="O23" s="66">
        <f>RANK(N23,N$8:N$30,0)</f>
        <v>11</v>
      </c>
      <c r="P23" s="65">
        <f>VLOOKUP($A23,'Return Data'!$B$7:$R$2700,15,0)</f>
        <v>10.6921</v>
      </c>
      <c r="Q23" s="66">
        <f>RANK(P23,P$8:P$30,0)</f>
        <v>5</v>
      </c>
      <c r="R23" s="65">
        <f>VLOOKUP($A23,'Return Data'!$B$7:$R$2700,16,0)</f>
        <v>15.4292</v>
      </c>
      <c r="S23" s="67">
        <f t="shared" si="4"/>
        <v>11</v>
      </c>
    </row>
    <row r="24" spans="1:19" x14ac:dyDescent="0.3">
      <c r="A24" s="63" t="s">
        <v>1570</v>
      </c>
      <c r="B24" s="64">
        <f>VLOOKUP($A24,'Return Data'!$B$7:$R$2700,3,0)</f>
        <v>44158</v>
      </c>
      <c r="C24" s="65">
        <f>VLOOKUP($A24,'Return Data'!$B$7:$R$2700,4,0)</f>
        <v>49.103099999999998</v>
      </c>
      <c r="D24" s="65">
        <f>VLOOKUP($A24,'Return Data'!$B$7:$R$2700,10,0)</f>
        <v>11.334</v>
      </c>
      <c r="E24" s="66">
        <f t="shared" si="0"/>
        <v>19</v>
      </c>
      <c r="F24" s="65">
        <f>VLOOKUP($A24,'Return Data'!$B$7:$R$2700,11,0)</f>
        <v>56.2241</v>
      </c>
      <c r="G24" s="66">
        <f t="shared" si="6"/>
        <v>9</v>
      </c>
      <c r="H24" s="65">
        <f>VLOOKUP($A24,'Return Data'!$B$7:$R$2700,12,0)</f>
        <v>9.2841000000000005</v>
      </c>
      <c r="I24" s="66">
        <f t="shared" si="7"/>
        <v>10</v>
      </c>
      <c r="J24" s="65">
        <f>VLOOKUP($A24,'Return Data'!$B$7:$R$2700,13,0)</f>
        <v>20.505500000000001</v>
      </c>
      <c r="K24" s="66">
        <f t="shared" si="8"/>
        <v>11</v>
      </c>
      <c r="L24" s="65">
        <f>VLOOKUP($A24,'Return Data'!$B$7:$R$2700,17,0)</f>
        <v>8.4679000000000002</v>
      </c>
      <c r="M24" s="66">
        <f>RANK(L24,L$8:L$30,0)</f>
        <v>9</v>
      </c>
      <c r="N24" s="65">
        <f>VLOOKUP($A24,'Return Data'!$B$7:$R$2700,14,0)</f>
        <v>2.3584000000000001</v>
      </c>
      <c r="O24" s="66">
        <f>RANK(N24,N$8:N$30,0)</f>
        <v>5</v>
      </c>
      <c r="P24" s="65">
        <f>VLOOKUP($A24,'Return Data'!$B$7:$R$2700,15,0)</f>
        <v>12.109</v>
      </c>
      <c r="Q24" s="66">
        <f>RANK(P24,P$8:P$30,0)</f>
        <v>4</v>
      </c>
      <c r="R24" s="65">
        <f>VLOOKUP($A24,'Return Data'!$B$7:$R$2700,16,0)</f>
        <v>20.862200000000001</v>
      </c>
      <c r="S24" s="67">
        <f t="shared" si="4"/>
        <v>6</v>
      </c>
    </row>
    <row r="25" spans="1:19" x14ac:dyDescent="0.3">
      <c r="A25" s="63" t="s">
        <v>1571</v>
      </c>
      <c r="B25" s="64">
        <f>VLOOKUP($A25,'Return Data'!$B$7:$R$2700,3,0)</f>
        <v>44158</v>
      </c>
      <c r="C25" s="65">
        <f>VLOOKUP($A25,'Return Data'!$B$7:$R$2700,4,0)</f>
        <v>13.41</v>
      </c>
      <c r="D25" s="65">
        <f>VLOOKUP($A25,'Return Data'!$B$7:$R$2700,10,0)</f>
        <v>12.5</v>
      </c>
      <c r="E25" s="66">
        <f t="shared" si="0"/>
        <v>10</v>
      </c>
      <c r="F25" s="65">
        <f>VLOOKUP($A25,'Return Data'!$B$7:$R$2700,11,0)</f>
        <v>55.749099999999999</v>
      </c>
      <c r="G25" s="66">
        <f t="shared" si="6"/>
        <v>10</v>
      </c>
      <c r="H25" s="65">
        <f>VLOOKUP($A25,'Return Data'!$B$7:$R$2700,12,0)</f>
        <v>16.305299999999999</v>
      </c>
      <c r="I25" s="66">
        <f t="shared" si="7"/>
        <v>3</v>
      </c>
      <c r="J25" s="65">
        <f>VLOOKUP($A25,'Return Data'!$B$7:$R$2700,13,0)</f>
        <v>30.8293</v>
      </c>
      <c r="K25" s="66">
        <f t="shared" si="8"/>
        <v>4</v>
      </c>
      <c r="L25" s="65"/>
      <c r="M25" s="66"/>
      <c r="N25" s="65"/>
      <c r="O25" s="66"/>
      <c r="P25" s="65"/>
      <c r="Q25" s="66"/>
      <c r="R25" s="65">
        <f>VLOOKUP($A25,'Return Data'!$B$7:$R$2700,16,0)</f>
        <v>21.075500000000002</v>
      </c>
      <c r="S25" s="67">
        <f t="shared" si="4"/>
        <v>5</v>
      </c>
    </row>
    <row r="26" spans="1:19" x14ac:dyDescent="0.3">
      <c r="A26" s="63" t="s">
        <v>1574</v>
      </c>
      <c r="B26" s="64">
        <f>VLOOKUP($A26,'Return Data'!$B$7:$R$2700,3,0)</f>
        <v>44158</v>
      </c>
      <c r="C26" s="65">
        <f>VLOOKUP($A26,'Return Data'!$B$7:$R$2700,4,0)</f>
        <v>65.664299999999997</v>
      </c>
      <c r="D26" s="65">
        <f>VLOOKUP($A26,'Return Data'!$B$7:$R$2700,10,0)</f>
        <v>13.033300000000001</v>
      </c>
      <c r="E26" s="66">
        <f t="shared" si="0"/>
        <v>7</v>
      </c>
      <c r="F26" s="65">
        <f>VLOOKUP($A26,'Return Data'!$B$7:$R$2700,11,0)</f>
        <v>88.533900000000003</v>
      </c>
      <c r="G26" s="66">
        <f t="shared" si="6"/>
        <v>1</v>
      </c>
      <c r="H26" s="65">
        <f>VLOOKUP($A26,'Return Data'!$B$7:$R$2700,12,0)</f>
        <v>44.403199999999998</v>
      </c>
      <c r="I26" s="66">
        <f t="shared" si="7"/>
        <v>1</v>
      </c>
      <c r="J26" s="65">
        <f>VLOOKUP($A26,'Return Data'!$B$7:$R$2700,13,0)</f>
        <v>58.982700000000001</v>
      </c>
      <c r="K26" s="66">
        <f t="shared" si="8"/>
        <v>1</v>
      </c>
      <c r="L26" s="65">
        <f>VLOOKUP($A26,'Return Data'!$B$7:$R$2700,17,0)</f>
        <v>11.8873</v>
      </c>
      <c r="M26" s="66">
        <f>RANK(L26,L$8:L$30,0)</f>
        <v>6</v>
      </c>
      <c r="N26" s="65">
        <f>VLOOKUP($A26,'Return Data'!$B$7:$R$2700,14,0)</f>
        <v>8.3840000000000003</v>
      </c>
      <c r="O26" s="66">
        <f>RANK(N26,N$8:N$30,0)</f>
        <v>2</v>
      </c>
      <c r="P26" s="65">
        <f>VLOOKUP($A26,'Return Data'!$B$7:$R$2700,15,0)</f>
        <v>8.1791999999999998</v>
      </c>
      <c r="Q26" s="66">
        <f>RANK(P26,P$8:P$30,0)</f>
        <v>8</v>
      </c>
      <c r="R26" s="65">
        <f>VLOOKUP($A26,'Return Data'!$B$7:$R$2700,16,0)</f>
        <v>8.6645000000000003</v>
      </c>
      <c r="S26" s="67">
        <f t="shared" si="4"/>
        <v>21</v>
      </c>
    </row>
    <row r="27" spans="1:19" x14ac:dyDescent="0.3">
      <c r="A27" s="63" t="s">
        <v>1575</v>
      </c>
      <c r="B27" s="64">
        <f>VLOOKUP($A27,'Return Data'!$B$7:$R$2700,3,0)</f>
        <v>44158</v>
      </c>
      <c r="C27" s="65">
        <f>VLOOKUP($A27,'Return Data'!$B$7:$R$2700,4,0)</f>
        <v>71.3108</v>
      </c>
      <c r="D27" s="65">
        <f>VLOOKUP($A27,'Return Data'!$B$7:$R$2700,10,0)</f>
        <v>12.823499999999999</v>
      </c>
      <c r="E27" s="66">
        <f t="shared" si="0"/>
        <v>9</v>
      </c>
      <c r="F27" s="65">
        <f>VLOOKUP($A27,'Return Data'!$B$7:$R$2700,11,0)</f>
        <v>54.308300000000003</v>
      </c>
      <c r="G27" s="66">
        <f t="shared" si="6"/>
        <v>12</v>
      </c>
      <c r="H27" s="65">
        <f>VLOOKUP($A27,'Return Data'!$B$7:$R$2700,12,0)</f>
        <v>14.3301</v>
      </c>
      <c r="I27" s="66">
        <f t="shared" si="7"/>
        <v>5</v>
      </c>
      <c r="J27" s="65">
        <f>VLOOKUP($A27,'Return Data'!$B$7:$R$2700,13,0)</f>
        <v>22.832100000000001</v>
      </c>
      <c r="K27" s="66">
        <f t="shared" si="8"/>
        <v>8</v>
      </c>
      <c r="L27" s="65">
        <f>VLOOKUP($A27,'Return Data'!$B$7:$R$2700,17,0)</f>
        <v>16.401599999999998</v>
      </c>
      <c r="M27" s="66">
        <f>RANK(L27,L$8:L$30,0)</f>
        <v>3</v>
      </c>
      <c r="N27" s="65">
        <f>VLOOKUP($A27,'Return Data'!$B$7:$R$2700,14,0)</f>
        <v>5.6040999999999999</v>
      </c>
      <c r="O27" s="66">
        <f>RANK(N27,N$8:N$30,0)</f>
        <v>4</v>
      </c>
      <c r="P27" s="65">
        <f>VLOOKUP($A27,'Return Data'!$B$7:$R$2700,15,0)</f>
        <v>16.201699999999999</v>
      </c>
      <c r="Q27" s="66">
        <f>RANK(P27,P$8:P$30,0)</f>
        <v>1</v>
      </c>
      <c r="R27" s="65">
        <f>VLOOKUP($A27,'Return Data'!$B$7:$R$2700,16,0)</f>
        <v>24.3157</v>
      </c>
      <c r="S27" s="67">
        <f t="shared" si="4"/>
        <v>3</v>
      </c>
    </row>
    <row r="28" spans="1:19" x14ac:dyDescent="0.3">
      <c r="A28" s="63" t="s">
        <v>1578</v>
      </c>
      <c r="B28" s="64">
        <f>VLOOKUP($A28,'Return Data'!$B$7:$R$2700,3,0)</f>
        <v>44158</v>
      </c>
      <c r="C28" s="65">
        <f>VLOOKUP($A28,'Return Data'!$B$7:$R$2700,4,0)</f>
        <v>90.162199999999999</v>
      </c>
      <c r="D28" s="65">
        <f>VLOOKUP($A28,'Return Data'!$B$7:$R$2700,10,0)</f>
        <v>12.923500000000001</v>
      </c>
      <c r="E28" s="66">
        <f t="shared" si="0"/>
        <v>8</v>
      </c>
      <c r="F28" s="65">
        <f>VLOOKUP($A28,'Return Data'!$B$7:$R$2700,11,0)</f>
        <v>58.577100000000002</v>
      </c>
      <c r="G28" s="66">
        <f t="shared" si="6"/>
        <v>6</v>
      </c>
      <c r="H28" s="65">
        <f>VLOOKUP($A28,'Return Data'!$B$7:$R$2700,12,0)</f>
        <v>3.8584999999999998</v>
      </c>
      <c r="I28" s="66">
        <f t="shared" si="7"/>
        <v>18</v>
      </c>
      <c r="J28" s="65">
        <f>VLOOKUP($A28,'Return Data'!$B$7:$R$2700,13,0)</f>
        <v>15.523300000000001</v>
      </c>
      <c r="K28" s="66">
        <f t="shared" si="8"/>
        <v>15</v>
      </c>
      <c r="L28" s="65">
        <f>VLOOKUP($A28,'Return Data'!$B$7:$R$2700,17,0)</f>
        <v>5.9268999999999998</v>
      </c>
      <c r="M28" s="66">
        <f>RANK(L28,L$8:L$30,0)</f>
        <v>10</v>
      </c>
      <c r="N28" s="65">
        <f>VLOOKUP($A28,'Return Data'!$B$7:$R$2700,14,0)</f>
        <v>-5.8943000000000003</v>
      </c>
      <c r="O28" s="66">
        <f>RANK(N28,N$8:N$30,0)</f>
        <v>14</v>
      </c>
      <c r="P28" s="65">
        <f>VLOOKUP($A28,'Return Data'!$B$7:$R$2700,15,0)</f>
        <v>4.2207999999999997</v>
      </c>
      <c r="Q28" s="66">
        <f>RANK(P28,P$8:P$30,0)</f>
        <v>14</v>
      </c>
      <c r="R28" s="65">
        <f>VLOOKUP($A28,'Return Data'!$B$7:$R$2700,16,0)</f>
        <v>12.927300000000001</v>
      </c>
      <c r="S28" s="67">
        <f t="shared" si="4"/>
        <v>16</v>
      </c>
    </row>
    <row r="29" spans="1:19" x14ac:dyDescent="0.3">
      <c r="A29" s="63" t="s">
        <v>1579</v>
      </c>
      <c r="B29" s="64">
        <f>VLOOKUP($A29,'Return Data'!$B$7:$R$2700,3,0)</f>
        <v>44158</v>
      </c>
      <c r="C29" s="65">
        <f>VLOOKUP($A29,'Return Data'!$B$7:$R$2700,4,0)</f>
        <v>12.5931</v>
      </c>
      <c r="D29" s="65">
        <f>VLOOKUP($A29,'Return Data'!$B$7:$R$2700,10,0)</f>
        <v>11.744999999999999</v>
      </c>
      <c r="E29" s="66">
        <f t="shared" si="0"/>
        <v>15</v>
      </c>
      <c r="F29" s="65">
        <f>VLOOKUP($A29,'Return Data'!$B$7:$R$2700,11,0)</f>
        <v>50.189599999999999</v>
      </c>
      <c r="G29" s="66">
        <f t="shared" si="6"/>
        <v>19</v>
      </c>
      <c r="H29" s="65">
        <f>VLOOKUP($A29,'Return Data'!$B$7:$R$2700,12,0)</f>
        <v>11.199299999999999</v>
      </c>
      <c r="I29" s="66">
        <f t="shared" si="7"/>
        <v>9</v>
      </c>
      <c r="J29" s="65">
        <f>VLOOKUP($A29,'Return Data'!$B$7:$R$2700,13,0)</f>
        <v>17.1571</v>
      </c>
      <c r="K29" s="66">
        <f t="shared" si="8"/>
        <v>13</v>
      </c>
      <c r="L29" s="65"/>
      <c r="M29" s="66"/>
      <c r="N29" s="65"/>
      <c r="O29" s="66"/>
      <c r="P29" s="65"/>
      <c r="Q29" s="66"/>
      <c r="R29" s="65">
        <f>VLOOKUP($A29,'Return Data'!$B$7:$R$2700,16,0)</f>
        <v>12.01</v>
      </c>
      <c r="S29" s="67">
        <f t="shared" si="4"/>
        <v>18</v>
      </c>
    </row>
    <row r="30" spans="1:19" x14ac:dyDescent="0.3">
      <c r="A30" s="63" t="s">
        <v>1581</v>
      </c>
      <c r="B30" s="64">
        <f>VLOOKUP($A30,'Return Data'!$B$7:$R$2700,3,0)</f>
        <v>44158</v>
      </c>
      <c r="C30" s="65">
        <f>VLOOKUP($A30,'Return Data'!$B$7:$R$2700,4,0)</f>
        <v>17.45</v>
      </c>
      <c r="D30" s="65">
        <f>VLOOKUP($A30,'Return Data'!$B$7:$R$2700,10,0)</f>
        <v>8.0495000000000001</v>
      </c>
      <c r="E30" s="66">
        <f t="shared" si="0"/>
        <v>23</v>
      </c>
      <c r="F30" s="65">
        <f>VLOOKUP($A30,'Return Data'!$B$7:$R$2700,11,0)</f>
        <v>46.392600000000002</v>
      </c>
      <c r="G30" s="66">
        <f t="shared" si="6"/>
        <v>21</v>
      </c>
      <c r="H30" s="65">
        <f>VLOOKUP($A30,'Return Data'!$B$7:$R$2700,12,0)</f>
        <v>6.2081999999999997</v>
      </c>
      <c r="I30" s="66">
        <f t="shared" si="7"/>
        <v>13</v>
      </c>
      <c r="J30" s="65">
        <f>VLOOKUP($A30,'Return Data'!$B$7:$R$2700,13,0)</f>
        <v>20.844899999999999</v>
      </c>
      <c r="K30" s="66">
        <f t="shared" si="8"/>
        <v>10</v>
      </c>
      <c r="L30" s="65">
        <f>VLOOKUP($A30,'Return Data'!$B$7:$R$2700,17,0)</f>
        <v>11.6896</v>
      </c>
      <c r="M30" s="66">
        <f>RANK(L30,L$8:L$30,0)</f>
        <v>7</v>
      </c>
      <c r="N30" s="65">
        <f>VLOOKUP($A30,'Return Data'!$B$7:$R$2700,14,0)</f>
        <v>1.8201000000000001</v>
      </c>
      <c r="O30" s="66">
        <f>RANK(N30,N$8:N$30,0)</f>
        <v>6</v>
      </c>
      <c r="P30" s="65">
        <f>VLOOKUP($A30,'Return Data'!$B$7:$R$2700,15,0)</f>
        <v>7.4120999999999997</v>
      </c>
      <c r="Q30" s="66">
        <f>RANK(P30,P$8:P$30,0)</f>
        <v>11</v>
      </c>
      <c r="R30" s="65">
        <f>VLOOKUP($A30,'Return Data'!$B$7:$R$2700,16,0)</f>
        <v>9.0004000000000008</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12.222004347826088</v>
      </c>
      <c r="E32" s="74"/>
      <c r="F32" s="75">
        <f>AVERAGE(F8:F30)</f>
        <v>55.470099999999981</v>
      </c>
      <c r="G32" s="74"/>
      <c r="H32" s="75">
        <f>AVERAGE(H8:H30)</f>
        <v>10.637890476190474</v>
      </c>
      <c r="I32" s="74"/>
      <c r="J32" s="75">
        <f>AVERAGE(J8:J30)</f>
        <v>22.7392</v>
      </c>
      <c r="K32" s="74"/>
      <c r="L32" s="75">
        <f>AVERAGE(L8:L30)</f>
        <v>8.9513250000000006</v>
      </c>
      <c r="M32" s="74"/>
      <c r="N32" s="75">
        <f>AVERAGE(N8:N30)</f>
        <v>0.85701333333333329</v>
      </c>
      <c r="O32" s="74"/>
      <c r="P32" s="75">
        <f>AVERAGE(P8:P30)</f>
        <v>9.7269571428571435</v>
      </c>
      <c r="Q32" s="74"/>
      <c r="R32" s="75">
        <f>AVERAGE(R8:R30)</f>
        <v>15.874486956521734</v>
      </c>
      <c r="S32" s="76"/>
    </row>
    <row r="33" spans="1:19" x14ac:dyDescent="0.3">
      <c r="A33" s="73" t="s">
        <v>28</v>
      </c>
      <c r="B33" s="74"/>
      <c r="C33" s="74"/>
      <c r="D33" s="75">
        <f>MIN(D8:D30)</f>
        <v>8.0495000000000001</v>
      </c>
      <c r="E33" s="74"/>
      <c r="F33" s="75">
        <f>MIN(F8:F30)</f>
        <v>42.093299999999999</v>
      </c>
      <c r="G33" s="74"/>
      <c r="H33" s="75">
        <f>MIN(H8:H30)</f>
        <v>-0.55730000000000002</v>
      </c>
      <c r="I33" s="74"/>
      <c r="J33" s="75">
        <f>MIN(J8:J30)</f>
        <v>8.6326000000000001</v>
      </c>
      <c r="K33" s="74"/>
      <c r="L33" s="75">
        <f>MIN(L8:L30)</f>
        <v>0.65269999999999995</v>
      </c>
      <c r="M33" s="74"/>
      <c r="N33" s="75">
        <f>MIN(N8:N30)</f>
        <v>-6.7367999999999997</v>
      </c>
      <c r="O33" s="74"/>
      <c r="P33" s="75">
        <f>MIN(P8:P30)</f>
        <v>4.2207999999999997</v>
      </c>
      <c r="Q33" s="74"/>
      <c r="R33" s="75">
        <f>MIN(R8:R30)</f>
        <v>1.3208</v>
      </c>
      <c r="S33" s="76"/>
    </row>
    <row r="34" spans="1:19" ht="15" thickBot="1" x14ac:dyDescent="0.35">
      <c r="A34" s="77" t="s">
        <v>29</v>
      </c>
      <c r="B34" s="78"/>
      <c r="C34" s="78"/>
      <c r="D34" s="79">
        <f>MAX(D8:D30)</f>
        <v>16.872900000000001</v>
      </c>
      <c r="E34" s="78"/>
      <c r="F34" s="79">
        <f>MAX(F8:F30)</f>
        <v>88.533900000000003</v>
      </c>
      <c r="G34" s="78"/>
      <c r="H34" s="79">
        <f>MAX(H8:H30)</f>
        <v>44.403199999999998</v>
      </c>
      <c r="I34" s="78"/>
      <c r="J34" s="79">
        <f>MAX(J8:J30)</f>
        <v>58.982700000000001</v>
      </c>
      <c r="K34" s="78"/>
      <c r="L34" s="79">
        <f>MAX(L8:L30)</f>
        <v>21.336600000000001</v>
      </c>
      <c r="M34" s="78"/>
      <c r="N34" s="79">
        <f>MAX(N8:N30)</f>
        <v>11.5098</v>
      </c>
      <c r="O34" s="78"/>
      <c r="P34" s="79">
        <f>MAX(P8:P30)</f>
        <v>16.201699999999999</v>
      </c>
      <c r="Q34" s="78"/>
      <c r="R34" s="79">
        <f>MAX(R8:R30)</f>
        <v>36.799999999999997</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44158</v>
      </c>
      <c r="C8" s="65">
        <f>VLOOKUP($A8,'Return Data'!$B$7:$R$2700,4,0)</f>
        <v>33.430599999999998</v>
      </c>
      <c r="D8" s="65">
        <f>VLOOKUP($A8,'Return Data'!$B$7:$R$2700,10,0)</f>
        <v>13.7219</v>
      </c>
      <c r="E8" s="66">
        <f t="shared" ref="E8:E30" si="0">RANK(D8,D$8:D$30,0)</f>
        <v>3</v>
      </c>
      <c r="F8" s="65">
        <f>VLOOKUP($A8,'Return Data'!$B$7:$R$2700,11,0)</f>
        <v>58.076999999999998</v>
      </c>
      <c r="G8" s="66">
        <f t="shared" ref="G8:G18" si="1">RANK(F8,F$8:F$30,0)</f>
        <v>5</v>
      </c>
      <c r="H8" s="65">
        <f>VLOOKUP($A8,'Return Data'!$B$7:$R$2700,12,0)</f>
        <v>4.2797000000000001</v>
      </c>
      <c r="I8" s="66">
        <f t="shared" ref="I8:I18" si="2">RANK(H8,H$8:H$30,0)</f>
        <v>16</v>
      </c>
      <c r="J8" s="65">
        <f>VLOOKUP($A8,'Return Data'!$B$7:$R$2700,13,0)</f>
        <v>10.9932</v>
      </c>
      <c r="K8" s="66">
        <f t="shared" ref="K8:K18" si="3">RANK(J8,J$8:J$30,0)</f>
        <v>17</v>
      </c>
      <c r="L8" s="65">
        <f>VLOOKUP($A8,'Return Data'!$B$7:$R$2700,17,0)</f>
        <v>8.8400000000000006E-2</v>
      </c>
      <c r="M8" s="66">
        <f>RANK(L8,L$8:L$30,0)</f>
        <v>14</v>
      </c>
      <c r="N8" s="65">
        <f>VLOOKUP($A8,'Return Data'!$B$7:$R$2700,14,0)</f>
        <v>-7.8517000000000001</v>
      </c>
      <c r="O8" s="66">
        <f>RANK(N8,N$8:N$30,0)</f>
        <v>15</v>
      </c>
      <c r="P8" s="65">
        <f>VLOOKUP($A8,'Return Data'!$B$7:$R$2700,15,0)</f>
        <v>5.9547999999999996</v>
      </c>
      <c r="Q8" s="66">
        <f>RANK(P8,P$8:P$30,0)</f>
        <v>12</v>
      </c>
      <c r="R8" s="65">
        <f>VLOOKUP($A8,'Return Data'!$B$7:$R$2700,16,0)</f>
        <v>9.26</v>
      </c>
      <c r="S8" s="67">
        <f t="shared" ref="S8:S30" si="4">RANK(R8,R$8:R$30,0)</f>
        <v>18</v>
      </c>
    </row>
    <row r="9" spans="1:20" x14ac:dyDescent="0.3">
      <c r="A9" s="63" t="s">
        <v>1540</v>
      </c>
      <c r="B9" s="64">
        <f>VLOOKUP($A9,'Return Data'!$B$7:$R$2700,3,0)</f>
        <v>44158</v>
      </c>
      <c r="C9" s="65">
        <f>VLOOKUP($A9,'Return Data'!$B$7:$R$2700,4,0)</f>
        <v>36.979999999999997</v>
      </c>
      <c r="D9" s="65">
        <f>VLOOKUP($A9,'Return Data'!$B$7:$R$2700,10,0)</f>
        <v>13.2966</v>
      </c>
      <c r="E9" s="66">
        <f t="shared" si="0"/>
        <v>5</v>
      </c>
      <c r="F9" s="65">
        <f>VLOOKUP($A9,'Return Data'!$B$7:$R$2700,11,0)</f>
        <v>46.513500000000001</v>
      </c>
      <c r="G9" s="66">
        <f t="shared" si="1"/>
        <v>20</v>
      </c>
      <c r="H9" s="65">
        <f>VLOOKUP($A9,'Return Data'!$B$7:$R$2700,12,0)</f>
        <v>4.8186</v>
      </c>
      <c r="I9" s="66">
        <f t="shared" si="2"/>
        <v>13</v>
      </c>
      <c r="J9" s="65">
        <f>VLOOKUP($A9,'Return Data'!$B$7:$R$2700,13,0)</f>
        <v>17.9209</v>
      </c>
      <c r="K9" s="66">
        <f t="shared" si="3"/>
        <v>12</v>
      </c>
      <c r="L9" s="65">
        <f>VLOOKUP($A9,'Return Data'!$B$7:$R$2700,17,0)</f>
        <v>19.593699999999998</v>
      </c>
      <c r="M9" s="66">
        <f>RANK(L9,L$8:L$30,0)</f>
        <v>1</v>
      </c>
      <c r="N9" s="65">
        <f>VLOOKUP($A9,'Return Data'!$B$7:$R$2700,14,0)</f>
        <v>10.0084</v>
      </c>
      <c r="O9" s="66">
        <f>RANK(N9,N$8:N$30,0)</f>
        <v>1</v>
      </c>
      <c r="P9" s="65">
        <f>VLOOKUP($A9,'Return Data'!$B$7:$R$2700,15,0)</f>
        <v>13.3726</v>
      </c>
      <c r="Q9" s="66">
        <f>RANK(P9,P$8:P$30,0)</f>
        <v>2</v>
      </c>
      <c r="R9" s="65">
        <f>VLOOKUP($A9,'Return Data'!$B$7:$R$2700,16,0)</f>
        <v>20.577200000000001</v>
      </c>
      <c r="S9" s="67">
        <f t="shared" si="4"/>
        <v>3</v>
      </c>
    </row>
    <row r="10" spans="1:20" x14ac:dyDescent="0.3">
      <c r="A10" s="63" t="s">
        <v>1542</v>
      </c>
      <c r="B10" s="64">
        <f>VLOOKUP($A10,'Return Data'!$B$7:$R$2700,3,0)</f>
        <v>44158</v>
      </c>
      <c r="C10" s="65">
        <f>VLOOKUP($A10,'Return Data'!$B$7:$R$2700,4,0)</f>
        <v>14.75</v>
      </c>
      <c r="D10" s="65">
        <f>VLOOKUP($A10,'Return Data'!$B$7:$R$2700,10,0)</f>
        <v>13.3743</v>
      </c>
      <c r="E10" s="66">
        <f t="shared" si="0"/>
        <v>4</v>
      </c>
      <c r="F10" s="65">
        <f>VLOOKUP($A10,'Return Data'!$B$7:$R$2700,11,0)</f>
        <v>55.099899999999998</v>
      </c>
      <c r="G10" s="66">
        <f t="shared" si="1"/>
        <v>9</v>
      </c>
      <c r="H10" s="65">
        <f>VLOOKUP($A10,'Return Data'!$B$7:$R$2700,12,0)</f>
        <v>21.3992</v>
      </c>
      <c r="I10" s="66">
        <f t="shared" si="2"/>
        <v>2</v>
      </c>
      <c r="J10" s="65">
        <f>VLOOKUP($A10,'Return Data'!$B$7:$R$2700,13,0)</f>
        <v>44.466200000000001</v>
      </c>
      <c r="K10" s="66">
        <f t="shared" si="3"/>
        <v>2</v>
      </c>
      <c r="L10" s="65"/>
      <c r="M10" s="66"/>
      <c r="N10" s="65"/>
      <c r="O10" s="66"/>
      <c r="P10" s="65"/>
      <c r="Q10" s="66"/>
      <c r="R10" s="65">
        <f>VLOOKUP($A10,'Return Data'!$B$7:$R$2700,16,0)</f>
        <v>22.289400000000001</v>
      </c>
      <c r="S10" s="67">
        <f t="shared" si="4"/>
        <v>2</v>
      </c>
    </row>
    <row r="11" spans="1:20" x14ac:dyDescent="0.3">
      <c r="A11" s="63" t="s">
        <v>1544</v>
      </c>
      <c r="B11" s="64">
        <f>VLOOKUP($A11,'Return Data'!$B$7:$R$2700,3,0)</f>
        <v>44158</v>
      </c>
      <c r="C11" s="65">
        <f>VLOOKUP($A11,'Return Data'!$B$7:$R$2700,4,0)</f>
        <v>12.42</v>
      </c>
      <c r="D11" s="65">
        <f>VLOOKUP($A11,'Return Data'!$B$7:$R$2700,10,0)</f>
        <v>11.992800000000001</v>
      </c>
      <c r="E11" s="66">
        <f t="shared" si="0"/>
        <v>11</v>
      </c>
      <c r="F11" s="65">
        <f>VLOOKUP($A11,'Return Data'!$B$7:$R$2700,11,0)</f>
        <v>51.4634</v>
      </c>
      <c r="G11" s="66">
        <f t="shared" si="1"/>
        <v>15</v>
      </c>
      <c r="H11" s="65">
        <f>VLOOKUP($A11,'Return Data'!$B$7:$R$2700,12,0)</f>
        <v>13.8405</v>
      </c>
      <c r="I11" s="66">
        <f t="shared" si="2"/>
        <v>4</v>
      </c>
      <c r="J11" s="65">
        <f>VLOOKUP($A11,'Return Data'!$B$7:$R$2700,13,0)</f>
        <v>32.550699999999999</v>
      </c>
      <c r="K11" s="66">
        <f t="shared" si="3"/>
        <v>3</v>
      </c>
      <c r="L11" s="65"/>
      <c r="M11" s="66"/>
      <c r="N11" s="65"/>
      <c r="O11" s="66"/>
      <c r="P11" s="65"/>
      <c r="Q11" s="66"/>
      <c r="R11" s="65">
        <f>VLOOKUP($A11,'Return Data'!$B$7:$R$2700,16,0)</f>
        <v>13.005100000000001</v>
      </c>
      <c r="S11" s="67">
        <f t="shared" si="4"/>
        <v>12</v>
      </c>
    </row>
    <row r="12" spans="1:20" x14ac:dyDescent="0.3">
      <c r="A12" s="63" t="s">
        <v>1546</v>
      </c>
      <c r="B12" s="64">
        <f>VLOOKUP($A12,'Return Data'!$B$7:$R$2700,3,0)</f>
        <v>44158</v>
      </c>
      <c r="C12" s="65">
        <f>VLOOKUP($A12,'Return Data'!$B$7:$R$2700,4,0)</f>
        <v>65.418000000000006</v>
      </c>
      <c r="D12" s="65">
        <f>VLOOKUP($A12,'Return Data'!$B$7:$R$2700,10,0)</f>
        <v>11.3024</v>
      </c>
      <c r="E12" s="66">
        <f t="shared" si="0"/>
        <v>16</v>
      </c>
      <c r="F12" s="65">
        <f>VLOOKUP($A12,'Return Data'!$B$7:$R$2700,11,0)</f>
        <v>59.1021</v>
      </c>
      <c r="G12" s="66">
        <f t="shared" si="1"/>
        <v>4</v>
      </c>
      <c r="H12" s="65">
        <f>VLOOKUP($A12,'Return Data'!$B$7:$R$2700,12,0)</f>
        <v>12.477399999999999</v>
      </c>
      <c r="I12" s="66">
        <f t="shared" si="2"/>
        <v>6</v>
      </c>
      <c r="J12" s="65">
        <f>VLOOKUP($A12,'Return Data'!$B$7:$R$2700,13,0)</f>
        <v>26.292000000000002</v>
      </c>
      <c r="K12" s="66">
        <f t="shared" si="3"/>
        <v>5</v>
      </c>
      <c r="L12" s="65">
        <f>VLOOKUP($A12,'Return Data'!$B$7:$R$2700,17,0)</f>
        <v>10.974299999999999</v>
      </c>
      <c r="M12" s="66">
        <f>RANK(L12,L$8:L$30,0)</f>
        <v>6</v>
      </c>
      <c r="N12" s="65">
        <f>VLOOKUP($A12,'Return Data'!$B$7:$R$2700,14,0)</f>
        <v>-3.9699999999999999E-2</v>
      </c>
      <c r="O12" s="66">
        <f>RANK(N12,N$8:N$30,0)</f>
        <v>7</v>
      </c>
      <c r="P12" s="65">
        <f>VLOOKUP($A12,'Return Data'!$B$7:$R$2700,15,0)</f>
        <v>9.1286000000000005</v>
      </c>
      <c r="Q12" s="66">
        <f>RANK(P12,P$8:P$30,0)</f>
        <v>7</v>
      </c>
      <c r="R12" s="65">
        <f>VLOOKUP($A12,'Return Data'!$B$7:$R$2700,16,0)</f>
        <v>14.980700000000001</v>
      </c>
      <c r="S12" s="67">
        <f t="shared" si="4"/>
        <v>8</v>
      </c>
    </row>
    <row r="13" spans="1:20" x14ac:dyDescent="0.3">
      <c r="A13" s="63" t="s">
        <v>1548</v>
      </c>
      <c r="B13" s="64">
        <f>VLOOKUP($A13,'Return Data'!$B$7:$R$2700,3,0)</f>
        <v>44158</v>
      </c>
      <c r="C13" s="65">
        <f>VLOOKUP($A13,'Return Data'!$B$7:$R$2700,4,0)</f>
        <v>13.638999999999999</v>
      </c>
      <c r="D13" s="65">
        <f>VLOOKUP($A13,'Return Data'!$B$7:$R$2700,10,0)</f>
        <v>11.7127</v>
      </c>
      <c r="E13" s="66">
        <f t="shared" si="0"/>
        <v>13</v>
      </c>
      <c r="F13" s="65">
        <f>VLOOKUP($A13,'Return Data'!$B$7:$R$2700,11,0)</f>
        <v>49.895600000000002</v>
      </c>
      <c r="G13" s="66">
        <f t="shared" si="1"/>
        <v>17</v>
      </c>
      <c r="H13" s="65">
        <f>VLOOKUP($A13,'Return Data'!$B$7:$R$2700,12,0)</f>
        <v>10.231999999999999</v>
      </c>
      <c r="I13" s="66">
        <f t="shared" si="2"/>
        <v>8</v>
      </c>
      <c r="J13" s="65">
        <f>VLOOKUP($A13,'Return Data'!$B$7:$R$2700,13,0)</f>
        <v>26.100200000000001</v>
      </c>
      <c r="K13" s="66">
        <f t="shared" si="3"/>
        <v>7</v>
      </c>
      <c r="L13" s="65"/>
      <c r="M13" s="66"/>
      <c r="N13" s="65"/>
      <c r="O13" s="66"/>
      <c r="P13" s="65"/>
      <c r="Q13" s="66"/>
      <c r="R13" s="65">
        <f>VLOOKUP($A13,'Return Data'!$B$7:$R$2700,16,0)</f>
        <v>18.8797</v>
      </c>
      <c r="S13" s="67">
        <f t="shared" si="4"/>
        <v>5</v>
      </c>
    </row>
    <row r="14" spans="1:20" x14ac:dyDescent="0.3">
      <c r="A14" s="63" t="s">
        <v>1549</v>
      </c>
      <c r="B14" s="64">
        <f>VLOOKUP($A14,'Return Data'!$B$7:$R$2700,3,0)</f>
        <v>44158</v>
      </c>
      <c r="C14" s="65">
        <f>VLOOKUP($A14,'Return Data'!$B$7:$R$2700,4,0)</f>
        <v>53.447600000000001</v>
      </c>
      <c r="D14" s="65">
        <f>VLOOKUP($A14,'Return Data'!$B$7:$R$2700,10,0)</f>
        <v>15.7636</v>
      </c>
      <c r="E14" s="66">
        <f t="shared" si="0"/>
        <v>2</v>
      </c>
      <c r="F14" s="65">
        <f>VLOOKUP($A14,'Return Data'!$B$7:$R$2700,11,0)</f>
        <v>57.221499999999999</v>
      </c>
      <c r="G14" s="66">
        <f t="shared" si="1"/>
        <v>7</v>
      </c>
      <c r="H14" s="65">
        <f>VLOOKUP($A14,'Return Data'!$B$7:$R$2700,12,0)</f>
        <v>4.5721999999999996</v>
      </c>
      <c r="I14" s="66">
        <f t="shared" si="2"/>
        <v>14</v>
      </c>
      <c r="J14" s="65">
        <f>VLOOKUP($A14,'Return Data'!$B$7:$R$2700,13,0)</f>
        <v>9.3315000000000001</v>
      </c>
      <c r="K14" s="66">
        <f t="shared" si="3"/>
        <v>19</v>
      </c>
      <c r="L14" s="65">
        <f>VLOOKUP($A14,'Return Data'!$B$7:$R$2700,17,0)</f>
        <v>1.8648</v>
      </c>
      <c r="M14" s="66">
        <f>RANK(L14,L$8:L$30,0)</f>
        <v>13</v>
      </c>
      <c r="N14" s="65">
        <f>VLOOKUP($A14,'Return Data'!$B$7:$R$2700,14,0)</f>
        <v>-4.0655999999999999</v>
      </c>
      <c r="O14" s="66">
        <f>RANK(N14,N$8:N$30,0)</f>
        <v>12</v>
      </c>
      <c r="P14" s="65">
        <f>VLOOKUP($A14,'Return Data'!$B$7:$R$2700,15,0)</f>
        <v>6.3512000000000004</v>
      </c>
      <c r="Q14" s="66">
        <f>RANK(P14,P$8:P$30,0)</f>
        <v>11</v>
      </c>
      <c r="R14" s="65">
        <f>VLOOKUP($A14,'Return Data'!$B$7:$R$2700,16,0)</f>
        <v>11.9306</v>
      </c>
      <c r="S14" s="67">
        <f t="shared" si="4"/>
        <v>13</v>
      </c>
    </row>
    <row r="15" spans="1:20" x14ac:dyDescent="0.3">
      <c r="A15" s="63" t="s">
        <v>1552</v>
      </c>
      <c r="B15" s="64">
        <f>VLOOKUP($A15,'Return Data'!$B$7:$R$2700,3,0)</f>
        <v>44158</v>
      </c>
      <c r="C15" s="65">
        <f>VLOOKUP($A15,'Return Data'!$B$7:$R$2700,4,0)</f>
        <v>41.463000000000001</v>
      </c>
      <c r="D15" s="65">
        <f>VLOOKUP($A15,'Return Data'!$B$7:$R$2700,10,0)</f>
        <v>9.0615000000000006</v>
      </c>
      <c r="E15" s="66">
        <f t="shared" si="0"/>
        <v>20</v>
      </c>
      <c r="F15" s="65">
        <f>VLOOKUP($A15,'Return Data'!$B$7:$R$2700,11,0)</f>
        <v>52.729500000000002</v>
      </c>
      <c r="G15" s="66">
        <f t="shared" si="1"/>
        <v>13</v>
      </c>
      <c r="H15" s="65">
        <f>VLOOKUP($A15,'Return Data'!$B$7:$R$2700,12,0)</f>
        <v>4.2805999999999997</v>
      </c>
      <c r="I15" s="66">
        <f t="shared" si="2"/>
        <v>15</v>
      </c>
      <c r="J15" s="65">
        <f>VLOOKUP($A15,'Return Data'!$B$7:$R$2700,13,0)</f>
        <v>8.9154</v>
      </c>
      <c r="K15" s="66">
        <f t="shared" si="3"/>
        <v>20</v>
      </c>
      <c r="L15" s="65">
        <f>VLOOKUP($A15,'Return Data'!$B$7:$R$2700,17,0)</f>
        <v>-0.43490000000000001</v>
      </c>
      <c r="M15" s="66">
        <f>RANK(L15,L$8:L$30,0)</f>
        <v>16</v>
      </c>
      <c r="N15" s="65">
        <f>VLOOKUP($A15,'Return Data'!$B$7:$R$2700,14,0)</f>
        <v>-1.2988</v>
      </c>
      <c r="O15" s="66">
        <f>RANK(N15,N$8:N$30,0)</f>
        <v>9</v>
      </c>
      <c r="P15" s="65">
        <f>VLOOKUP($A15,'Return Data'!$B$7:$R$2700,15,0)</f>
        <v>9.2936999999999994</v>
      </c>
      <c r="Q15" s="66">
        <f>RANK(P15,P$8:P$30,0)</f>
        <v>6</v>
      </c>
      <c r="R15" s="65">
        <f>VLOOKUP($A15,'Return Data'!$B$7:$R$2700,16,0)</f>
        <v>11.899900000000001</v>
      </c>
      <c r="S15" s="67">
        <f t="shared" si="4"/>
        <v>14</v>
      </c>
    </row>
    <row r="16" spans="1:20" x14ac:dyDescent="0.3">
      <c r="A16" s="63" t="s">
        <v>1553</v>
      </c>
      <c r="B16" s="64">
        <f>VLOOKUP($A16,'Return Data'!$B$7:$R$2700,3,0)</f>
        <v>44158</v>
      </c>
      <c r="C16" s="65">
        <f>VLOOKUP($A16,'Return Data'!$B$7:$R$2700,4,0)</f>
        <v>51.332299999999996</v>
      </c>
      <c r="D16" s="65">
        <f>VLOOKUP($A16,'Return Data'!$B$7:$R$2700,10,0)</f>
        <v>12.792199999999999</v>
      </c>
      <c r="E16" s="66">
        <f t="shared" si="0"/>
        <v>7</v>
      </c>
      <c r="F16" s="65">
        <f>VLOOKUP($A16,'Return Data'!$B$7:$R$2700,11,0)</f>
        <v>54.098300000000002</v>
      </c>
      <c r="G16" s="66">
        <f t="shared" si="1"/>
        <v>11</v>
      </c>
      <c r="H16" s="65">
        <f>VLOOKUP($A16,'Return Data'!$B$7:$R$2700,12,0)</f>
        <v>7.3526999999999996</v>
      </c>
      <c r="I16" s="66">
        <f t="shared" si="2"/>
        <v>11</v>
      </c>
      <c r="J16" s="65">
        <f>VLOOKUP($A16,'Return Data'!$B$7:$R$2700,13,0)</f>
        <v>19.582699999999999</v>
      </c>
      <c r="K16" s="66">
        <f t="shared" si="3"/>
        <v>10</v>
      </c>
      <c r="L16" s="65">
        <f>VLOOKUP($A16,'Return Data'!$B$7:$R$2700,17,0)</f>
        <v>3.5670000000000002</v>
      </c>
      <c r="M16" s="66">
        <f>RANK(L16,L$8:L$30,0)</f>
        <v>11</v>
      </c>
      <c r="N16" s="65">
        <f>VLOOKUP($A16,'Return Data'!$B$7:$R$2700,14,0)</f>
        <v>-5.1670999999999996</v>
      </c>
      <c r="O16" s="66">
        <f>RANK(N16,N$8:N$30,0)</f>
        <v>13</v>
      </c>
      <c r="P16" s="65">
        <f>VLOOKUP($A16,'Return Data'!$B$7:$R$2700,15,0)</f>
        <v>5.6250999999999998</v>
      </c>
      <c r="Q16" s="66">
        <f>RANK(P16,P$8:P$30,0)</f>
        <v>13</v>
      </c>
      <c r="R16" s="65">
        <f>VLOOKUP($A16,'Return Data'!$B$7:$R$2700,16,0)</f>
        <v>11.1104</v>
      </c>
      <c r="S16" s="67">
        <f t="shared" si="4"/>
        <v>15</v>
      </c>
    </row>
    <row r="17" spans="1:19" x14ac:dyDescent="0.3">
      <c r="A17" s="63" t="s">
        <v>1555</v>
      </c>
      <c r="B17" s="64">
        <f>VLOOKUP($A17,'Return Data'!$B$7:$R$2700,3,0)</f>
        <v>44158</v>
      </c>
      <c r="C17" s="65">
        <f>VLOOKUP($A17,'Return Data'!$B$7:$R$2700,4,0)</f>
        <v>28.44</v>
      </c>
      <c r="D17" s="65">
        <f>VLOOKUP($A17,'Return Data'!$B$7:$R$2700,10,0)</f>
        <v>11.311199999999999</v>
      </c>
      <c r="E17" s="66">
        <f t="shared" si="0"/>
        <v>15</v>
      </c>
      <c r="F17" s="65">
        <f>VLOOKUP($A17,'Return Data'!$B$7:$R$2700,11,0)</f>
        <v>60.587200000000003</v>
      </c>
      <c r="G17" s="66">
        <f t="shared" si="1"/>
        <v>3</v>
      </c>
      <c r="H17" s="65">
        <f>VLOOKUP($A17,'Return Data'!$B$7:$R$2700,12,0)</f>
        <v>2.5604</v>
      </c>
      <c r="I17" s="66">
        <f t="shared" si="2"/>
        <v>20</v>
      </c>
      <c r="J17" s="65">
        <f>VLOOKUP($A17,'Return Data'!$B$7:$R$2700,13,0)</f>
        <v>13.6691</v>
      </c>
      <c r="K17" s="66">
        <f t="shared" si="3"/>
        <v>16</v>
      </c>
      <c r="L17" s="65">
        <f>VLOOKUP($A17,'Return Data'!$B$7:$R$2700,17,0)</f>
        <v>10.9505</v>
      </c>
      <c r="M17" s="66">
        <f>RANK(L17,L$8:L$30,0)</f>
        <v>7</v>
      </c>
      <c r="N17" s="65">
        <f>VLOOKUP($A17,'Return Data'!$B$7:$R$2700,14,0)</f>
        <v>-0.93089999999999995</v>
      </c>
      <c r="O17" s="66">
        <f>RANK(N17,N$8:N$30,0)</f>
        <v>8</v>
      </c>
      <c r="P17" s="65">
        <f>VLOOKUP($A17,'Return Data'!$B$7:$R$2700,15,0)</f>
        <v>7.1268000000000002</v>
      </c>
      <c r="Q17" s="66">
        <f>RANK(P17,P$8:P$30,0)</f>
        <v>9</v>
      </c>
      <c r="R17" s="65">
        <f>VLOOKUP($A17,'Return Data'!$B$7:$R$2700,16,0)</f>
        <v>8.2993000000000006</v>
      </c>
      <c r="S17" s="67">
        <f t="shared" si="4"/>
        <v>20</v>
      </c>
    </row>
    <row r="18" spans="1:19" x14ac:dyDescent="0.3">
      <c r="A18" s="63" t="s">
        <v>1557</v>
      </c>
      <c r="B18" s="64">
        <f>VLOOKUP($A18,'Return Data'!$B$7:$R$2700,3,0)</f>
        <v>44158</v>
      </c>
      <c r="C18" s="65">
        <f>VLOOKUP($A18,'Return Data'!$B$7:$R$2700,4,0)</f>
        <v>9.8000000000000007</v>
      </c>
      <c r="D18" s="65">
        <f>VLOOKUP($A18,'Return Data'!$B$7:$R$2700,10,0)</f>
        <v>11.2372</v>
      </c>
      <c r="E18" s="66">
        <f t="shared" si="0"/>
        <v>18</v>
      </c>
      <c r="F18" s="65">
        <f>VLOOKUP($A18,'Return Data'!$B$7:$R$2700,11,0)</f>
        <v>44.117600000000003</v>
      </c>
      <c r="G18" s="66">
        <f t="shared" si="1"/>
        <v>22</v>
      </c>
      <c r="H18" s="65">
        <f>VLOOKUP($A18,'Return Data'!$B$7:$R$2700,12,0)</f>
        <v>2.6177999999999999</v>
      </c>
      <c r="I18" s="66">
        <f t="shared" si="2"/>
        <v>19</v>
      </c>
      <c r="J18" s="65">
        <f>VLOOKUP($A18,'Return Data'!$B$7:$R$2700,13,0)</f>
        <v>9.8655000000000008</v>
      </c>
      <c r="K18" s="66">
        <f t="shared" si="3"/>
        <v>18</v>
      </c>
      <c r="L18" s="65">
        <f>VLOOKUP($A18,'Return Data'!$B$7:$R$2700,17,0)</f>
        <v>3.1446000000000001</v>
      </c>
      <c r="M18" s="66">
        <f>RANK(L18,L$8:L$30,0)</f>
        <v>12</v>
      </c>
      <c r="N18" s="65">
        <f>VLOOKUP($A18,'Return Data'!$B$7:$R$2700,14,0)</f>
        <v>-2.3643000000000001</v>
      </c>
      <c r="O18" s="66">
        <f>RANK(N18,N$8:N$30,0)</f>
        <v>10</v>
      </c>
      <c r="P18" s="65"/>
      <c r="Q18" s="66"/>
      <c r="R18" s="65">
        <f>VLOOKUP($A18,'Return Data'!$B$7:$R$2700,16,0)</f>
        <v>-0.5877</v>
      </c>
      <c r="S18" s="67">
        <f t="shared" si="4"/>
        <v>23</v>
      </c>
    </row>
    <row r="19" spans="1:19" x14ac:dyDescent="0.3">
      <c r="A19" s="63" t="s">
        <v>1560</v>
      </c>
      <c r="B19" s="64">
        <f>VLOOKUP($A19,'Return Data'!$B$7:$R$2700,3,0)</f>
        <v>44158</v>
      </c>
      <c r="C19" s="65">
        <f>VLOOKUP($A19,'Return Data'!$B$7:$R$2700,4,0)</f>
        <v>13.49</v>
      </c>
      <c r="D19" s="65">
        <f>VLOOKUP($A19,'Return Data'!$B$7:$R$2700,10,0)</f>
        <v>11.764699999999999</v>
      </c>
      <c r="E19" s="66">
        <f t="shared" si="0"/>
        <v>12</v>
      </c>
      <c r="F19" s="65">
        <f>VLOOKUP($A19,'Return Data'!$B$7:$R$2700,11,0)</f>
        <v>51.233199999999997</v>
      </c>
      <c r="G19" s="66">
        <f t="shared" ref="G19" si="5">RANK(F19,F$8:F$30,0)</f>
        <v>16</v>
      </c>
      <c r="H19" s="65"/>
      <c r="I19" s="66"/>
      <c r="J19" s="65"/>
      <c r="K19" s="66"/>
      <c r="L19" s="65"/>
      <c r="M19" s="66"/>
      <c r="N19" s="65"/>
      <c r="O19" s="66"/>
      <c r="P19" s="65"/>
      <c r="Q19" s="66"/>
      <c r="R19" s="65">
        <f>VLOOKUP($A19,'Return Data'!$B$7:$R$2700,16,0)</f>
        <v>34.9</v>
      </c>
      <c r="S19" s="67">
        <f t="shared" si="4"/>
        <v>1</v>
      </c>
    </row>
    <row r="20" spans="1:19" x14ac:dyDescent="0.3">
      <c r="A20" s="63" t="s">
        <v>1562</v>
      </c>
      <c r="B20" s="64">
        <f>VLOOKUP($A20,'Return Data'!$B$7:$R$2700,3,0)</f>
        <v>44158</v>
      </c>
      <c r="C20" s="65">
        <f>VLOOKUP($A20,'Return Data'!$B$7:$R$2700,4,0)</f>
        <v>12.08</v>
      </c>
      <c r="D20" s="65">
        <f>VLOOKUP($A20,'Return Data'!$B$7:$R$2700,10,0)</f>
        <v>8.4381000000000004</v>
      </c>
      <c r="E20" s="66">
        <f t="shared" si="0"/>
        <v>22</v>
      </c>
      <c r="F20" s="65">
        <f>VLOOKUP($A20,'Return Data'!$B$7:$R$2700,11,0)</f>
        <v>40.956800000000001</v>
      </c>
      <c r="G20" s="66">
        <f>RANK(F20,F$8:F$30,0)</f>
        <v>23</v>
      </c>
      <c r="H20" s="65">
        <f>VLOOKUP($A20,'Return Data'!$B$7:$R$2700,12,0)</f>
        <v>-1.7087000000000001</v>
      </c>
      <c r="I20" s="66">
        <f>RANK(H20,H$8:H$30,0)</f>
        <v>21</v>
      </c>
      <c r="J20" s="65">
        <f>VLOOKUP($A20,'Return Data'!$B$7:$R$2700,13,0)</f>
        <v>14.3939</v>
      </c>
      <c r="K20" s="66">
        <f>RANK(J20,J$8:J$30,0)</f>
        <v>15</v>
      </c>
      <c r="L20" s="65">
        <f>VLOOKUP($A20,'Return Data'!$B$7:$R$2700,17,0)</f>
        <v>9.4992000000000001</v>
      </c>
      <c r="M20" s="66">
        <f>RANK(L20,L$8:L$30,0)</f>
        <v>8</v>
      </c>
      <c r="N20" s="65"/>
      <c r="O20" s="66"/>
      <c r="P20" s="65"/>
      <c r="Q20" s="66"/>
      <c r="R20" s="65">
        <f>VLOOKUP($A20,'Return Data'!$B$7:$R$2700,16,0)</f>
        <v>9.5656999999999996</v>
      </c>
      <c r="S20" s="67">
        <f t="shared" si="4"/>
        <v>17</v>
      </c>
    </row>
    <row r="21" spans="1:19" x14ac:dyDescent="0.3">
      <c r="A21" s="63" t="s">
        <v>1564</v>
      </c>
      <c r="B21" s="64">
        <f>VLOOKUP($A21,'Return Data'!$B$7:$R$2700,3,0)</f>
        <v>44158</v>
      </c>
      <c r="C21" s="65">
        <f>VLOOKUP($A21,'Return Data'!$B$7:$R$2700,4,0)</f>
        <v>10.265000000000001</v>
      </c>
      <c r="D21" s="65">
        <f>VLOOKUP($A21,'Return Data'!$B$7:$R$2700,10,0)</f>
        <v>8.5256000000000007</v>
      </c>
      <c r="E21" s="66">
        <f t="shared" si="0"/>
        <v>21</v>
      </c>
      <c r="F21" s="65">
        <f>VLOOKUP($A21,'Return Data'!$B$7:$R$2700,11,0)</f>
        <v>49.838700000000003</v>
      </c>
      <c r="G21" s="66">
        <f t="shared" ref="G21" si="6">RANK(F21,F$8:F$30,0)</f>
        <v>18</v>
      </c>
      <c r="H21" s="65"/>
      <c r="I21" s="66"/>
      <c r="J21" s="65"/>
      <c r="K21" s="66"/>
      <c r="L21" s="65"/>
      <c r="M21" s="66"/>
      <c r="N21" s="65"/>
      <c r="O21" s="66"/>
      <c r="P21" s="65"/>
      <c r="Q21" s="66"/>
      <c r="R21" s="65">
        <f>VLOOKUP($A21,'Return Data'!$B$7:$R$2700,16,0)</f>
        <v>2.65</v>
      </c>
      <c r="S21" s="67">
        <f t="shared" si="4"/>
        <v>22</v>
      </c>
    </row>
    <row r="22" spans="1:19" x14ac:dyDescent="0.3">
      <c r="A22" s="63" t="s">
        <v>1565</v>
      </c>
      <c r="B22" s="64">
        <f>VLOOKUP($A22,'Return Data'!$B$7:$R$2700,3,0)</f>
        <v>44158</v>
      </c>
      <c r="C22" s="65">
        <f>VLOOKUP($A22,'Return Data'!$B$7:$R$2700,4,0)</f>
        <v>89.786000000000001</v>
      </c>
      <c r="D22" s="65">
        <f>VLOOKUP($A22,'Return Data'!$B$7:$R$2700,10,0)</f>
        <v>16.4358</v>
      </c>
      <c r="E22" s="66">
        <f t="shared" si="0"/>
        <v>1</v>
      </c>
      <c r="F22" s="65">
        <f>VLOOKUP($A22,'Return Data'!$B$7:$R$2700,11,0)</f>
        <v>64.437200000000004</v>
      </c>
      <c r="G22" s="66">
        <f t="shared" ref="G22:G30" si="7">RANK(F22,F$8:F$30,0)</f>
        <v>2</v>
      </c>
      <c r="H22" s="65">
        <f>VLOOKUP($A22,'Return Data'!$B$7:$R$2700,12,0)</f>
        <v>11.8926</v>
      </c>
      <c r="I22" s="66">
        <f t="shared" ref="I22:I30" si="8">RANK(H22,H$8:H$30,0)</f>
        <v>7</v>
      </c>
      <c r="J22" s="65">
        <f>VLOOKUP($A22,'Return Data'!$B$7:$R$2700,13,0)</f>
        <v>26.2653</v>
      </c>
      <c r="K22" s="66">
        <f t="shared" ref="K22:K30" si="9">RANK(J22,J$8:J$30,0)</f>
        <v>6</v>
      </c>
      <c r="L22" s="65">
        <f>VLOOKUP($A22,'Return Data'!$B$7:$R$2700,17,0)</f>
        <v>15.195</v>
      </c>
      <c r="M22" s="66">
        <f>RANK(L22,L$8:L$30,0)</f>
        <v>2</v>
      </c>
      <c r="N22" s="65">
        <f>VLOOKUP($A22,'Return Data'!$B$7:$R$2700,14,0)</f>
        <v>4.2827000000000002</v>
      </c>
      <c r="O22" s="66">
        <f>RANK(N22,N$8:N$30,0)</f>
        <v>4</v>
      </c>
      <c r="P22" s="65">
        <f>VLOOKUP($A22,'Return Data'!$B$7:$R$2700,15,0)</f>
        <v>11.1351</v>
      </c>
      <c r="Q22" s="66">
        <f>RANK(P22,P$8:P$30,0)</f>
        <v>3</v>
      </c>
      <c r="R22" s="65">
        <f>VLOOKUP($A22,'Return Data'!$B$7:$R$2700,16,0)</f>
        <v>14.946999999999999</v>
      </c>
      <c r="S22" s="67">
        <f t="shared" si="4"/>
        <v>9</v>
      </c>
    </row>
    <row r="23" spans="1:19" x14ac:dyDescent="0.3">
      <c r="A23" s="63" t="s">
        <v>1568</v>
      </c>
      <c r="B23" s="64">
        <f>VLOOKUP($A23,'Return Data'!$B$7:$R$2700,3,0)</f>
        <v>44158</v>
      </c>
      <c r="C23" s="65">
        <f>VLOOKUP($A23,'Return Data'!$B$7:$R$2700,4,0)</f>
        <v>24.143999999999998</v>
      </c>
      <c r="D23" s="65">
        <f>VLOOKUP($A23,'Return Data'!$B$7:$R$2700,10,0)</f>
        <v>11.385899999999999</v>
      </c>
      <c r="E23" s="66">
        <f t="shared" si="0"/>
        <v>14</v>
      </c>
      <c r="F23" s="65">
        <f>VLOOKUP($A23,'Return Data'!$B$7:$R$2700,11,0)</f>
        <v>52.366500000000002</v>
      </c>
      <c r="G23" s="66">
        <f t="shared" si="7"/>
        <v>14</v>
      </c>
      <c r="H23" s="65">
        <f>VLOOKUP($A23,'Return Data'!$B$7:$R$2700,12,0)</f>
        <v>3.5912000000000002</v>
      </c>
      <c r="I23" s="66">
        <f t="shared" si="8"/>
        <v>17</v>
      </c>
      <c r="J23" s="65">
        <f>VLOOKUP($A23,'Return Data'!$B$7:$R$2700,13,0)</f>
        <v>7.3974000000000002</v>
      </c>
      <c r="K23" s="66">
        <f t="shared" si="9"/>
        <v>21</v>
      </c>
      <c r="L23" s="65">
        <f>VLOOKUP($A23,'Return Data'!$B$7:$R$2700,17,0)</f>
        <v>-0.32269999999999999</v>
      </c>
      <c r="M23" s="66">
        <f>RANK(L23,L$8:L$30,0)</f>
        <v>15</v>
      </c>
      <c r="N23" s="65">
        <f>VLOOKUP($A23,'Return Data'!$B$7:$R$2700,14,0)</f>
        <v>-3.9030999999999998</v>
      </c>
      <c r="O23" s="66">
        <f>RANK(N23,N$8:N$30,0)</f>
        <v>11</v>
      </c>
      <c r="P23" s="65">
        <f>VLOOKUP($A23,'Return Data'!$B$7:$R$2700,15,0)</f>
        <v>9.6638999999999999</v>
      </c>
      <c r="Q23" s="66">
        <f>RANK(P23,P$8:P$30,0)</f>
        <v>5</v>
      </c>
      <c r="R23" s="65">
        <f>VLOOKUP($A23,'Return Data'!$B$7:$R$2700,16,0)</f>
        <v>14.429</v>
      </c>
      <c r="S23" s="67">
        <f t="shared" si="4"/>
        <v>11</v>
      </c>
    </row>
    <row r="24" spans="1:19" x14ac:dyDescent="0.3">
      <c r="A24" s="63" t="s">
        <v>1569</v>
      </c>
      <c r="B24" s="64">
        <f>VLOOKUP($A24,'Return Data'!$B$7:$R$2700,3,0)</f>
        <v>44158</v>
      </c>
      <c r="C24" s="65">
        <f>VLOOKUP($A24,'Return Data'!$B$7:$R$2700,4,0)</f>
        <v>45.570900000000002</v>
      </c>
      <c r="D24" s="65">
        <f>VLOOKUP($A24,'Return Data'!$B$7:$R$2700,10,0)</f>
        <v>11.1006</v>
      </c>
      <c r="E24" s="66">
        <f t="shared" si="0"/>
        <v>19</v>
      </c>
      <c r="F24" s="65">
        <f>VLOOKUP($A24,'Return Data'!$B$7:$R$2700,11,0)</f>
        <v>55.546900000000001</v>
      </c>
      <c r="G24" s="66">
        <f t="shared" si="7"/>
        <v>8</v>
      </c>
      <c r="H24" s="65">
        <f>VLOOKUP($A24,'Return Data'!$B$7:$R$2700,12,0)</f>
        <v>8.5805000000000007</v>
      </c>
      <c r="I24" s="66">
        <f t="shared" si="8"/>
        <v>10</v>
      </c>
      <c r="J24" s="65">
        <f>VLOOKUP($A24,'Return Data'!$B$7:$R$2700,13,0)</f>
        <v>19.4892</v>
      </c>
      <c r="K24" s="66">
        <f t="shared" si="9"/>
        <v>11</v>
      </c>
      <c r="L24" s="65">
        <f>VLOOKUP($A24,'Return Data'!$B$7:$R$2700,17,0)</f>
        <v>7.49</v>
      </c>
      <c r="M24" s="66">
        <f>RANK(L24,L$8:L$30,0)</f>
        <v>9</v>
      </c>
      <c r="N24" s="65">
        <f>VLOOKUP($A24,'Return Data'!$B$7:$R$2700,14,0)</f>
        <v>1.3355999999999999</v>
      </c>
      <c r="O24" s="66">
        <f>RANK(N24,N$8:N$30,0)</f>
        <v>5</v>
      </c>
      <c r="P24" s="65">
        <f>VLOOKUP($A24,'Return Data'!$B$7:$R$2700,15,0)</f>
        <v>10.927899999999999</v>
      </c>
      <c r="Q24" s="66">
        <f>RANK(P24,P$8:P$30,0)</f>
        <v>4</v>
      </c>
      <c r="R24" s="65">
        <f>VLOOKUP($A24,'Return Data'!$B$7:$R$2700,16,0)</f>
        <v>16.0411</v>
      </c>
      <c r="S24" s="67">
        <f t="shared" si="4"/>
        <v>7</v>
      </c>
    </row>
    <row r="25" spans="1:19" x14ac:dyDescent="0.3">
      <c r="A25" s="63" t="s">
        <v>1572</v>
      </c>
      <c r="B25" s="64">
        <f>VLOOKUP($A25,'Return Data'!$B$7:$R$2700,3,0)</f>
        <v>44158</v>
      </c>
      <c r="C25" s="65">
        <f>VLOOKUP($A25,'Return Data'!$B$7:$R$2700,4,0)</f>
        <v>13.05</v>
      </c>
      <c r="D25" s="65">
        <f>VLOOKUP($A25,'Return Data'!$B$7:$R$2700,10,0)</f>
        <v>12.1134</v>
      </c>
      <c r="E25" s="66">
        <f t="shared" si="0"/>
        <v>10</v>
      </c>
      <c r="F25" s="65">
        <f>VLOOKUP($A25,'Return Data'!$B$7:$R$2700,11,0)</f>
        <v>54.437899999999999</v>
      </c>
      <c r="G25" s="66">
        <f t="shared" si="7"/>
        <v>10</v>
      </c>
      <c r="H25" s="65">
        <f>VLOOKUP($A25,'Return Data'!$B$7:$R$2700,12,0)</f>
        <v>14.876799999999999</v>
      </c>
      <c r="I25" s="66">
        <f t="shared" si="8"/>
        <v>3</v>
      </c>
      <c r="J25" s="65">
        <f>VLOOKUP($A25,'Return Data'!$B$7:$R$2700,13,0)</f>
        <v>28.571400000000001</v>
      </c>
      <c r="K25" s="66">
        <f t="shared" si="9"/>
        <v>4</v>
      </c>
      <c r="L25" s="65"/>
      <c r="M25" s="66"/>
      <c r="N25" s="65"/>
      <c r="O25" s="66"/>
      <c r="P25" s="65"/>
      <c r="Q25" s="66"/>
      <c r="R25" s="65">
        <f>VLOOKUP($A25,'Return Data'!$B$7:$R$2700,16,0)</f>
        <v>18.946899999999999</v>
      </c>
      <c r="S25" s="67">
        <f t="shared" si="4"/>
        <v>4</v>
      </c>
    </row>
    <row r="26" spans="1:19" x14ac:dyDescent="0.3">
      <c r="A26" s="63" t="s">
        <v>1573</v>
      </c>
      <c r="B26" s="64">
        <f>VLOOKUP($A26,'Return Data'!$B$7:$R$2700,3,0)</f>
        <v>44158</v>
      </c>
      <c r="C26" s="65">
        <f>VLOOKUP($A26,'Return Data'!$B$7:$R$2700,4,0)</f>
        <v>72.254654801605497</v>
      </c>
      <c r="D26" s="65">
        <f>VLOOKUP($A26,'Return Data'!$B$7:$R$2700,10,0)</f>
        <v>12.8871</v>
      </c>
      <c r="E26" s="66">
        <f t="shared" si="0"/>
        <v>6</v>
      </c>
      <c r="F26" s="65">
        <f>VLOOKUP($A26,'Return Data'!$B$7:$R$2700,11,0)</f>
        <v>87.7727</v>
      </c>
      <c r="G26" s="66">
        <f t="shared" si="7"/>
        <v>1</v>
      </c>
      <c r="H26" s="65">
        <f>VLOOKUP($A26,'Return Data'!$B$7:$R$2700,12,0)</f>
        <v>43.779699999999998</v>
      </c>
      <c r="I26" s="66">
        <f t="shared" si="8"/>
        <v>1</v>
      </c>
      <c r="J26" s="65">
        <f>VLOOKUP($A26,'Return Data'!$B$7:$R$2700,13,0)</f>
        <v>58.255699999999997</v>
      </c>
      <c r="K26" s="66">
        <f t="shared" si="9"/>
        <v>1</v>
      </c>
      <c r="L26" s="65">
        <f>VLOOKUP($A26,'Return Data'!$B$7:$R$2700,17,0)</f>
        <v>11.4091</v>
      </c>
      <c r="M26" s="66">
        <f>RANK(L26,L$8:L$30,0)</f>
        <v>4</v>
      </c>
      <c r="N26" s="65">
        <f>VLOOKUP($A26,'Return Data'!$B$7:$R$2700,14,0)</f>
        <v>7.9385000000000003</v>
      </c>
      <c r="O26" s="66">
        <f>RANK(N26,N$8:N$30,0)</f>
        <v>2</v>
      </c>
      <c r="P26" s="65">
        <f>VLOOKUP($A26,'Return Data'!$B$7:$R$2700,15,0)</f>
        <v>7.9126000000000003</v>
      </c>
      <c r="Q26" s="66">
        <f>RANK(P26,P$8:P$30,0)</f>
        <v>8</v>
      </c>
      <c r="R26" s="65">
        <f>VLOOKUP($A26,'Return Data'!$B$7:$R$2700,16,0)</f>
        <v>8.5443999999999996</v>
      </c>
      <c r="S26" s="67">
        <f t="shared" si="4"/>
        <v>19</v>
      </c>
    </row>
    <row r="27" spans="1:19" x14ac:dyDescent="0.3">
      <c r="A27" s="63" t="s">
        <v>1576</v>
      </c>
      <c r="B27" s="64">
        <f>VLOOKUP($A27,'Return Data'!$B$7:$R$2700,3,0)</f>
        <v>44158</v>
      </c>
      <c r="C27" s="65">
        <f>VLOOKUP($A27,'Return Data'!$B$7:$R$2700,4,0)</f>
        <v>65.277600000000007</v>
      </c>
      <c r="D27" s="65">
        <f>VLOOKUP($A27,'Return Data'!$B$7:$R$2700,10,0)</f>
        <v>12.5505</v>
      </c>
      <c r="E27" s="66">
        <f t="shared" si="0"/>
        <v>9</v>
      </c>
      <c r="F27" s="65">
        <f>VLOOKUP($A27,'Return Data'!$B$7:$R$2700,11,0)</f>
        <v>53.452500000000001</v>
      </c>
      <c r="G27" s="66">
        <f t="shared" si="7"/>
        <v>12</v>
      </c>
      <c r="H27" s="65">
        <f>VLOOKUP($A27,'Return Data'!$B$7:$R$2700,12,0)</f>
        <v>13.339</v>
      </c>
      <c r="I27" s="66">
        <f t="shared" si="8"/>
        <v>5</v>
      </c>
      <c r="J27" s="65">
        <f>VLOOKUP($A27,'Return Data'!$B$7:$R$2700,13,0)</f>
        <v>21.389600000000002</v>
      </c>
      <c r="K27" s="66">
        <f t="shared" si="9"/>
        <v>8</v>
      </c>
      <c r="L27" s="65">
        <f>VLOOKUP($A27,'Return Data'!$B$7:$R$2700,17,0)</f>
        <v>15.021000000000001</v>
      </c>
      <c r="M27" s="66">
        <f>RANK(L27,L$8:L$30,0)</f>
        <v>3</v>
      </c>
      <c r="N27" s="65">
        <f>VLOOKUP($A27,'Return Data'!$B$7:$R$2700,14,0)</f>
        <v>4.3531000000000004</v>
      </c>
      <c r="O27" s="66">
        <f>RANK(N27,N$8:N$30,0)</f>
        <v>3</v>
      </c>
      <c r="P27" s="65">
        <f>VLOOKUP($A27,'Return Data'!$B$7:$R$2700,15,0)</f>
        <v>14.823700000000001</v>
      </c>
      <c r="Q27" s="66">
        <f>RANK(P27,P$8:P$30,0)</f>
        <v>1</v>
      </c>
      <c r="R27" s="65">
        <f>VLOOKUP($A27,'Return Data'!$B$7:$R$2700,16,0)</f>
        <v>18.210999999999999</v>
      </c>
      <c r="S27" s="67">
        <f t="shared" si="4"/>
        <v>6</v>
      </c>
    </row>
    <row r="28" spans="1:19" x14ac:dyDescent="0.3">
      <c r="A28" s="63" t="s">
        <v>1577</v>
      </c>
      <c r="B28" s="64">
        <f>VLOOKUP($A28,'Return Data'!$B$7:$R$2700,3,0)</f>
        <v>44158</v>
      </c>
      <c r="C28" s="65">
        <f>VLOOKUP($A28,'Return Data'!$B$7:$R$2700,4,0)</f>
        <v>85.733599999999996</v>
      </c>
      <c r="D28" s="65">
        <f>VLOOKUP($A28,'Return Data'!$B$7:$R$2700,10,0)</f>
        <v>12.6334</v>
      </c>
      <c r="E28" s="66">
        <f t="shared" si="0"/>
        <v>8</v>
      </c>
      <c r="F28" s="65">
        <f>VLOOKUP($A28,'Return Data'!$B$7:$R$2700,11,0)</f>
        <v>57.781799999999997</v>
      </c>
      <c r="G28" s="66">
        <f t="shared" si="7"/>
        <v>6</v>
      </c>
      <c r="H28" s="65">
        <f>VLOOKUP($A28,'Return Data'!$B$7:$R$2700,12,0)</f>
        <v>3.1015000000000001</v>
      </c>
      <c r="I28" s="66">
        <f t="shared" si="8"/>
        <v>18</v>
      </c>
      <c r="J28" s="65">
        <f>VLOOKUP($A28,'Return Data'!$B$7:$R$2700,13,0)</f>
        <v>14.427099999999999</v>
      </c>
      <c r="K28" s="66">
        <f t="shared" si="9"/>
        <v>14</v>
      </c>
      <c r="L28" s="65">
        <f>VLOOKUP($A28,'Return Data'!$B$7:$R$2700,17,0)</f>
        <v>4.9222000000000001</v>
      </c>
      <c r="M28" s="66">
        <f>RANK(L28,L$8:L$30,0)</f>
        <v>10</v>
      </c>
      <c r="N28" s="65">
        <f>VLOOKUP($A28,'Return Data'!$B$7:$R$2700,14,0)</f>
        <v>-6.7220000000000004</v>
      </c>
      <c r="O28" s="66">
        <f>RANK(N28,N$8:N$30,0)</f>
        <v>14</v>
      </c>
      <c r="P28" s="65">
        <f>VLOOKUP($A28,'Return Data'!$B$7:$R$2700,15,0)</f>
        <v>3.4780000000000002</v>
      </c>
      <c r="Q28" s="66">
        <f>RANK(P28,P$8:P$30,0)</f>
        <v>14</v>
      </c>
      <c r="R28" s="65">
        <f>VLOOKUP($A28,'Return Data'!$B$7:$R$2700,16,0)</f>
        <v>14.5861</v>
      </c>
      <c r="S28" s="67">
        <f t="shared" si="4"/>
        <v>10</v>
      </c>
    </row>
    <row r="29" spans="1:19" x14ac:dyDescent="0.3">
      <c r="A29" s="63" t="s">
        <v>1580</v>
      </c>
      <c r="B29" s="64">
        <f>VLOOKUP($A29,'Return Data'!$B$7:$R$2700,3,0)</f>
        <v>44158</v>
      </c>
      <c r="C29" s="65">
        <f>VLOOKUP($A29,'Return Data'!$B$7:$R$2700,4,0)</f>
        <v>12.106999999999999</v>
      </c>
      <c r="D29" s="65">
        <f>VLOOKUP($A29,'Return Data'!$B$7:$R$2700,10,0)</f>
        <v>11.261200000000001</v>
      </c>
      <c r="E29" s="66">
        <f t="shared" si="0"/>
        <v>17</v>
      </c>
      <c r="F29" s="65">
        <f>VLOOKUP($A29,'Return Data'!$B$7:$R$2700,11,0)</f>
        <v>48.910299999999999</v>
      </c>
      <c r="G29" s="66">
        <f t="shared" si="7"/>
        <v>19</v>
      </c>
      <c r="H29" s="65">
        <f>VLOOKUP($A29,'Return Data'!$B$7:$R$2700,12,0)</f>
        <v>9.7135999999999996</v>
      </c>
      <c r="I29" s="66">
        <f t="shared" si="8"/>
        <v>9</v>
      </c>
      <c r="J29" s="65">
        <f>VLOOKUP($A29,'Return Data'!$B$7:$R$2700,13,0)</f>
        <v>15.0527</v>
      </c>
      <c r="K29" s="66">
        <f t="shared" si="9"/>
        <v>13</v>
      </c>
      <c r="L29" s="65"/>
      <c r="M29" s="66"/>
      <c r="N29" s="65"/>
      <c r="O29" s="66"/>
      <c r="P29" s="65"/>
      <c r="Q29" s="66"/>
      <c r="R29" s="65">
        <f>VLOOKUP($A29,'Return Data'!$B$7:$R$2700,16,0)</f>
        <v>9.8618000000000006</v>
      </c>
      <c r="S29" s="67">
        <f t="shared" si="4"/>
        <v>16</v>
      </c>
    </row>
    <row r="30" spans="1:19" x14ac:dyDescent="0.3">
      <c r="A30" s="63" t="s">
        <v>1582</v>
      </c>
      <c r="B30" s="64">
        <f>VLOOKUP($A30,'Return Data'!$B$7:$R$2700,3,0)</f>
        <v>44158</v>
      </c>
      <c r="C30" s="65">
        <f>VLOOKUP($A30,'Return Data'!$B$7:$R$2700,4,0)</f>
        <v>16.579999999999998</v>
      </c>
      <c r="D30" s="65">
        <f>VLOOKUP($A30,'Return Data'!$B$7:$R$2700,10,0)</f>
        <v>7.8022999999999998</v>
      </c>
      <c r="E30" s="66">
        <f t="shared" si="0"/>
        <v>23</v>
      </c>
      <c r="F30" s="65">
        <f>VLOOKUP($A30,'Return Data'!$B$7:$R$2700,11,0)</f>
        <v>45.950699999999998</v>
      </c>
      <c r="G30" s="66">
        <f t="shared" si="7"/>
        <v>21</v>
      </c>
      <c r="H30" s="65">
        <f>VLOOKUP($A30,'Return Data'!$B$7:$R$2700,12,0)</f>
        <v>5.6723999999999997</v>
      </c>
      <c r="I30" s="66">
        <f t="shared" si="8"/>
        <v>12</v>
      </c>
      <c r="J30" s="65">
        <f>VLOOKUP($A30,'Return Data'!$B$7:$R$2700,13,0)</f>
        <v>19.9711</v>
      </c>
      <c r="K30" s="66">
        <f t="shared" si="9"/>
        <v>9</v>
      </c>
      <c r="L30" s="65">
        <f>VLOOKUP($A30,'Return Data'!$B$7:$R$2700,17,0)</f>
        <v>11.037100000000001</v>
      </c>
      <c r="M30" s="66">
        <f>RANK(L30,L$8:L$30,0)</f>
        <v>5</v>
      </c>
      <c r="N30" s="65">
        <f>VLOOKUP($A30,'Return Data'!$B$7:$R$2700,14,0)</f>
        <v>1.1297999999999999</v>
      </c>
      <c r="O30" s="66">
        <f>RANK(N30,N$8:N$30,0)</f>
        <v>6</v>
      </c>
      <c r="P30" s="65">
        <f>VLOOKUP($A30,'Return Data'!$B$7:$R$2700,15,0)</f>
        <v>6.5304000000000002</v>
      </c>
      <c r="Q30" s="66">
        <f>RANK(P30,P$8:P$30,0)</f>
        <v>10</v>
      </c>
      <c r="R30" s="65">
        <f>VLOOKUP($A30,'Return Data'!$B$7:$R$2700,16,0)</f>
        <v>8.1409000000000002</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11.846304347826086</v>
      </c>
      <c r="E32" s="74"/>
      <c r="F32" s="75">
        <f>AVERAGE(F8:F30)</f>
        <v>54.416991304347846</v>
      </c>
      <c r="G32" s="74"/>
      <c r="H32" s="75">
        <f>AVERAGE(H8:H30)</f>
        <v>9.5842714285714266</v>
      </c>
      <c r="I32" s="74"/>
      <c r="J32" s="75">
        <f>AVERAGE(J8:J30)</f>
        <v>21.18575238095238</v>
      </c>
      <c r="K32" s="74"/>
      <c r="L32" s="75">
        <f>AVERAGE(L8:L30)</f>
        <v>7.7499562499999994</v>
      </c>
      <c r="M32" s="74"/>
      <c r="N32" s="75">
        <f>AVERAGE(N8:N30)</f>
        <v>-0.21967333333333333</v>
      </c>
      <c r="O32" s="74"/>
      <c r="P32" s="75">
        <f>AVERAGE(P8:P30)</f>
        <v>8.666028571428571</v>
      </c>
      <c r="Q32" s="74"/>
      <c r="R32" s="75">
        <f>AVERAGE(R8:R30)</f>
        <v>13.585586956521739</v>
      </c>
      <c r="S32" s="76"/>
    </row>
    <row r="33" spans="1:19" x14ac:dyDescent="0.3">
      <c r="A33" s="73" t="s">
        <v>28</v>
      </c>
      <c r="B33" s="74"/>
      <c r="C33" s="74"/>
      <c r="D33" s="75">
        <f>MIN(D8:D30)</f>
        <v>7.8022999999999998</v>
      </c>
      <c r="E33" s="74"/>
      <c r="F33" s="75">
        <f>MIN(F8:F30)</f>
        <v>40.956800000000001</v>
      </c>
      <c r="G33" s="74"/>
      <c r="H33" s="75">
        <f>MIN(H8:H30)</f>
        <v>-1.7087000000000001</v>
      </c>
      <c r="I33" s="74"/>
      <c r="J33" s="75">
        <f>MIN(J8:J30)</f>
        <v>7.3974000000000002</v>
      </c>
      <c r="K33" s="74"/>
      <c r="L33" s="75">
        <f>MIN(L8:L30)</f>
        <v>-0.43490000000000001</v>
      </c>
      <c r="M33" s="74"/>
      <c r="N33" s="75">
        <f>MIN(N8:N30)</f>
        <v>-7.8517000000000001</v>
      </c>
      <c r="O33" s="74"/>
      <c r="P33" s="75">
        <f>MIN(P8:P30)</f>
        <v>3.4780000000000002</v>
      </c>
      <c r="Q33" s="74"/>
      <c r="R33" s="75">
        <f>MIN(R8:R30)</f>
        <v>-0.5877</v>
      </c>
      <c r="S33" s="76"/>
    </row>
    <row r="34" spans="1:19" ht="15" thickBot="1" x14ac:dyDescent="0.35">
      <c r="A34" s="77" t="s">
        <v>29</v>
      </c>
      <c r="B34" s="78"/>
      <c r="C34" s="78"/>
      <c r="D34" s="79">
        <f>MAX(D8:D30)</f>
        <v>16.4358</v>
      </c>
      <c r="E34" s="78"/>
      <c r="F34" s="79">
        <f>MAX(F8:F30)</f>
        <v>87.7727</v>
      </c>
      <c r="G34" s="78"/>
      <c r="H34" s="79">
        <f>MAX(H8:H30)</f>
        <v>43.779699999999998</v>
      </c>
      <c r="I34" s="78"/>
      <c r="J34" s="79">
        <f>MAX(J8:J30)</f>
        <v>58.255699999999997</v>
      </c>
      <c r="K34" s="78"/>
      <c r="L34" s="79">
        <f>MAX(L8:L30)</f>
        <v>19.593699999999998</v>
      </c>
      <c r="M34" s="78"/>
      <c r="N34" s="79">
        <f>MAX(N8:N30)</f>
        <v>10.0084</v>
      </c>
      <c r="O34" s="78"/>
      <c r="P34" s="79">
        <f>MAX(P8:P30)</f>
        <v>14.823700000000001</v>
      </c>
      <c r="Q34" s="78"/>
      <c r="R34" s="79">
        <f>MAX(R8:R30)</f>
        <v>34.9</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44158</v>
      </c>
      <c r="C8" s="65">
        <f>VLOOKUP($A8,'Return Data'!$B$7:$R$2700,4,0)</f>
        <v>309.33999999999997</v>
      </c>
      <c r="D8" s="65">
        <f>VLOOKUP($A8,'Return Data'!$B$7:$R$2700,10,0)</f>
        <v>8.5137</v>
      </c>
      <c r="E8" s="66">
        <f t="shared" ref="E8:E33" si="0">RANK(D8,D$8:D$33,0)</f>
        <v>24</v>
      </c>
      <c r="F8" s="65">
        <f>VLOOKUP($A8,'Return Data'!$B$7:$R$2700,11,0)</f>
        <v>44.355800000000002</v>
      </c>
      <c r="G8" s="66">
        <f t="shared" ref="G8:G25" si="1">RANK(F8,F$8:F$33,0)</f>
        <v>16</v>
      </c>
      <c r="H8" s="65">
        <f>VLOOKUP($A8,'Return Data'!$B$7:$R$2700,12,0)</f>
        <v>0.83779999999999999</v>
      </c>
      <c r="I8" s="66">
        <f t="shared" ref="I8:I25" si="2">RANK(H8,H$8:H$33,0)</f>
        <v>23</v>
      </c>
      <c r="J8" s="65">
        <f>VLOOKUP($A8,'Return Data'!$B$7:$R$2700,13,0)</f>
        <v>8.0550999999999995</v>
      </c>
      <c r="K8" s="66">
        <f t="shared" ref="K8:K21" si="3">RANK(J8,J$8:J$33,0)</f>
        <v>22</v>
      </c>
      <c r="L8" s="65">
        <f>VLOOKUP($A8,'Return Data'!$B$7:$R$2700,17,0)</f>
        <v>3.2166000000000001</v>
      </c>
      <c r="M8" s="66">
        <f t="shared" ref="M8:M21" si="4">RANK(L8,L$8:L$33,0)</f>
        <v>23</v>
      </c>
      <c r="N8" s="65">
        <f>VLOOKUP($A8,'Return Data'!$B$7:$R$2700,14,0)</f>
        <v>-2.7646999999999999</v>
      </c>
      <c r="O8" s="66">
        <f t="shared" ref="O8:O20" si="5">RANK(N8,N$8:N$33,0)</f>
        <v>22</v>
      </c>
      <c r="P8" s="65">
        <f>VLOOKUP($A8,'Return Data'!$B$7:$R$2700,15,0)</f>
        <v>6.7317999999999998</v>
      </c>
      <c r="Q8" s="66">
        <f t="shared" ref="Q8:Q16" si="6">RANK(P8,P$8:P$33,0)</f>
        <v>21</v>
      </c>
      <c r="R8" s="65">
        <f>VLOOKUP($A8,'Return Data'!$B$7:$R$2700,16,0)</f>
        <v>12.744199999999999</v>
      </c>
      <c r="S8" s="67">
        <f t="shared" ref="S8:S33" si="7">RANK(R8,R$8:R$33,0)</f>
        <v>22</v>
      </c>
    </row>
    <row r="9" spans="1:20" x14ac:dyDescent="0.3">
      <c r="A9" s="63" t="s">
        <v>1186</v>
      </c>
      <c r="B9" s="64">
        <f>VLOOKUP($A9,'Return Data'!$B$7:$R$2700,3,0)</f>
        <v>44158</v>
      </c>
      <c r="C9" s="65">
        <f>VLOOKUP($A9,'Return Data'!$B$7:$R$2700,4,0)</f>
        <v>51.92</v>
      </c>
      <c r="D9" s="65">
        <f>VLOOKUP($A9,'Return Data'!$B$7:$R$2700,10,0)</f>
        <v>12.943199999999999</v>
      </c>
      <c r="E9" s="66">
        <f t="shared" si="0"/>
        <v>9</v>
      </c>
      <c r="F9" s="65">
        <f>VLOOKUP($A9,'Return Data'!$B$7:$R$2700,11,0)</f>
        <v>36.775599999999997</v>
      </c>
      <c r="G9" s="66">
        <f t="shared" si="1"/>
        <v>23</v>
      </c>
      <c r="H9" s="65">
        <f>VLOOKUP($A9,'Return Data'!$B$7:$R$2700,12,0)</f>
        <v>11.440200000000001</v>
      </c>
      <c r="I9" s="66">
        <f t="shared" si="2"/>
        <v>5</v>
      </c>
      <c r="J9" s="65">
        <f>VLOOKUP($A9,'Return Data'!$B$7:$R$2700,13,0)</f>
        <v>22.4528</v>
      </c>
      <c r="K9" s="66">
        <f t="shared" si="3"/>
        <v>5</v>
      </c>
      <c r="L9" s="65">
        <f>VLOOKUP($A9,'Return Data'!$B$7:$R$2700,17,0)</f>
        <v>20.065799999999999</v>
      </c>
      <c r="M9" s="66">
        <f t="shared" si="4"/>
        <v>2</v>
      </c>
      <c r="N9" s="65">
        <f>VLOOKUP($A9,'Return Data'!$B$7:$R$2700,14,0)</f>
        <v>14.318199999999999</v>
      </c>
      <c r="O9" s="66">
        <f t="shared" si="5"/>
        <v>1</v>
      </c>
      <c r="P9" s="65">
        <f>VLOOKUP($A9,'Return Data'!$B$7:$R$2700,15,0)</f>
        <v>14.994300000000001</v>
      </c>
      <c r="Q9" s="66">
        <f t="shared" si="6"/>
        <v>1</v>
      </c>
      <c r="R9" s="65">
        <f>VLOOKUP($A9,'Return Data'!$B$7:$R$2700,16,0)</f>
        <v>18.384599999999999</v>
      </c>
      <c r="S9" s="67">
        <f t="shared" si="7"/>
        <v>3</v>
      </c>
    </row>
    <row r="10" spans="1:20" x14ac:dyDescent="0.3">
      <c r="A10" s="63" t="s">
        <v>1189</v>
      </c>
      <c r="B10" s="64">
        <f>VLOOKUP($A10,'Return Data'!$B$7:$R$2700,3,0)</f>
        <v>44158</v>
      </c>
      <c r="C10" s="65">
        <f>VLOOKUP($A10,'Return Data'!$B$7:$R$2700,4,0)</f>
        <v>11.63</v>
      </c>
      <c r="D10" s="65">
        <f>VLOOKUP($A10,'Return Data'!$B$7:$R$2700,10,0)</f>
        <v>12.912599999999999</v>
      </c>
      <c r="E10" s="66">
        <f t="shared" si="0"/>
        <v>10</v>
      </c>
      <c r="F10" s="65">
        <f>VLOOKUP($A10,'Return Data'!$B$7:$R$2700,11,0)</f>
        <v>44.831899999999997</v>
      </c>
      <c r="G10" s="66">
        <f t="shared" si="1"/>
        <v>13</v>
      </c>
      <c r="H10" s="65">
        <f>VLOOKUP($A10,'Return Data'!$B$7:$R$2700,12,0)</f>
        <v>14.019600000000001</v>
      </c>
      <c r="I10" s="66">
        <f t="shared" si="2"/>
        <v>4</v>
      </c>
      <c r="J10" s="65">
        <f>VLOOKUP($A10,'Return Data'!$B$7:$R$2700,13,0)</f>
        <v>27.382300000000001</v>
      </c>
      <c r="K10" s="66">
        <f t="shared" si="3"/>
        <v>2</v>
      </c>
      <c r="L10" s="65">
        <f>VLOOKUP($A10,'Return Data'!$B$7:$R$2700,17,0)</f>
        <v>14.592499999999999</v>
      </c>
      <c r="M10" s="66">
        <f t="shared" si="4"/>
        <v>7</v>
      </c>
      <c r="N10" s="65">
        <f>VLOOKUP($A10,'Return Data'!$B$7:$R$2700,14,0)</f>
        <v>4.4321000000000002</v>
      </c>
      <c r="O10" s="66">
        <f t="shared" si="5"/>
        <v>10</v>
      </c>
      <c r="P10" s="65">
        <f>VLOOKUP($A10,'Return Data'!$B$7:$R$2700,15,0)</f>
        <v>8.7855000000000008</v>
      </c>
      <c r="Q10" s="66">
        <f t="shared" si="6"/>
        <v>17</v>
      </c>
      <c r="R10" s="65">
        <f>VLOOKUP($A10,'Return Data'!$B$7:$R$2700,16,0)</f>
        <v>5.8547000000000002</v>
      </c>
      <c r="S10" s="67">
        <f t="shared" si="7"/>
        <v>25</v>
      </c>
    </row>
    <row r="11" spans="1:20" x14ac:dyDescent="0.3">
      <c r="A11" s="63" t="s">
        <v>1191</v>
      </c>
      <c r="B11" s="64">
        <f>VLOOKUP($A11,'Return Data'!$B$7:$R$2700,3,0)</f>
        <v>44158</v>
      </c>
      <c r="C11" s="65">
        <f>VLOOKUP($A11,'Return Data'!$B$7:$R$2700,4,0)</f>
        <v>41.454000000000001</v>
      </c>
      <c r="D11" s="65">
        <f>VLOOKUP($A11,'Return Data'!$B$7:$R$2700,10,0)</f>
        <v>9.0894999999999992</v>
      </c>
      <c r="E11" s="66">
        <f t="shared" si="0"/>
        <v>22</v>
      </c>
      <c r="F11" s="65">
        <f>VLOOKUP($A11,'Return Data'!$B$7:$R$2700,11,0)</f>
        <v>39.698099999999997</v>
      </c>
      <c r="G11" s="66">
        <f t="shared" si="1"/>
        <v>22</v>
      </c>
      <c r="H11" s="65">
        <f>VLOOKUP($A11,'Return Data'!$B$7:$R$2700,12,0)</f>
        <v>5.6098999999999997</v>
      </c>
      <c r="I11" s="66">
        <f t="shared" si="2"/>
        <v>19</v>
      </c>
      <c r="J11" s="65">
        <f>VLOOKUP($A11,'Return Data'!$B$7:$R$2700,13,0)</f>
        <v>17.7637</v>
      </c>
      <c r="K11" s="66">
        <f t="shared" si="3"/>
        <v>15</v>
      </c>
      <c r="L11" s="65">
        <f>VLOOKUP($A11,'Return Data'!$B$7:$R$2700,17,0)</f>
        <v>12.8904</v>
      </c>
      <c r="M11" s="66">
        <f t="shared" si="4"/>
        <v>9</v>
      </c>
      <c r="N11" s="65">
        <f>VLOOKUP($A11,'Return Data'!$B$7:$R$2700,14,0)</f>
        <v>2.2814999999999999</v>
      </c>
      <c r="O11" s="66">
        <f t="shared" si="5"/>
        <v>16</v>
      </c>
      <c r="P11" s="65">
        <f>VLOOKUP($A11,'Return Data'!$B$7:$R$2700,15,0)</f>
        <v>9.9072999999999993</v>
      </c>
      <c r="Q11" s="66">
        <f t="shared" si="6"/>
        <v>13</v>
      </c>
      <c r="R11" s="65">
        <f>VLOOKUP($A11,'Return Data'!$B$7:$R$2700,16,0)</f>
        <v>16.435500000000001</v>
      </c>
      <c r="S11" s="67">
        <f t="shared" si="7"/>
        <v>14</v>
      </c>
    </row>
    <row r="12" spans="1:20" x14ac:dyDescent="0.3">
      <c r="A12" s="63" t="s">
        <v>1192</v>
      </c>
      <c r="B12" s="64">
        <f>VLOOKUP($A12,'Return Data'!$B$7:$R$2700,3,0)</f>
        <v>44158</v>
      </c>
      <c r="C12" s="65">
        <f>VLOOKUP($A12,'Return Data'!$B$7:$R$2700,4,0)</f>
        <v>71.73</v>
      </c>
      <c r="D12" s="65">
        <f>VLOOKUP($A12,'Return Data'!$B$7:$R$2700,10,0)</f>
        <v>11.473699999999999</v>
      </c>
      <c r="E12" s="66">
        <f t="shared" si="0"/>
        <v>14</v>
      </c>
      <c r="F12" s="65">
        <f>VLOOKUP($A12,'Return Data'!$B$7:$R$2700,11,0)</f>
        <v>40.273000000000003</v>
      </c>
      <c r="G12" s="66">
        <f t="shared" si="1"/>
        <v>20</v>
      </c>
      <c r="H12" s="65">
        <f>VLOOKUP($A12,'Return Data'!$B$7:$R$2700,12,0)</f>
        <v>10.044</v>
      </c>
      <c r="I12" s="66">
        <f t="shared" si="2"/>
        <v>6</v>
      </c>
      <c r="J12" s="65">
        <f>VLOOKUP($A12,'Return Data'!$B$7:$R$2700,13,0)</f>
        <v>21.969100000000001</v>
      </c>
      <c r="K12" s="66">
        <f t="shared" si="3"/>
        <v>6</v>
      </c>
      <c r="L12" s="65">
        <f>VLOOKUP($A12,'Return Data'!$B$7:$R$2700,17,0)</f>
        <v>16.456299999999999</v>
      </c>
      <c r="M12" s="66">
        <f t="shared" si="4"/>
        <v>3</v>
      </c>
      <c r="N12" s="65">
        <f>VLOOKUP($A12,'Return Data'!$B$7:$R$2700,14,0)</f>
        <v>7.5747999999999998</v>
      </c>
      <c r="O12" s="66">
        <f t="shared" si="5"/>
        <v>5</v>
      </c>
      <c r="P12" s="65">
        <f>VLOOKUP($A12,'Return Data'!$B$7:$R$2700,15,0)</f>
        <v>13.9857</v>
      </c>
      <c r="Q12" s="66">
        <f t="shared" si="6"/>
        <v>2</v>
      </c>
      <c r="R12" s="65">
        <f>VLOOKUP($A12,'Return Data'!$B$7:$R$2700,16,0)</f>
        <v>17.414899999999999</v>
      </c>
      <c r="S12" s="67">
        <f t="shared" si="7"/>
        <v>11</v>
      </c>
    </row>
    <row r="13" spans="1:20" x14ac:dyDescent="0.3">
      <c r="A13" s="63" t="s">
        <v>1194</v>
      </c>
      <c r="B13" s="64">
        <f>VLOOKUP($A13,'Return Data'!$B$7:$R$2700,3,0)</f>
        <v>44158</v>
      </c>
      <c r="C13" s="65">
        <f>VLOOKUP($A13,'Return Data'!$B$7:$R$2700,4,0)</f>
        <v>34.683999999999997</v>
      </c>
      <c r="D13" s="65">
        <f>VLOOKUP($A13,'Return Data'!$B$7:$R$2700,10,0)</f>
        <v>12.966200000000001</v>
      </c>
      <c r="E13" s="66">
        <f t="shared" si="0"/>
        <v>8</v>
      </c>
      <c r="F13" s="65">
        <f>VLOOKUP($A13,'Return Data'!$B$7:$R$2700,11,0)</f>
        <v>46.321300000000001</v>
      </c>
      <c r="G13" s="66">
        <f t="shared" si="1"/>
        <v>12</v>
      </c>
      <c r="H13" s="65">
        <f>VLOOKUP($A13,'Return Data'!$B$7:$R$2700,12,0)</f>
        <v>9.4062999999999999</v>
      </c>
      <c r="I13" s="66">
        <f t="shared" si="2"/>
        <v>8</v>
      </c>
      <c r="J13" s="65">
        <f>VLOOKUP($A13,'Return Data'!$B$7:$R$2700,13,0)</f>
        <v>21.6556</v>
      </c>
      <c r="K13" s="66">
        <f t="shared" si="3"/>
        <v>7</v>
      </c>
      <c r="L13" s="65">
        <f>VLOOKUP($A13,'Return Data'!$B$7:$R$2700,17,0)</f>
        <v>14.742699999999999</v>
      </c>
      <c r="M13" s="66">
        <f t="shared" si="4"/>
        <v>6</v>
      </c>
      <c r="N13" s="65">
        <f>VLOOKUP($A13,'Return Data'!$B$7:$R$2700,14,0)</f>
        <v>5.4192999999999998</v>
      </c>
      <c r="O13" s="66">
        <f t="shared" si="5"/>
        <v>9</v>
      </c>
      <c r="P13" s="65">
        <f>VLOOKUP($A13,'Return Data'!$B$7:$R$2700,15,0)</f>
        <v>11.770899999999999</v>
      </c>
      <c r="Q13" s="66">
        <f t="shared" si="6"/>
        <v>6</v>
      </c>
      <c r="R13" s="65">
        <f>VLOOKUP($A13,'Return Data'!$B$7:$R$2700,16,0)</f>
        <v>18.322900000000001</v>
      </c>
      <c r="S13" s="67">
        <f t="shared" si="7"/>
        <v>4</v>
      </c>
    </row>
    <row r="14" spans="1:20" x14ac:dyDescent="0.3">
      <c r="A14" s="63" t="s">
        <v>1197</v>
      </c>
      <c r="B14" s="64">
        <f>VLOOKUP($A14,'Return Data'!$B$7:$R$2700,3,0)</f>
        <v>44158</v>
      </c>
      <c r="C14" s="65">
        <f>VLOOKUP($A14,'Return Data'!$B$7:$R$2700,4,0)</f>
        <v>1146.5097000000001</v>
      </c>
      <c r="D14" s="65">
        <f>VLOOKUP($A14,'Return Data'!$B$7:$R$2700,10,0)</f>
        <v>14.492599999999999</v>
      </c>
      <c r="E14" s="66">
        <f t="shared" si="0"/>
        <v>2</v>
      </c>
      <c r="F14" s="65">
        <f>VLOOKUP($A14,'Return Data'!$B$7:$R$2700,11,0)</f>
        <v>48.209099999999999</v>
      </c>
      <c r="G14" s="66">
        <f t="shared" si="1"/>
        <v>6</v>
      </c>
      <c r="H14" s="65">
        <f>VLOOKUP($A14,'Return Data'!$B$7:$R$2700,12,0)</f>
        <v>6.9012000000000002</v>
      </c>
      <c r="I14" s="66">
        <f t="shared" si="2"/>
        <v>14</v>
      </c>
      <c r="J14" s="65">
        <f>VLOOKUP($A14,'Return Data'!$B$7:$R$2700,13,0)</f>
        <v>12.3332</v>
      </c>
      <c r="K14" s="66">
        <f t="shared" si="3"/>
        <v>20</v>
      </c>
      <c r="L14" s="65">
        <f>VLOOKUP($A14,'Return Data'!$B$7:$R$2700,17,0)</f>
        <v>10.031499999999999</v>
      </c>
      <c r="M14" s="66">
        <f t="shared" si="4"/>
        <v>17</v>
      </c>
      <c r="N14" s="65">
        <f>VLOOKUP($A14,'Return Data'!$B$7:$R$2700,14,0)</f>
        <v>3.9638</v>
      </c>
      <c r="O14" s="66">
        <f t="shared" si="5"/>
        <v>12</v>
      </c>
      <c r="P14" s="65">
        <f>VLOOKUP($A14,'Return Data'!$B$7:$R$2700,15,0)</f>
        <v>10.7553</v>
      </c>
      <c r="Q14" s="66">
        <f t="shared" si="6"/>
        <v>12</v>
      </c>
      <c r="R14" s="65">
        <f>VLOOKUP($A14,'Return Data'!$B$7:$R$2700,16,0)</f>
        <v>16.936199999999999</v>
      </c>
      <c r="S14" s="67">
        <f t="shared" si="7"/>
        <v>13</v>
      </c>
    </row>
    <row r="15" spans="1:20" x14ac:dyDescent="0.3">
      <c r="A15" s="63" t="s">
        <v>1199</v>
      </c>
      <c r="B15" s="64">
        <f>VLOOKUP($A15,'Return Data'!$B$7:$R$2700,3,0)</f>
        <v>44158</v>
      </c>
      <c r="C15" s="65">
        <f>VLOOKUP($A15,'Return Data'!$B$7:$R$2700,4,0)</f>
        <v>64.994</v>
      </c>
      <c r="D15" s="65">
        <f>VLOOKUP($A15,'Return Data'!$B$7:$R$2700,10,0)</f>
        <v>11.304399999999999</v>
      </c>
      <c r="E15" s="66">
        <f t="shared" si="0"/>
        <v>15</v>
      </c>
      <c r="F15" s="65">
        <f>VLOOKUP($A15,'Return Data'!$B$7:$R$2700,11,0)</f>
        <v>47.398699999999998</v>
      </c>
      <c r="G15" s="66">
        <f t="shared" si="1"/>
        <v>10</v>
      </c>
      <c r="H15" s="65">
        <f>VLOOKUP($A15,'Return Data'!$B$7:$R$2700,12,0)</f>
        <v>6.6017000000000001</v>
      </c>
      <c r="I15" s="66">
        <f t="shared" si="2"/>
        <v>18</v>
      </c>
      <c r="J15" s="65">
        <f>VLOOKUP($A15,'Return Data'!$B$7:$R$2700,13,0)</f>
        <v>16.1188</v>
      </c>
      <c r="K15" s="66">
        <f t="shared" si="3"/>
        <v>16</v>
      </c>
      <c r="L15" s="65">
        <f>VLOOKUP($A15,'Return Data'!$B$7:$R$2700,17,0)</f>
        <v>9.6209000000000007</v>
      </c>
      <c r="M15" s="66">
        <f t="shared" si="4"/>
        <v>18</v>
      </c>
      <c r="N15" s="65">
        <f>VLOOKUP($A15,'Return Data'!$B$7:$R$2700,14,0)</f>
        <v>2.7456999999999998</v>
      </c>
      <c r="O15" s="66">
        <f t="shared" si="5"/>
        <v>15</v>
      </c>
      <c r="P15" s="65">
        <f>VLOOKUP($A15,'Return Data'!$B$7:$R$2700,15,0)</f>
        <v>11.243600000000001</v>
      </c>
      <c r="Q15" s="66">
        <f t="shared" si="6"/>
        <v>9</v>
      </c>
      <c r="R15" s="65">
        <f>VLOOKUP($A15,'Return Data'!$B$7:$R$2700,16,0)</f>
        <v>17.125</v>
      </c>
      <c r="S15" s="67">
        <f t="shared" si="7"/>
        <v>12</v>
      </c>
    </row>
    <row r="16" spans="1:20" x14ac:dyDescent="0.3">
      <c r="A16" s="63" t="s">
        <v>1201</v>
      </c>
      <c r="B16" s="64">
        <f>VLOOKUP($A16,'Return Data'!$B$7:$R$2700,3,0)</f>
        <v>44158</v>
      </c>
      <c r="C16" s="65">
        <f>VLOOKUP($A16,'Return Data'!$B$7:$R$2700,4,0)</f>
        <v>110.53</v>
      </c>
      <c r="D16" s="65">
        <f>VLOOKUP($A16,'Return Data'!$B$7:$R$2700,10,0)</f>
        <v>10.1335</v>
      </c>
      <c r="E16" s="66">
        <f t="shared" si="0"/>
        <v>20</v>
      </c>
      <c r="F16" s="65">
        <f>VLOOKUP($A16,'Return Data'!$B$7:$R$2700,11,0)</f>
        <v>51.224499999999999</v>
      </c>
      <c r="G16" s="66">
        <f t="shared" si="1"/>
        <v>2</v>
      </c>
      <c r="H16" s="65">
        <f>VLOOKUP($A16,'Return Data'!$B$7:$R$2700,12,0)</f>
        <v>6.7304000000000004</v>
      </c>
      <c r="I16" s="66">
        <f t="shared" si="2"/>
        <v>17</v>
      </c>
      <c r="J16" s="65">
        <f>VLOOKUP($A16,'Return Data'!$B$7:$R$2700,13,0)</f>
        <v>10.6739</v>
      </c>
      <c r="K16" s="66">
        <f t="shared" si="3"/>
        <v>21</v>
      </c>
      <c r="L16" s="65">
        <f>VLOOKUP($A16,'Return Data'!$B$7:$R$2700,17,0)</f>
        <v>6.9532999999999996</v>
      </c>
      <c r="M16" s="66">
        <f t="shared" si="4"/>
        <v>21</v>
      </c>
      <c r="N16" s="65">
        <f>VLOOKUP($A16,'Return Data'!$B$7:$R$2700,14,0)</f>
        <v>1.5728</v>
      </c>
      <c r="O16" s="66">
        <f t="shared" si="5"/>
        <v>20</v>
      </c>
      <c r="P16" s="65">
        <f>VLOOKUP($A16,'Return Data'!$B$7:$R$2700,15,0)</f>
        <v>8.8950999999999993</v>
      </c>
      <c r="Q16" s="66">
        <f t="shared" si="6"/>
        <v>16</v>
      </c>
      <c r="R16" s="65">
        <f>VLOOKUP($A16,'Return Data'!$B$7:$R$2700,16,0)</f>
        <v>16.049700000000001</v>
      </c>
      <c r="S16" s="67">
        <f t="shared" si="7"/>
        <v>15</v>
      </c>
    </row>
    <row r="17" spans="1:19" x14ac:dyDescent="0.3">
      <c r="A17" s="63" t="s">
        <v>1203</v>
      </c>
      <c r="B17" s="64">
        <f>VLOOKUP($A17,'Return Data'!$B$7:$R$2700,3,0)</f>
        <v>44158</v>
      </c>
      <c r="C17" s="65">
        <f>VLOOKUP($A17,'Return Data'!$B$7:$R$2700,4,0)</f>
        <v>12.96</v>
      </c>
      <c r="D17" s="65">
        <f>VLOOKUP($A17,'Return Data'!$B$7:$R$2700,10,0)</f>
        <v>13.089</v>
      </c>
      <c r="E17" s="66">
        <f t="shared" si="0"/>
        <v>6</v>
      </c>
      <c r="F17" s="65">
        <f>VLOOKUP($A17,'Return Data'!$B$7:$R$2700,11,0)</f>
        <v>47.608199999999997</v>
      </c>
      <c r="G17" s="66">
        <f t="shared" si="1"/>
        <v>8</v>
      </c>
      <c r="H17" s="65">
        <f>VLOOKUP($A17,'Return Data'!$B$7:$R$2700,12,0)</f>
        <v>6.9306999999999999</v>
      </c>
      <c r="I17" s="66">
        <f t="shared" si="2"/>
        <v>13</v>
      </c>
      <c r="J17" s="65">
        <f>VLOOKUP($A17,'Return Data'!$B$7:$R$2700,13,0)</f>
        <v>18.6813</v>
      </c>
      <c r="K17" s="66">
        <f t="shared" si="3"/>
        <v>14</v>
      </c>
      <c r="L17" s="65">
        <f>VLOOKUP($A17,'Return Data'!$B$7:$R$2700,17,0)</f>
        <v>9.3658999999999999</v>
      </c>
      <c r="M17" s="66">
        <f t="shared" si="4"/>
        <v>19</v>
      </c>
      <c r="N17" s="65">
        <f>VLOOKUP($A17,'Return Data'!$B$7:$R$2700,14,0)</f>
        <v>2.2566999999999999</v>
      </c>
      <c r="O17" s="66">
        <f t="shared" si="5"/>
        <v>17</v>
      </c>
      <c r="P17" s="65"/>
      <c r="Q17" s="66"/>
      <c r="R17" s="65">
        <f>VLOOKUP($A17,'Return Data'!$B$7:$R$2700,16,0)</f>
        <v>7.0038999999999998</v>
      </c>
      <c r="S17" s="67">
        <f t="shared" si="7"/>
        <v>24</v>
      </c>
    </row>
    <row r="18" spans="1:19" x14ac:dyDescent="0.3">
      <c r="A18" s="63" t="s">
        <v>1205</v>
      </c>
      <c r="B18" s="64">
        <f>VLOOKUP($A18,'Return Data'!$B$7:$R$2700,3,0)</f>
        <v>44158</v>
      </c>
      <c r="C18" s="65">
        <f>VLOOKUP($A18,'Return Data'!$B$7:$R$2700,4,0)</f>
        <v>65.94</v>
      </c>
      <c r="D18" s="65">
        <f>VLOOKUP($A18,'Return Data'!$B$7:$R$2700,10,0)</f>
        <v>10.7119</v>
      </c>
      <c r="E18" s="66">
        <f t="shared" si="0"/>
        <v>17</v>
      </c>
      <c r="F18" s="65">
        <f>VLOOKUP($A18,'Return Data'!$B$7:$R$2700,11,0)</f>
        <v>40.0595</v>
      </c>
      <c r="G18" s="66">
        <f t="shared" si="1"/>
        <v>21</v>
      </c>
      <c r="H18" s="65">
        <f>VLOOKUP($A18,'Return Data'!$B$7:$R$2700,12,0)</f>
        <v>6.8026999999999997</v>
      </c>
      <c r="I18" s="66">
        <f t="shared" si="2"/>
        <v>15</v>
      </c>
      <c r="J18" s="65">
        <f>VLOOKUP($A18,'Return Data'!$B$7:$R$2700,13,0)</f>
        <v>21.481200000000001</v>
      </c>
      <c r="K18" s="66">
        <f t="shared" si="3"/>
        <v>8</v>
      </c>
      <c r="L18" s="65">
        <f>VLOOKUP($A18,'Return Data'!$B$7:$R$2700,17,0)</f>
        <v>13.701000000000001</v>
      </c>
      <c r="M18" s="66">
        <f t="shared" si="4"/>
        <v>8</v>
      </c>
      <c r="N18" s="65">
        <f>VLOOKUP($A18,'Return Data'!$B$7:$R$2700,14,0)</f>
        <v>8.3071000000000002</v>
      </c>
      <c r="O18" s="66">
        <f t="shared" si="5"/>
        <v>3</v>
      </c>
      <c r="P18" s="65">
        <f>VLOOKUP($A18,'Return Data'!$B$7:$R$2700,15,0)</f>
        <v>13.2834</v>
      </c>
      <c r="Q18" s="66">
        <f>RANK(P18,P$8:P$33,0)</f>
        <v>4</v>
      </c>
      <c r="R18" s="65">
        <f>VLOOKUP($A18,'Return Data'!$B$7:$R$2700,16,0)</f>
        <v>18.159500000000001</v>
      </c>
      <c r="S18" s="67">
        <f t="shared" si="7"/>
        <v>5</v>
      </c>
    </row>
    <row r="19" spans="1:19" x14ac:dyDescent="0.3">
      <c r="A19" s="63" t="s">
        <v>1207</v>
      </c>
      <c r="B19" s="64">
        <f>VLOOKUP($A19,'Return Data'!$B$7:$R$2700,3,0)</f>
        <v>44158</v>
      </c>
      <c r="C19" s="65">
        <f>VLOOKUP($A19,'Return Data'!$B$7:$R$2700,4,0)</f>
        <v>50.531999999999996</v>
      </c>
      <c r="D19" s="65">
        <f>VLOOKUP($A19,'Return Data'!$B$7:$R$2700,10,0)</f>
        <v>13.1533</v>
      </c>
      <c r="E19" s="66">
        <f t="shared" si="0"/>
        <v>5</v>
      </c>
      <c r="F19" s="65">
        <f>VLOOKUP($A19,'Return Data'!$B$7:$R$2700,11,0)</f>
        <v>48.001100000000001</v>
      </c>
      <c r="G19" s="66">
        <f t="shared" si="1"/>
        <v>7</v>
      </c>
      <c r="H19" s="65">
        <f>VLOOKUP($A19,'Return Data'!$B$7:$R$2700,12,0)</f>
        <v>6.7832999999999997</v>
      </c>
      <c r="I19" s="66">
        <f t="shared" si="2"/>
        <v>16</v>
      </c>
      <c r="J19" s="65">
        <f>VLOOKUP($A19,'Return Data'!$B$7:$R$2700,13,0)</f>
        <v>18.7926</v>
      </c>
      <c r="K19" s="66">
        <f t="shared" si="3"/>
        <v>13</v>
      </c>
      <c r="L19" s="65">
        <f>VLOOKUP($A19,'Return Data'!$B$7:$R$2700,17,0)</f>
        <v>14.940300000000001</v>
      </c>
      <c r="M19" s="66">
        <f t="shared" si="4"/>
        <v>5</v>
      </c>
      <c r="N19" s="65">
        <f>VLOOKUP($A19,'Return Data'!$B$7:$R$2700,14,0)</f>
        <v>6.0007000000000001</v>
      </c>
      <c r="O19" s="66">
        <f t="shared" si="5"/>
        <v>7</v>
      </c>
      <c r="P19" s="65">
        <f>VLOOKUP($A19,'Return Data'!$B$7:$R$2700,15,0)</f>
        <v>13.3965</v>
      </c>
      <c r="Q19" s="66">
        <f>RANK(P19,P$8:P$33,0)</f>
        <v>3</v>
      </c>
      <c r="R19" s="65">
        <f>VLOOKUP($A19,'Return Data'!$B$7:$R$2700,16,0)</f>
        <v>17.736999999999998</v>
      </c>
      <c r="S19" s="67">
        <f t="shared" si="7"/>
        <v>8</v>
      </c>
    </row>
    <row r="20" spans="1:19" x14ac:dyDescent="0.3">
      <c r="A20" s="63" t="s">
        <v>1208</v>
      </c>
      <c r="B20" s="64">
        <f>VLOOKUP($A20,'Return Data'!$B$7:$R$2700,3,0)</f>
        <v>44158</v>
      </c>
      <c r="C20" s="65">
        <f>VLOOKUP($A20,'Return Data'!$B$7:$R$2700,4,0)</f>
        <v>158.99</v>
      </c>
      <c r="D20" s="65">
        <f>VLOOKUP($A20,'Return Data'!$B$7:$R$2700,10,0)</f>
        <v>10.394399999999999</v>
      </c>
      <c r="E20" s="66">
        <f t="shared" si="0"/>
        <v>18</v>
      </c>
      <c r="F20" s="65">
        <f>VLOOKUP($A20,'Return Data'!$B$7:$R$2700,11,0)</f>
        <v>40.326599999999999</v>
      </c>
      <c r="G20" s="66">
        <f t="shared" si="1"/>
        <v>19</v>
      </c>
      <c r="H20" s="65">
        <f>VLOOKUP($A20,'Return Data'!$B$7:$R$2700,12,0)</f>
        <v>4.7641</v>
      </c>
      <c r="I20" s="66">
        <f t="shared" si="2"/>
        <v>20</v>
      </c>
      <c r="J20" s="65">
        <f>VLOOKUP($A20,'Return Data'!$B$7:$R$2700,13,0)</f>
        <v>14.893800000000001</v>
      </c>
      <c r="K20" s="66">
        <f t="shared" si="3"/>
        <v>18</v>
      </c>
      <c r="L20" s="65">
        <f>VLOOKUP($A20,'Return Data'!$B$7:$R$2700,17,0)</f>
        <v>8.0635999999999992</v>
      </c>
      <c r="M20" s="66">
        <f t="shared" si="4"/>
        <v>20</v>
      </c>
      <c r="N20" s="65">
        <f>VLOOKUP($A20,'Return Data'!$B$7:$R$2700,14,0)</f>
        <v>1.6871</v>
      </c>
      <c r="O20" s="66">
        <f t="shared" si="5"/>
        <v>18</v>
      </c>
      <c r="P20" s="65">
        <f>VLOOKUP($A20,'Return Data'!$B$7:$R$2700,15,0)</f>
        <v>11.8146</v>
      </c>
      <c r="Q20" s="66">
        <f>RANK(P20,P$8:P$33,0)</f>
        <v>5</v>
      </c>
      <c r="R20" s="65">
        <f>VLOOKUP($A20,'Return Data'!$B$7:$R$2700,16,0)</f>
        <v>18.049800000000001</v>
      </c>
      <c r="S20" s="67">
        <f t="shared" si="7"/>
        <v>6</v>
      </c>
    </row>
    <row r="21" spans="1:19" x14ac:dyDescent="0.3">
      <c r="A21" s="63" t="s">
        <v>1210</v>
      </c>
      <c r="B21" s="64">
        <f>VLOOKUP($A21,'Return Data'!$B$7:$R$2700,3,0)</f>
        <v>44158</v>
      </c>
      <c r="C21" s="65">
        <f>VLOOKUP($A21,'Return Data'!$B$7:$R$2700,4,0)</f>
        <v>11.315799999999999</v>
      </c>
      <c r="D21" s="65">
        <f>VLOOKUP($A21,'Return Data'!$B$7:$R$2700,10,0)</f>
        <v>8.3069000000000006</v>
      </c>
      <c r="E21" s="66">
        <f t="shared" si="0"/>
        <v>26</v>
      </c>
      <c r="F21" s="65">
        <f>VLOOKUP($A21,'Return Data'!$B$7:$R$2700,11,0)</f>
        <v>33.298000000000002</v>
      </c>
      <c r="G21" s="66">
        <f t="shared" si="1"/>
        <v>26</v>
      </c>
      <c r="H21" s="65">
        <f>VLOOKUP($A21,'Return Data'!$B$7:$R$2700,12,0)</f>
        <v>3.4379</v>
      </c>
      <c r="I21" s="66">
        <f t="shared" si="2"/>
        <v>22</v>
      </c>
      <c r="J21" s="65">
        <f>VLOOKUP($A21,'Return Data'!$B$7:$R$2700,13,0)</f>
        <v>13.947699999999999</v>
      </c>
      <c r="K21" s="66">
        <f t="shared" si="3"/>
        <v>19</v>
      </c>
      <c r="L21" s="65">
        <f>VLOOKUP($A21,'Return Data'!$B$7:$R$2700,17,0)</f>
        <v>11.496</v>
      </c>
      <c r="M21" s="66">
        <f t="shared" si="4"/>
        <v>14</v>
      </c>
      <c r="N21" s="65"/>
      <c r="O21" s="66"/>
      <c r="P21" s="65"/>
      <c r="Q21" s="66"/>
      <c r="R21" s="65">
        <f>VLOOKUP($A21,'Return Data'!$B$7:$R$2700,16,0)</f>
        <v>4.4867999999999997</v>
      </c>
      <c r="S21" s="67">
        <f t="shared" si="7"/>
        <v>26</v>
      </c>
    </row>
    <row r="22" spans="1:19" x14ac:dyDescent="0.3">
      <c r="A22" s="63" t="s">
        <v>1212</v>
      </c>
      <c r="B22" s="64">
        <f>VLOOKUP($A22,'Return Data'!$B$7:$R$2700,3,0)</f>
        <v>44158</v>
      </c>
      <c r="C22" s="65">
        <f>VLOOKUP($A22,'Return Data'!$B$7:$R$2700,4,0)</f>
        <v>13.162000000000001</v>
      </c>
      <c r="D22" s="65">
        <f>VLOOKUP($A22,'Return Data'!$B$7:$R$2700,10,0)</f>
        <v>12.601599999999999</v>
      </c>
      <c r="E22" s="66">
        <f t="shared" si="0"/>
        <v>11</v>
      </c>
      <c r="F22" s="65">
        <f>VLOOKUP($A22,'Return Data'!$B$7:$R$2700,11,0)</f>
        <v>50.888500000000001</v>
      </c>
      <c r="G22" s="66">
        <f t="shared" si="1"/>
        <v>3</v>
      </c>
      <c r="H22" s="65">
        <f>VLOOKUP($A22,'Return Data'!$B$7:$R$2700,12,0)</f>
        <v>9.9857999999999993</v>
      </c>
      <c r="I22" s="66">
        <f t="shared" si="2"/>
        <v>7</v>
      </c>
      <c r="J22" s="65">
        <f>VLOOKUP($A22,'Return Data'!$B$7:$R$2700,13,0)</f>
        <v>19.167000000000002</v>
      </c>
      <c r="K22" s="66">
        <f>RANK(J22,J$8:J$33,0)</f>
        <v>12</v>
      </c>
      <c r="L22" s="65"/>
      <c r="M22" s="66"/>
      <c r="N22" s="65"/>
      <c r="O22" s="66"/>
      <c r="P22" s="65"/>
      <c r="Q22" s="66"/>
      <c r="R22" s="65">
        <f>VLOOKUP($A22,'Return Data'!$B$7:$R$2700,16,0)</f>
        <v>23.075299999999999</v>
      </c>
      <c r="S22" s="67">
        <f t="shared" si="7"/>
        <v>2</v>
      </c>
    </row>
    <row r="23" spans="1:19" x14ac:dyDescent="0.3">
      <c r="A23" s="63" t="s">
        <v>1214</v>
      </c>
      <c r="B23" s="64">
        <f>VLOOKUP($A23,'Return Data'!$B$7:$R$2700,3,0)</f>
        <v>44158</v>
      </c>
      <c r="C23" s="65">
        <f>VLOOKUP($A23,'Return Data'!$B$7:$R$2700,4,0)</f>
        <v>30.256399999999999</v>
      </c>
      <c r="D23" s="65">
        <f>VLOOKUP($A23,'Return Data'!$B$7:$R$2700,10,0)</f>
        <v>13.0223</v>
      </c>
      <c r="E23" s="66">
        <f t="shared" si="0"/>
        <v>7</v>
      </c>
      <c r="F23" s="65">
        <f>VLOOKUP($A23,'Return Data'!$B$7:$R$2700,11,0)</f>
        <v>44.6173</v>
      </c>
      <c r="G23" s="66">
        <f t="shared" si="1"/>
        <v>15</v>
      </c>
      <c r="H23" s="65">
        <f>VLOOKUP($A23,'Return Data'!$B$7:$R$2700,12,0)</f>
        <v>-3.2277999999999998</v>
      </c>
      <c r="I23" s="66">
        <f t="shared" si="2"/>
        <v>24</v>
      </c>
      <c r="J23" s="65">
        <f>VLOOKUP($A23,'Return Data'!$B$7:$R$2700,13,0)</f>
        <v>7.5522999999999998</v>
      </c>
      <c r="K23" s="66">
        <f>RANK(J23,J$8:J$33,0)</f>
        <v>23</v>
      </c>
      <c r="L23" s="65">
        <f>VLOOKUP($A23,'Return Data'!$B$7:$R$2700,17,0)</f>
        <v>10.606400000000001</v>
      </c>
      <c r="M23" s="66">
        <f>RANK(L23,L$8:L$33,0)</f>
        <v>15</v>
      </c>
      <c r="N23" s="65">
        <f>VLOOKUP($A23,'Return Data'!$B$7:$R$2700,14,0)</f>
        <v>3.0766</v>
      </c>
      <c r="O23" s="66">
        <f>RANK(N23,N$8:N$33,0)</f>
        <v>14</v>
      </c>
      <c r="P23" s="65">
        <f>VLOOKUP($A23,'Return Data'!$B$7:$R$2700,15,0)</f>
        <v>8.2705000000000002</v>
      </c>
      <c r="Q23" s="66">
        <f>RANK(P23,P$8:P$33,0)</f>
        <v>18</v>
      </c>
      <c r="R23" s="65">
        <f>VLOOKUP($A23,'Return Data'!$B$7:$R$2700,16,0)</f>
        <v>17.8216</v>
      </c>
      <c r="S23" s="67">
        <f t="shared" si="7"/>
        <v>7</v>
      </c>
    </row>
    <row r="24" spans="1:19" x14ac:dyDescent="0.3">
      <c r="A24" s="63" t="s">
        <v>1217</v>
      </c>
      <c r="B24" s="64">
        <f>VLOOKUP($A24,'Return Data'!$B$7:$R$2700,3,0)</f>
        <v>44158</v>
      </c>
      <c r="C24" s="65">
        <f>VLOOKUP($A24,'Return Data'!$B$7:$R$2700,4,0)</f>
        <v>1354.9792</v>
      </c>
      <c r="D24" s="65">
        <f>VLOOKUP($A24,'Return Data'!$B$7:$R$2700,10,0)</f>
        <v>9.5396999999999998</v>
      </c>
      <c r="E24" s="66">
        <f t="shared" si="0"/>
        <v>21</v>
      </c>
      <c r="F24" s="65">
        <f>VLOOKUP($A24,'Return Data'!$B$7:$R$2700,11,0)</f>
        <v>47.454099999999997</v>
      </c>
      <c r="G24" s="66">
        <f t="shared" si="1"/>
        <v>9</v>
      </c>
      <c r="H24" s="65">
        <f>VLOOKUP($A24,'Return Data'!$B$7:$R$2700,12,0)</f>
        <v>3.7667000000000002</v>
      </c>
      <c r="I24" s="66">
        <f t="shared" si="2"/>
        <v>21</v>
      </c>
      <c r="J24" s="65">
        <f>VLOOKUP($A24,'Return Data'!$B$7:$R$2700,13,0)</f>
        <v>15.980399999999999</v>
      </c>
      <c r="K24" s="66">
        <f>RANK(J24,J$8:J$33,0)</f>
        <v>17</v>
      </c>
      <c r="L24" s="65">
        <f>VLOOKUP($A24,'Return Data'!$B$7:$R$2700,17,0)</f>
        <v>12.2674</v>
      </c>
      <c r="M24" s="66">
        <f>RANK(L24,L$8:L$33,0)</f>
        <v>13</v>
      </c>
      <c r="N24" s="65">
        <f>VLOOKUP($A24,'Return Data'!$B$7:$R$2700,14,0)</f>
        <v>4.1414</v>
      </c>
      <c r="O24" s="66">
        <f>RANK(N24,N$8:N$33,0)</f>
        <v>11</v>
      </c>
      <c r="P24" s="65">
        <f>VLOOKUP($A24,'Return Data'!$B$7:$R$2700,15,0)</f>
        <v>10.808199999999999</v>
      </c>
      <c r="Q24" s="66">
        <f>RANK(P24,P$8:P$33,0)</f>
        <v>11</v>
      </c>
      <c r="R24" s="65">
        <f>VLOOKUP($A24,'Return Data'!$B$7:$R$2700,16,0)</f>
        <v>13.299200000000001</v>
      </c>
      <c r="S24" s="67">
        <f t="shared" si="7"/>
        <v>21</v>
      </c>
    </row>
    <row r="25" spans="1:19" x14ac:dyDescent="0.3">
      <c r="A25" s="63" t="s">
        <v>1218</v>
      </c>
      <c r="B25" s="64">
        <f>VLOOKUP($A25,'Return Data'!$B$7:$R$2700,3,0)</f>
        <v>44158</v>
      </c>
      <c r="C25" s="65">
        <f>VLOOKUP($A25,'Return Data'!$B$7:$R$2700,4,0)</f>
        <v>26.88</v>
      </c>
      <c r="D25" s="65">
        <f>VLOOKUP($A25,'Return Data'!$B$7:$R$2700,10,0)</f>
        <v>14.9209</v>
      </c>
      <c r="E25" s="66">
        <f t="shared" si="0"/>
        <v>1</v>
      </c>
      <c r="F25" s="65">
        <f>VLOOKUP($A25,'Return Data'!$B$7:$R$2700,11,0)</f>
        <v>57.192999999999998</v>
      </c>
      <c r="G25" s="66">
        <f t="shared" si="1"/>
        <v>1</v>
      </c>
      <c r="H25" s="65">
        <f>VLOOKUP($A25,'Return Data'!$B$7:$R$2700,12,0)</f>
        <v>23.586200000000002</v>
      </c>
      <c r="I25" s="66">
        <f t="shared" si="2"/>
        <v>1</v>
      </c>
      <c r="J25" s="65">
        <f>VLOOKUP($A25,'Return Data'!$B$7:$R$2700,13,0)</f>
        <v>43.436500000000002</v>
      </c>
      <c r="K25" s="66">
        <f>RANK(J25,J$8:J$33,0)</f>
        <v>1</v>
      </c>
      <c r="L25" s="65">
        <f>VLOOKUP($A25,'Return Data'!$B$7:$R$2700,17,0)</f>
        <v>21.463999999999999</v>
      </c>
      <c r="M25" s="66">
        <f>RANK(L25,L$8:L$33,0)</f>
        <v>1</v>
      </c>
      <c r="N25" s="65">
        <f>VLOOKUP($A25,'Return Data'!$B$7:$R$2700,14,0)</f>
        <v>9.4255999999999993</v>
      </c>
      <c r="O25" s="66">
        <f>RANK(N25,N$8:N$33,0)</f>
        <v>2</v>
      </c>
      <c r="P25" s="65">
        <f>VLOOKUP($A25,'Return Data'!$B$7:$R$2700,15,0)</f>
        <v>11.4261</v>
      </c>
      <c r="Q25" s="66">
        <f>RANK(P25,P$8:P$33,0)</f>
        <v>8</v>
      </c>
      <c r="R25" s="65">
        <f>VLOOKUP($A25,'Return Data'!$B$7:$R$2700,16,0)</f>
        <v>15.216699999999999</v>
      </c>
      <c r="S25" s="67">
        <f t="shared" si="7"/>
        <v>18</v>
      </c>
    </row>
    <row r="26" spans="1:19" x14ac:dyDescent="0.3">
      <c r="A26" s="63" t="s">
        <v>1220</v>
      </c>
      <c r="B26" s="64">
        <f>VLOOKUP($A26,'Return Data'!$B$7:$R$2700,3,0)</f>
        <v>44158</v>
      </c>
      <c r="C26" s="65">
        <f>VLOOKUP($A26,'Return Data'!$B$7:$R$2700,4,0)</f>
        <v>11.55</v>
      </c>
      <c r="D26" s="65">
        <f>VLOOKUP($A26,'Return Data'!$B$7:$R$2700,10,0)</f>
        <v>11.057700000000001</v>
      </c>
      <c r="E26" s="66">
        <f t="shared" si="0"/>
        <v>16</v>
      </c>
      <c r="F26" s="65">
        <f>VLOOKUP($A26,'Return Data'!$B$7:$R$2700,11,0)</f>
        <v>41.025599999999997</v>
      </c>
      <c r="G26" s="66">
        <f t="shared" ref="G26" si="8">RANK(F26,F$8:F$33,0)</f>
        <v>18</v>
      </c>
      <c r="H26" s="65">
        <f>VLOOKUP($A26,'Return Data'!$B$7:$R$2700,12,0)</f>
        <v>7.6421000000000001</v>
      </c>
      <c r="I26" s="66">
        <f t="shared" ref="I26" si="9">RANK(H26,H$8:H$33,0)</f>
        <v>12</v>
      </c>
      <c r="J26" s="65"/>
      <c r="K26" s="66"/>
      <c r="L26" s="65"/>
      <c r="M26" s="66"/>
      <c r="N26" s="65"/>
      <c r="O26" s="66"/>
      <c r="P26" s="65"/>
      <c r="Q26" s="66"/>
      <c r="R26" s="65">
        <f>VLOOKUP($A26,'Return Data'!$B$7:$R$2700,16,0)</f>
        <v>15.5</v>
      </c>
      <c r="S26" s="67">
        <f t="shared" si="7"/>
        <v>17</v>
      </c>
    </row>
    <row r="27" spans="1:19" x14ac:dyDescent="0.3">
      <c r="A27" s="63" t="s">
        <v>1223</v>
      </c>
      <c r="B27" s="64">
        <f>VLOOKUP($A27,'Return Data'!$B$7:$R$2700,3,0)</f>
        <v>44158</v>
      </c>
      <c r="C27" s="65">
        <f>VLOOKUP($A27,'Return Data'!$B$7:$R$2700,4,0)</f>
        <v>71.008799999999994</v>
      </c>
      <c r="D27" s="65">
        <f>VLOOKUP($A27,'Return Data'!$B$7:$R$2700,10,0)</f>
        <v>9.0488999999999997</v>
      </c>
      <c r="E27" s="66">
        <f t="shared" si="0"/>
        <v>23</v>
      </c>
      <c r="F27" s="65">
        <f>VLOOKUP($A27,'Return Data'!$B$7:$R$2700,11,0)</f>
        <v>35.735700000000001</v>
      </c>
      <c r="G27" s="66">
        <f t="shared" ref="G27:G33" si="10">RANK(F27,F$8:F$33,0)</f>
        <v>24</v>
      </c>
      <c r="H27" s="65">
        <f>VLOOKUP($A27,'Return Data'!$B$7:$R$2700,12,0)</f>
        <v>16.946000000000002</v>
      </c>
      <c r="I27" s="66">
        <f>RANK(H27,H$8:H$33,0)</f>
        <v>2</v>
      </c>
      <c r="J27" s="65">
        <f>VLOOKUP($A27,'Return Data'!$B$7:$R$2700,13,0)</f>
        <v>24.7925</v>
      </c>
      <c r="K27" s="66">
        <f>RANK(J27,J$8:J$33,0)</f>
        <v>4</v>
      </c>
      <c r="L27" s="65">
        <f>VLOOKUP($A27,'Return Data'!$B$7:$R$2700,17,0)</f>
        <v>12.528600000000001</v>
      </c>
      <c r="M27" s="66">
        <f>RANK(L27,L$8:L$33,0)</f>
        <v>11</v>
      </c>
      <c r="N27" s="65">
        <f>VLOOKUP($A27,'Return Data'!$B$7:$R$2700,14,0)</f>
        <v>8.2053999999999991</v>
      </c>
      <c r="O27" s="66">
        <f>RANK(N27,N$8:N$33,0)</f>
        <v>4</v>
      </c>
      <c r="P27" s="65">
        <f>VLOOKUP($A27,'Return Data'!$B$7:$R$2700,15,0)</f>
        <v>9.7504000000000008</v>
      </c>
      <c r="Q27" s="66">
        <f>RANK(P27,P$8:P$33,0)</f>
        <v>15</v>
      </c>
      <c r="R27" s="65">
        <f>VLOOKUP($A27,'Return Data'!$B$7:$R$2700,16,0)</f>
        <v>11.2675</v>
      </c>
      <c r="S27" s="67">
        <f t="shared" si="7"/>
        <v>23</v>
      </c>
    </row>
    <row r="28" spans="1:19" x14ac:dyDescent="0.3">
      <c r="A28" s="63" t="s">
        <v>1224</v>
      </c>
      <c r="B28" s="64">
        <f>VLOOKUP($A28,'Return Data'!$B$7:$R$2700,3,0)</f>
        <v>44158</v>
      </c>
      <c r="C28" s="65">
        <f>VLOOKUP($A28,'Return Data'!$B$7:$R$2700,4,0)</f>
        <v>89.490799999999993</v>
      </c>
      <c r="D28" s="65">
        <f>VLOOKUP($A28,'Return Data'!$B$7:$R$2700,10,0)</f>
        <v>12.254300000000001</v>
      </c>
      <c r="E28" s="66">
        <f t="shared" si="0"/>
        <v>12</v>
      </c>
      <c r="F28" s="65">
        <f>VLOOKUP($A28,'Return Data'!$B$7:$R$2700,11,0)</f>
        <v>49.149299999999997</v>
      </c>
      <c r="G28" s="66">
        <f t="shared" si="10"/>
        <v>4</v>
      </c>
      <c r="H28" s="65">
        <f>VLOOKUP($A28,'Return Data'!$B$7:$R$2700,12,0)</f>
        <v>8.3668999999999993</v>
      </c>
      <c r="I28" s="66">
        <f>RANK(H28,H$8:H$33,0)</f>
        <v>10</v>
      </c>
      <c r="J28" s="65">
        <f>VLOOKUP($A28,'Return Data'!$B$7:$R$2700,13,0)</f>
        <v>19.956800000000001</v>
      </c>
      <c r="K28" s="66">
        <f>RANK(J28,J$8:J$33,0)</f>
        <v>11</v>
      </c>
      <c r="L28" s="65">
        <f>VLOOKUP($A28,'Return Data'!$B$7:$R$2700,17,0)</f>
        <v>10.596299999999999</v>
      </c>
      <c r="M28" s="66">
        <f>RANK(L28,L$8:L$33,0)</f>
        <v>16</v>
      </c>
      <c r="N28" s="65">
        <f>VLOOKUP($A28,'Return Data'!$B$7:$R$2700,14,0)</f>
        <v>1.6229</v>
      </c>
      <c r="O28" s="66">
        <f>RANK(N28,N$8:N$33,0)</f>
        <v>19</v>
      </c>
      <c r="P28" s="65">
        <f>VLOOKUP($A28,'Return Data'!$B$7:$R$2700,15,0)</f>
        <v>7.9360999999999997</v>
      </c>
      <c r="Q28" s="66">
        <f>RANK(P28,P$8:P$33,0)</f>
        <v>19</v>
      </c>
      <c r="R28" s="65">
        <f>VLOOKUP($A28,'Return Data'!$B$7:$R$2700,16,0)</f>
        <v>15.936999999999999</v>
      </c>
      <c r="S28" s="67">
        <f t="shared" si="7"/>
        <v>16</v>
      </c>
    </row>
    <row r="29" spans="1:19" x14ac:dyDescent="0.3">
      <c r="A29" s="63" t="s">
        <v>1227</v>
      </c>
      <c r="B29" s="64">
        <f>VLOOKUP($A29,'Return Data'!$B$7:$R$2700,3,0)</f>
        <v>44158</v>
      </c>
      <c r="C29" s="65">
        <f>VLOOKUP($A29,'Return Data'!$B$7:$R$2700,4,0)</f>
        <v>500.053</v>
      </c>
      <c r="D29" s="65">
        <f>VLOOKUP($A29,'Return Data'!$B$7:$R$2700,10,0)</f>
        <v>10.178900000000001</v>
      </c>
      <c r="E29" s="66">
        <f t="shared" si="0"/>
        <v>19</v>
      </c>
      <c r="F29" s="65">
        <f>VLOOKUP($A29,'Return Data'!$B$7:$R$2700,11,0)</f>
        <v>41.040300000000002</v>
      </c>
      <c r="G29" s="66">
        <f t="shared" si="10"/>
        <v>17</v>
      </c>
      <c r="H29" s="65">
        <f>VLOOKUP($A29,'Return Data'!$B$7:$R$2700,12,0)</f>
        <v>-4.0282</v>
      </c>
      <c r="I29" s="66">
        <f>RANK(H29,H$8:H$33,0)</f>
        <v>25</v>
      </c>
      <c r="J29" s="65">
        <f>VLOOKUP($A29,'Return Data'!$B$7:$R$2700,13,0)</f>
        <v>6.6112000000000002</v>
      </c>
      <c r="K29" s="66">
        <f>RANK(J29,J$8:J$33,0)</f>
        <v>24</v>
      </c>
      <c r="L29" s="65">
        <f>VLOOKUP($A29,'Return Data'!$B$7:$R$2700,17,0)</f>
        <v>4.7237999999999998</v>
      </c>
      <c r="M29" s="66">
        <f>RANK(L29,L$8:L$33,0)</f>
        <v>22</v>
      </c>
      <c r="N29" s="65">
        <f>VLOOKUP($A29,'Return Data'!$B$7:$R$2700,14,0)</f>
        <v>-2.1848000000000001</v>
      </c>
      <c r="O29" s="66">
        <f>RANK(N29,N$8:N$33,0)</f>
        <v>21</v>
      </c>
      <c r="P29" s="65">
        <f>VLOOKUP($A29,'Return Data'!$B$7:$R$2700,15,0)</f>
        <v>7.4383999999999997</v>
      </c>
      <c r="Q29" s="66">
        <f>RANK(P29,P$8:P$33,0)</f>
        <v>20</v>
      </c>
      <c r="R29" s="65">
        <f>VLOOKUP($A29,'Return Data'!$B$7:$R$2700,16,0)</f>
        <v>14.3233</v>
      </c>
      <c r="S29" s="67">
        <f t="shared" si="7"/>
        <v>20</v>
      </c>
    </row>
    <row r="30" spans="1:19" x14ac:dyDescent="0.3">
      <c r="A30" s="63" t="s">
        <v>1229</v>
      </c>
      <c r="B30" s="64">
        <f>VLOOKUP($A30,'Return Data'!$B$7:$R$2700,3,0)</f>
        <v>44158</v>
      </c>
      <c r="C30" s="65">
        <f>VLOOKUP($A30,'Return Data'!$B$7:$R$2700,4,0)</f>
        <v>176.74619999999999</v>
      </c>
      <c r="D30" s="65">
        <f>VLOOKUP($A30,'Return Data'!$B$7:$R$2700,10,0)</f>
        <v>13.6122</v>
      </c>
      <c r="E30" s="66">
        <f t="shared" si="0"/>
        <v>3</v>
      </c>
      <c r="F30" s="65">
        <f>VLOOKUP($A30,'Return Data'!$B$7:$R$2700,11,0)</f>
        <v>44.8001</v>
      </c>
      <c r="G30" s="66">
        <f t="shared" si="10"/>
        <v>14</v>
      </c>
      <c r="H30" s="65">
        <f>VLOOKUP($A30,'Return Data'!$B$7:$R$2700,12,0)</f>
        <v>8.2082999999999995</v>
      </c>
      <c r="I30" s="66">
        <f>RANK(H30,H$8:H$33,0)</f>
        <v>11</v>
      </c>
      <c r="J30" s="65">
        <f>VLOOKUP($A30,'Return Data'!$B$7:$R$2700,13,0)</f>
        <v>20.223400000000002</v>
      </c>
      <c r="K30" s="66">
        <f>RANK(J30,J$8:J$33,0)</f>
        <v>10</v>
      </c>
      <c r="L30" s="65">
        <f>VLOOKUP($A30,'Return Data'!$B$7:$R$2700,17,0)</f>
        <v>15.883900000000001</v>
      </c>
      <c r="M30" s="66">
        <f>RANK(L30,L$8:L$33,0)</f>
        <v>4</v>
      </c>
      <c r="N30" s="65">
        <f>VLOOKUP($A30,'Return Data'!$B$7:$R$2700,14,0)</f>
        <v>6.2473999999999998</v>
      </c>
      <c r="O30" s="66">
        <f>RANK(N30,N$8:N$33,0)</f>
        <v>6</v>
      </c>
      <c r="P30" s="65">
        <f>VLOOKUP($A30,'Return Data'!$B$7:$R$2700,15,0)</f>
        <v>11.194100000000001</v>
      </c>
      <c r="Q30" s="66">
        <f>RANK(P30,P$8:P$33,0)</f>
        <v>10</v>
      </c>
      <c r="R30" s="65">
        <f>VLOOKUP($A30,'Return Data'!$B$7:$R$2700,16,0)</f>
        <v>17.545000000000002</v>
      </c>
      <c r="S30" s="67">
        <f t="shared" si="7"/>
        <v>10</v>
      </c>
    </row>
    <row r="31" spans="1:19" x14ac:dyDescent="0.3">
      <c r="A31" s="63" t="s">
        <v>1230</v>
      </c>
      <c r="B31" s="64">
        <f>VLOOKUP($A31,'Return Data'!$B$7:$R$2700,3,0)</f>
        <v>44158</v>
      </c>
      <c r="C31" s="65">
        <f>VLOOKUP($A31,'Return Data'!$B$7:$R$2700,4,0)</f>
        <v>53.43</v>
      </c>
      <c r="D31" s="65">
        <f>VLOOKUP($A31,'Return Data'!$B$7:$R$2700,10,0)</f>
        <v>8.3552999999999997</v>
      </c>
      <c r="E31" s="66">
        <f t="shared" si="0"/>
        <v>25</v>
      </c>
      <c r="F31" s="65">
        <f>VLOOKUP($A31,'Return Data'!$B$7:$R$2700,11,0)</f>
        <v>34.7881</v>
      </c>
      <c r="G31" s="66">
        <f t="shared" si="10"/>
        <v>25</v>
      </c>
      <c r="H31" s="65">
        <f>VLOOKUP($A31,'Return Data'!$B$7:$R$2700,12,0)</f>
        <v>8.6638000000000002</v>
      </c>
      <c r="I31" s="66">
        <f>RANK(H31,H$8:H$33,0)</f>
        <v>9</v>
      </c>
      <c r="J31" s="65">
        <f>VLOOKUP($A31,'Return Data'!$B$7:$R$2700,13,0)</f>
        <v>20.636700000000001</v>
      </c>
      <c r="K31" s="66">
        <f>RANK(J31,J$8:J$33,0)</f>
        <v>9</v>
      </c>
      <c r="L31" s="65">
        <f>VLOOKUP($A31,'Return Data'!$B$7:$R$2700,17,0)</f>
        <v>12.498699999999999</v>
      </c>
      <c r="M31" s="66">
        <f>RANK(L31,L$8:L$33,0)</f>
        <v>12</v>
      </c>
      <c r="N31" s="65">
        <f>VLOOKUP($A31,'Return Data'!$B$7:$R$2700,14,0)</f>
        <v>5.6665999999999999</v>
      </c>
      <c r="O31" s="66">
        <f>RANK(N31,N$8:N$33,0)</f>
        <v>8</v>
      </c>
      <c r="P31" s="65">
        <f>VLOOKUP($A31,'Return Data'!$B$7:$R$2700,15,0)</f>
        <v>11.7643</v>
      </c>
      <c r="Q31" s="66">
        <f>RANK(P31,P$8:P$33,0)</f>
        <v>7</v>
      </c>
      <c r="R31" s="65">
        <f>VLOOKUP($A31,'Return Data'!$B$7:$R$2700,16,0)</f>
        <v>15.0046</v>
      </c>
      <c r="S31" s="67">
        <f t="shared" si="7"/>
        <v>19</v>
      </c>
    </row>
    <row r="32" spans="1:19" x14ac:dyDescent="0.3">
      <c r="A32" s="63" t="s">
        <v>1232</v>
      </c>
      <c r="B32" s="64">
        <f>VLOOKUP($A32,'Return Data'!$B$7:$R$2700,3,0)</f>
        <v>44158</v>
      </c>
      <c r="C32" s="65">
        <f>VLOOKUP($A32,'Return Data'!$B$7:$R$2700,4,0)</f>
        <v>17.23</v>
      </c>
      <c r="D32" s="65">
        <f>VLOOKUP($A32,'Return Data'!$B$7:$R$2700,10,0)</f>
        <v>12.1745</v>
      </c>
      <c r="E32" s="66">
        <f t="shared" si="0"/>
        <v>13</v>
      </c>
      <c r="F32" s="65">
        <f>VLOOKUP($A32,'Return Data'!$B$7:$R$2700,11,0)</f>
        <v>46.888300000000001</v>
      </c>
      <c r="G32" s="66">
        <f t="shared" si="10"/>
        <v>11</v>
      </c>
      <c r="H32" s="65"/>
      <c r="I32" s="66"/>
      <c r="J32" s="65"/>
      <c r="K32" s="66"/>
      <c r="L32" s="65"/>
      <c r="M32" s="66"/>
      <c r="N32" s="65"/>
      <c r="O32" s="66"/>
      <c r="P32" s="65"/>
      <c r="Q32" s="66"/>
      <c r="R32" s="65">
        <f>VLOOKUP($A32,'Return Data'!$B$7:$R$2700,16,0)</f>
        <v>72.3</v>
      </c>
      <c r="S32" s="67">
        <f t="shared" si="7"/>
        <v>1</v>
      </c>
    </row>
    <row r="33" spans="1:19" x14ac:dyDescent="0.3">
      <c r="A33" s="63" t="s">
        <v>1234</v>
      </c>
      <c r="B33" s="64">
        <f>VLOOKUP($A33,'Return Data'!$B$7:$R$2700,3,0)</f>
        <v>44158</v>
      </c>
      <c r="C33" s="65">
        <f>VLOOKUP($A33,'Return Data'!$B$7:$R$2700,4,0)</f>
        <v>89.004326292362904</v>
      </c>
      <c r="D33" s="65">
        <f>VLOOKUP($A33,'Return Data'!$B$7:$R$2700,10,0)</f>
        <v>13.5372</v>
      </c>
      <c r="E33" s="66">
        <f t="shared" si="0"/>
        <v>4</v>
      </c>
      <c r="F33" s="65">
        <f>VLOOKUP($A33,'Return Data'!$B$7:$R$2700,11,0)</f>
        <v>48.739899999999999</v>
      </c>
      <c r="G33" s="66">
        <f t="shared" si="10"/>
        <v>5</v>
      </c>
      <c r="H33" s="65">
        <f>VLOOKUP($A33,'Return Data'!$B$7:$R$2700,12,0)</f>
        <v>14.3375</v>
      </c>
      <c r="I33" s="66">
        <f>RANK(H33,H$8:H$33,0)</f>
        <v>3</v>
      </c>
      <c r="J33" s="65">
        <f>VLOOKUP($A33,'Return Data'!$B$7:$R$2700,13,0)</f>
        <v>26.372900000000001</v>
      </c>
      <c r="K33" s="66">
        <f>RANK(J33,J$8:J$33,0)</f>
        <v>3</v>
      </c>
      <c r="L33" s="65">
        <f>VLOOKUP($A33,'Return Data'!$B$7:$R$2700,17,0)</f>
        <v>12.776400000000001</v>
      </c>
      <c r="M33" s="66">
        <f>RANK(L33,L$8:L$33,0)</f>
        <v>10</v>
      </c>
      <c r="N33" s="65">
        <f>VLOOKUP($A33,'Return Data'!$B$7:$R$2700,14,0)</f>
        <v>3.8027000000000002</v>
      </c>
      <c r="O33" s="66">
        <f>RANK(N33,N$8:N$33,0)</f>
        <v>13</v>
      </c>
      <c r="P33" s="65">
        <f>VLOOKUP($A33,'Return Data'!$B$7:$R$2700,15,0)</f>
        <v>9.8630999999999993</v>
      </c>
      <c r="Q33" s="66">
        <f>RANK(P33,P$8:P$33,0)</f>
        <v>14</v>
      </c>
      <c r="R33" s="65">
        <f>VLOOKUP($A33,'Return Data'!$B$7:$R$2700,16,0)</f>
        <v>17.572199999999999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11.530323076923075</v>
      </c>
      <c r="E35" s="74"/>
      <c r="F35" s="75">
        <f>AVERAGE(F8:F33)</f>
        <v>44.257753846153847</v>
      </c>
      <c r="G35" s="74"/>
      <c r="H35" s="75">
        <f>AVERAGE(H8:H33)</f>
        <v>7.7822840000000006</v>
      </c>
      <c r="I35" s="74"/>
      <c r="J35" s="75">
        <f>AVERAGE(J8:J33)</f>
        <v>18.788783333333335</v>
      </c>
      <c r="K35" s="74"/>
      <c r="L35" s="75">
        <f>AVERAGE(L8:L33)</f>
        <v>12.151404347826089</v>
      </c>
      <c r="M35" s="74"/>
      <c r="N35" s="75">
        <f>AVERAGE(N8:N33)</f>
        <v>4.4454045454545463</v>
      </c>
      <c r="O35" s="74"/>
      <c r="P35" s="75">
        <f>AVERAGE(P8:P33)</f>
        <v>10.667390476190477</v>
      </c>
      <c r="Q35" s="74"/>
      <c r="R35" s="75">
        <f>AVERAGE(R8:R33)</f>
        <v>17.444888461538461</v>
      </c>
      <c r="S35" s="76"/>
    </row>
    <row r="36" spans="1:19" x14ac:dyDescent="0.3">
      <c r="A36" s="73" t="s">
        <v>28</v>
      </c>
      <c r="B36" s="74"/>
      <c r="C36" s="74"/>
      <c r="D36" s="75">
        <f>MIN(D8:D33)</f>
        <v>8.3069000000000006</v>
      </c>
      <c r="E36" s="74"/>
      <c r="F36" s="75">
        <f>MIN(F8:F33)</f>
        <v>33.298000000000002</v>
      </c>
      <c r="G36" s="74"/>
      <c r="H36" s="75">
        <f>MIN(H8:H33)</f>
        <v>-4.0282</v>
      </c>
      <c r="I36" s="74"/>
      <c r="J36" s="75">
        <f>MIN(J8:J33)</f>
        <v>6.6112000000000002</v>
      </c>
      <c r="K36" s="74"/>
      <c r="L36" s="75">
        <f>MIN(L8:L33)</f>
        <v>3.2166000000000001</v>
      </c>
      <c r="M36" s="74"/>
      <c r="N36" s="75">
        <f>MIN(N8:N33)</f>
        <v>-2.7646999999999999</v>
      </c>
      <c r="O36" s="74"/>
      <c r="P36" s="75">
        <f>MIN(P8:P33)</f>
        <v>6.7317999999999998</v>
      </c>
      <c r="Q36" s="74"/>
      <c r="R36" s="75">
        <f>MIN(R8:R33)</f>
        <v>4.4867999999999997</v>
      </c>
      <c r="S36" s="76"/>
    </row>
    <row r="37" spans="1:19" ht="15" thickBot="1" x14ac:dyDescent="0.35">
      <c r="A37" s="77" t="s">
        <v>29</v>
      </c>
      <c r="B37" s="78"/>
      <c r="C37" s="78"/>
      <c r="D37" s="79">
        <f>MAX(D8:D33)</f>
        <v>14.9209</v>
      </c>
      <c r="E37" s="78"/>
      <c r="F37" s="79">
        <f>MAX(F8:F33)</f>
        <v>57.192999999999998</v>
      </c>
      <c r="G37" s="78"/>
      <c r="H37" s="79">
        <f>MAX(H8:H33)</f>
        <v>23.586200000000002</v>
      </c>
      <c r="I37" s="78"/>
      <c r="J37" s="79">
        <f>MAX(J8:J33)</f>
        <v>43.436500000000002</v>
      </c>
      <c r="K37" s="78"/>
      <c r="L37" s="79">
        <f>MAX(L8:L33)</f>
        <v>21.463999999999999</v>
      </c>
      <c r="M37" s="78"/>
      <c r="N37" s="79">
        <f>MAX(N8:N33)</f>
        <v>14.318199999999999</v>
      </c>
      <c r="O37" s="78"/>
      <c r="P37" s="79">
        <f>MAX(P8:P33)</f>
        <v>14.994300000000001</v>
      </c>
      <c r="Q37" s="78"/>
      <c r="R37" s="79">
        <f>MAX(R8:R33)</f>
        <v>72.3</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44158</v>
      </c>
      <c r="C8" s="65">
        <f>VLOOKUP($A8,'Return Data'!$B$7:$R$2700,4,0)</f>
        <v>289.13</v>
      </c>
      <c r="D8" s="65">
        <f>VLOOKUP($A8,'Return Data'!$B$7:$R$2700,10,0)</f>
        <v>8.2438000000000002</v>
      </c>
      <c r="E8" s="66">
        <f t="shared" ref="E8:E33" si="0">RANK(D8,D$8:D$33,0)</f>
        <v>24</v>
      </c>
      <c r="F8" s="65">
        <f>VLOOKUP($A8,'Return Data'!$B$7:$R$2700,11,0)</f>
        <v>43.617100000000001</v>
      </c>
      <c r="G8" s="66">
        <f t="shared" ref="G8:G25" si="1">RANK(F8,F$8:F$33,0)</f>
        <v>16</v>
      </c>
      <c r="H8" s="65">
        <f>VLOOKUP($A8,'Return Data'!$B$7:$R$2700,12,0)</f>
        <v>6.9199999999999998E-2</v>
      </c>
      <c r="I8" s="66">
        <f t="shared" ref="I8:I25" si="2">RANK(H8,H$8:H$33,0)</f>
        <v>23</v>
      </c>
      <c r="J8" s="65">
        <f>VLOOKUP($A8,'Return Data'!$B$7:$R$2700,13,0)</f>
        <v>7.0217999999999998</v>
      </c>
      <c r="K8" s="66">
        <f t="shared" ref="K8:K21" si="3">RANK(J8,J$8:J$33,0)</f>
        <v>22</v>
      </c>
      <c r="L8" s="65">
        <f>VLOOKUP($A8,'Return Data'!$B$7:$R$2700,17,0)</f>
        <v>2.2576999999999998</v>
      </c>
      <c r="M8" s="66">
        <f t="shared" ref="M8:M21" si="4">RANK(L8,L$8:L$33,0)</f>
        <v>23</v>
      </c>
      <c r="N8" s="65">
        <f>VLOOKUP($A8,'Return Data'!$B$7:$R$2700,14,0)</f>
        <v>-3.6547000000000001</v>
      </c>
      <c r="O8" s="66">
        <f t="shared" ref="O8:O20" si="5">RANK(N8,N$8:N$33,0)</f>
        <v>22</v>
      </c>
      <c r="P8" s="65">
        <f>VLOOKUP($A8,'Return Data'!$B$7:$R$2700,15,0)</f>
        <v>5.7736000000000001</v>
      </c>
      <c r="Q8" s="66">
        <f t="shared" ref="Q8:Q16" si="6">RANK(P8,P$8:P$33,0)</f>
        <v>21</v>
      </c>
      <c r="R8" s="65">
        <f>VLOOKUP($A8,'Return Data'!$B$7:$R$2700,16,0)</f>
        <v>20.361000000000001</v>
      </c>
      <c r="S8" s="67">
        <f t="shared" ref="S8:S33" si="7">RANK(R8,R$8:R$33,0)</f>
        <v>5</v>
      </c>
    </row>
    <row r="9" spans="1:20" x14ac:dyDescent="0.3">
      <c r="A9" s="63" t="s">
        <v>1187</v>
      </c>
      <c r="B9" s="64">
        <f>VLOOKUP($A9,'Return Data'!$B$7:$R$2700,3,0)</f>
        <v>44158</v>
      </c>
      <c r="C9" s="65">
        <f>VLOOKUP($A9,'Return Data'!$B$7:$R$2700,4,0)</f>
        <v>47.16</v>
      </c>
      <c r="D9" s="65">
        <f>VLOOKUP($A9,'Return Data'!$B$7:$R$2700,10,0)</f>
        <v>12.5268</v>
      </c>
      <c r="E9" s="66">
        <f t="shared" si="0"/>
        <v>10</v>
      </c>
      <c r="F9" s="65">
        <f>VLOOKUP($A9,'Return Data'!$B$7:$R$2700,11,0)</f>
        <v>35.751300000000001</v>
      </c>
      <c r="G9" s="66">
        <f t="shared" si="1"/>
        <v>23</v>
      </c>
      <c r="H9" s="65">
        <f>VLOOKUP($A9,'Return Data'!$B$7:$R$2700,12,0)</f>
        <v>10.29</v>
      </c>
      <c r="I9" s="66">
        <f t="shared" si="2"/>
        <v>5</v>
      </c>
      <c r="J9" s="65">
        <f>VLOOKUP($A9,'Return Data'!$B$7:$R$2700,13,0)</f>
        <v>20.7682</v>
      </c>
      <c r="K9" s="66">
        <f t="shared" si="3"/>
        <v>6</v>
      </c>
      <c r="L9" s="65">
        <f>VLOOKUP($A9,'Return Data'!$B$7:$R$2700,17,0)</f>
        <v>18.4527</v>
      </c>
      <c r="M9" s="66">
        <f t="shared" si="4"/>
        <v>2</v>
      </c>
      <c r="N9" s="65">
        <f>VLOOKUP($A9,'Return Data'!$B$7:$R$2700,14,0)</f>
        <v>12.9003</v>
      </c>
      <c r="O9" s="66">
        <f t="shared" si="5"/>
        <v>1</v>
      </c>
      <c r="P9" s="65">
        <f>VLOOKUP($A9,'Return Data'!$B$7:$R$2700,15,0)</f>
        <v>13.600300000000001</v>
      </c>
      <c r="Q9" s="66">
        <f t="shared" si="6"/>
        <v>1</v>
      </c>
      <c r="R9" s="65">
        <f>VLOOKUP($A9,'Return Data'!$B$7:$R$2700,16,0)</f>
        <v>17.2044</v>
      </c>
      <c r="S9" s="67">
        <f t="shared" si="7"/>
        <v>8</v>
      </c>
    </row>
    <row r="10" spans="1:20" x14ac:dyDescent="0.3">
      <c r="A10" s="63" t="s">
        <v>1188</v>
      </c>
      <c r="B10" s="64">
        <f>VLOOKUP($A10,'Return Data'!$B$7:$R$2700,3,0)</f>
        <v>44158</v>
      </c>
      <c r="C10" s="65">
        <f>VLOOKUP($A10,'Return Data'!$B$7:$R$2700,4,0)</f>
        <v>10.9</v>
      </c>
      <c r="D10" s="65">
        <f>VLOOKUP($A10,'Return Data'!$B$7:$R$2700,10,0)</f>
        <v>12.603300000000001</v>
      </c>
      <c r="E10" s="66">
        <f t="shared" si="0"/>
        <v>8</v>
      </c>
      <c r="F10" s="65">
        <f>VLOOKUP($A10,'Return Data'!$B$7:$R$2700,11,0)</f>
        <v>44.179900000000004</v>
      </c>
      <c r="G10" s="66">
        <f t="shared" si="1"/>
        <v>13</v>
      </c>
      <c r="H10" s="65">
        <f>VLOOKUP($A10,'Return Data'!$B$7:$R$2700,12,0)</f>
        <v>13.423500000000001</v>
      </c>
      <c r="I10" s="66">
        <f t="shared" si="2"/>
        <v>4</v>
      </c>
      <c r="J10" s="65">
        <f>VLOOKUP($A10,'Return Data'!$B$7:$R$2700,13,0)</f>
        <v>26.450099999999999</v>
      </c>
      <c r="K10" s="66">
        <f t="shared" si="3"/>
        <v>2</v>
      </c>
      <c r="L10" s="65">
        <f>VLOOKUP($A10,'Return Data'!$B$7:$R$2700,17,0)</f>
        <v>13.6031</v>
      </c>
      <c r="M10" s="66">
        <f t="shared" si="4"/>
        <v>5</v>
      </c>
      <c r="N10" s="65">
        <f>VLOOKUP($A10,'Return Data'!$B$7:$R$2700,14,0)</f>
        <v>3.5009000000000001</v>
      </c>
      <c r="O10" s="66">
        <f t="shared" si="5"/>
        <v>10</v>
      </c>
      <c r="P10" s="65">
        <f>VLOOKUP($A10,'Return Data'!$B$7:$R$2700,15,0)</f>
        <v>7.8701999999999996</v>
      </c>
      <c r="Q10" s="66">
        <f t="shared" si="6"/>
        <v>16</v>
      </c>
      <c r="R10" s="65">
        <f>VLOOKUP($A10,'Return Data'!$B$7:$R$2700,16,0)</f>
        <v>0.85309999999999997</v>
      </c>
      <c r="S10" s="67">
        <f t="shared" si="7"/>
        <v>26</v>
      </c>
    </row>
    <row r="11" spans="1:20" x14ac:dyDescent="0.3">
      <c r="A11" s="63" t="s">
        <v>1190</v>
      </c>
      <c r="B11" s="64">
        <f>VLOOKUP($A11,'Return Data'!$B$7:$R$2700,3,0)</f>
        <v>44158</v>
      </c>
      <c r="C11" s="65">
        <f>VLOOKUP($A11,'Return Data'!$B$7:$R$2700,4,0)</f>
        <v>37.347000000000001</v>
      </c>
      <c r="D11" s="65">
        <f>VLOOKUP($A11,'Return Data'!$B$7:$R$2700,10,0)</f>
        <v>8.6710999999999991</v>
      </c>
      <c r="E11" s="66">
        <f t="shared" si="0"/>
        <v>22</v>
      </c>
      <c r="F11" s="65">
        <f>VLOOKUP($A11,'Return Data'!$B$7:$R$2700,11,0)</f>
        <v>38.6509</v>
      </c>
      <c r="G11" s="66">
        <f t="shared" si="1"/>
        <v>22</v>
      </c>
      <c r="H11" s="65">
        <f>VLOOKUP($A11,'Return Data'!$B$7:$R$2700,12,0)</f>
        <v>4.4875999999999996</v>
      </c>
      <c r="I11" s="66">
        <f t="shared" si="2"/>
        <v>19</v>
      </c>
      <c r="J11" s="65">
        <f>VLOOKUP($A11,'Return Data'!$B$7:$R$2700,13,0)</f>
        <v>16.1035</v>
      </c>
      <c r="K11" s="66">
        <f t="shared" si="3"/>
        <v>15</v>
      </c>
      <c r="L11" s="65">
        <f>VLOOKUP($A11,'Return Data'!$B$7:$R$2700,17,0)</f>
        <v>11.2959</v>
      </c>
      <c r="M11" s="66">
        <f t="shared" si="4"/>
        <v>12</v>
      </c>
      <c r="N11" s="65">
        <f>VLOOKUP($A11,'Return Data'!$B$7:$R$2700,14,0)</f>
        <v>0.74580000000000002</v>
      </c>
      <c r="O11" s="66">
        <f t="shared" si="5"/>
        <v>16</v>
      </c>
      <c r="P11" s="65">
        <f>VLOOKUP($A11,'Return Data'!$B$7:$R$2700,15,0)</f>
        <v>8.2626000000000008</v>
      </c>
      <c r="Q11" s="66">
        <f t="shared" si="6"/>
        <v>15</v>
      </c>
      <c r="R11" s="65">
        <f>VLOOKUP($A11,'Return Data'!$B$7:$R$2700,16,0)</f>
        <v>9.4634999999999998</v>
      </c>
      <c r="S11" s="67">
        <f t="shared" si="7"/>
        <v>21</v>
      </c>
    </row>
    <row r="12" spans="1:20" x14ac:dyDescent="0.3">
      <c r="A12" s="63" t="s">
        <v>1193</v>
      </c>
      <c r="B12" s="64">
        <f>VLOOKUP($A12,'Return Data'!$B$7:$R$2700,3,0)</f>
        <v>44158</v>
      </c>
      <c r="C12" s="65">
        <f>VLOOKUP($A12,'Return Data'!$B$7:$R$2700,4,0)</f>
        <v>67.466999999999999</v>
      </c>
      <c r="D12" s="65">
        <f>VLOOKUP($A12,'Return Data'!$B$7:$R$2700,10,0)</f>
        <v>11.1996</v>
      </c>
      <c r="E12" s="66">
        <f t="shared" si="0"/>
        <v>14</v>
      </c>
      <c r="F12" s="65">
        <f>VLOOKUP($A12,'Return Data'!$B$7:$R$2700,11,0)</f>
        <v>39.605200000000004</v>
      </c>
      <c r="G12" s="66">
        <f t="shared" si="1"/>
        <v>18</v>
      </c>
      <c r="H12" s="65">
        <f>VLOOKUP($A12,'Return Data'!$B$7:$R$2700,12,0)</f>
        <v>9.2759999999999998</v>
      </c>
      <c r="I12" s="66">
        <f t="shared" si="2"/>
        <v>6</v>
      </c>
      <c r="J12" s="65">
        <f>VLOOKUP($A12,'Return Data'!$B$7:$R$2700,13,0)</f>
        <v>20.889099999999999</v>
      </c>
      <c r="K12" s="66">
        <f t="shared" si="3"/>
        <v>5</v>
      </c>
      <c r="L12" s="65">
        <f>VLOOKUP($A12,'Return Data'!$B$7:$R$2700,17,0)</f>
        <v>15.373799999999999</v>
      </c>
      <c r="M12" s="66">
        <f t="shared" si="4"/>
        <v>3</v>
      </c>
      <c r="N12" s="65">
        <f>VLOOKUP($A12,'Return Data'!$B$7:$R$2700,14,0)</f>
        <v>6.6272000000000002</v>
      </c>
      <c r="O12" s="66">
        <f t="shared" si="5"/>
        <v>5</v>
      </c>
      <c r="P12" s="65">
        <f>VLOOKUP($A12,'Return Data'!$B$7:$R$2700,15,0)</f>
        <v>13.010400000000001</v>
      </c>
      <c r="Q12" s="66">
        <f t="shared" si="6"/>
        <v>2</v>
      </c>
      <c r="R12" s="65">
        <f>VLOOKUP($A12,'Return Data'!$B$7:$R$2700,16,0)</f>
        <v>14.569900000000001</v>
      </c>
      <c r="S12" s="67">
        <f t="shared" si="7"/>
        <v>12</v>
      </c>
    </row>
    <row r="13" spans="1:20" x14ac:dyDescent="0.3">
      <c r="A13" s="63" t="s">
        <v>1195</v>
      </c>
      <c r="B13" s="64">
        <f>VLOOKUP($A13,'Return Data'!$B$7:$R$2700,3,0)</f>
        <v>44158</v>
      </c>
      <c r="C13" s="65">
        <f>VLOOKUP($A13,'Return Data'!$B$7:$R$2700,4,0)</f>
        <v>31.77</v>
      </c>
      <c r="D13" s="65">
        <f>VLOOKUP($A13,'Return Data'!$B$7:$R$2700,10,0)</f>
        <v>12.5518</v>
      </c>
      <c r="E13" s="66">
        <f t="shared" si="0"/>
        <v>9</v>
      </c>
      <c r="F13" s="65">
        <f>VLOOKUP($A13,'Return Data'!$B$7:$R$2700,11,0)</f>
        <v>45.187800000000003</v>
      </c>
      <c r="G13" s="66">
        <f t="shared" si="1"/>
        <v>12</v>
      </c>
      <c r="H13" s="65">
        <f>VLOOKUP($A13,'Return Data'!$B$7:$R$2700,12,0)</f>
        <v>8.1052999999999997</v>
      </c>
      <c r="I13" s="66">
        <f t="shared" si="2"/>
        <v>9</v>
      </c>
      <c r="J13" s="65">
        <f>VLOOKUP($A13,'Return Data'!$B$7:$R$2700,13,0)</f>
        <v>19.7241</v>
      </c>
      <c r="K13" s="66">
        <f t="shared" si="3"/>
        <v>9</v>
      </c>
      <c r="L13" s="65">
        <f>VLOOKUP($A13,'Return Data'!$B$7:$R$2700,17,0)</f>
        <v>12.934100000000001</v>
      </c>
      <c r="M13" s="66">
        <f t="shared" si="4"/>
        <v>7</v>
      </c>
      <c r="N13" s="65">
        <f>VLOOKUP($A13,'Return Data'!$B$7:$R$2700,14,0)</f>
        <v>3.8622000000000001</v>
      </c>
      <c r="O13" s="66">
        <f t="shared" si="5"/>
        <v>9</v>
      </c>
      <c r="P13" s="65">
        <f>VLOOKUP($A13,'Return Data'!$B$7:$R$2700,15,0)</f>
        <v>10.5503</v>
      </c>
      <c r="Q13" s="66">
        <f t="shared" si="6"/>
        <v>7</v>
      </c>
      <c r="R13" s="65">
        <f>VLOOKUP($A13,'Return Data'!$B$7:$R$2700,16,0)</f>
        <v>9.3589000000000002</v>
      </c>
      <c r="S13" s="67">
        <f t="shared" si="7"/>
        <v>22</v>
      </c>
    </row>
    <row r="14" spans="1:20" x14ac:dyDescent="0.3">
      <c r="A14" s="63" t="s">
        <v>1196</v>
      </c>
      <c r="B14" s="64">
        <f>VLOOKUP($A14,'Return Data'!$B$7:$R$2700,3,0)</f>
        <v>44158</v>
      </c>
      <c r="C14" s="65">
        <f>VLOOKUP($A14,'Return Data'!$B$7:$R$2700,4,0)</f>
        <v>1059.4059999999999</v>
      </c>
      <c r="D14" s="65">
        <f>VLOOKUP($A14,'Return Data'!$B$7:$R$2700,10,0)</f>
        <v>14.2553</v>
      </c>
      <c r="E14" s="66">
        <f t="shared" si="0"/>
        <v>2</v>
      </c>
      <c r="F14" s="65">
        <f>VLOOKUP($A14,'Return Data'!$B$7:$R$2700,11,0)</f>
        <v>47.601100000000002</v>
      </c>
      <c r="G14" s="66">
        <f t="shared" si="1"/>
        <v>6</v>
      </c>
      <c r="H14" s="65">
        <f>VLOOKUP($A14,'Return Data'!$B$7:$R$2700,12,0)</f>
        <v>6.2337999999999996</v>
      </c>
      <c r="I14" s="66">
        <f t="shared" si="2"/>
        <v>13</v>
      </c>
      <c r="J14" s="65">
        <f>VLOOKUP($A14,'Return Data'!$B$7:$R$2700,13,0)</f>
        <v>11.4</v>
      </c>
      <c r="K14" s="66">
        <f t="shared" si="3"/>
        <v>20</v>
      </c>
      <c r="L14" s="65">
        <f>VLOOKUP($A14,'Return Data'!$B$7:$R$2700,17,0)</f>
        <v>9.0568000000000008</v>
      </c>
      <c r="M14" s="66">
        <f t="shared" si="4"/>
        <v>17</v>
      </c>
      <c r="N14" s="65">
        <f>VLOOKUP($A14,'Return Data'!$B$7:$R$2700,14,0)</f>
        <v>2.9994000000000001</v>
      </c>
      <c r="O14" s="66">
        <f t="shared" si="5"/>
        <v>12</v>
      </c>
      <c r="P14" s="65">
        <f>VLOOKUP($A14,'Return Data'!$B$7:$R$2700,15,0)</f>
        <v>9.6950000000000003</v>
      </c>
      <c r="Q14" s="66">
        <f t="shared" si="6"/>
        <v>12</v>
      </c>
      <c r="R14" s="65">
        <f>VLOOKUP($A14,'Return Data'!$B$7:$R$2700,16,0)</f>
        <v>18.852900000000002</v>
      </c>
      <c r="S14" s="67">
        <f t="shared" si="7"/>
        <v>6</v>
      </c>
    </row>
    <row r="15" spans="1:20" x14ac:dyDescent="0.3">
      <c r="A15" s="63" t="s">
        <v>1198</v>
      </c>
      <c r="B15" s="64">
        <f>VLOOKUP($A15,'Return Data'!$B$7:$R$2700,3,0)</f>
        <v>44158</v>
      </c>
      <c r="C15" s="65">
        <f>VLOOKUP($A15,'Return Data'!$B$7:$R$2700,4,0)</f>
        <v>60.905000000000001</v>
      </c>
      <c r="D15" s="65">
        <f>VLOOKUP($A15,'Return Data'!$B$7:$R$2700,10,0)</f>
        <v>11.120200000000001</v>
      </c>
      <c r="E15" s="66">
        <f t="shared" si="0"/>
        <v>15</v>
      </c>
      <c r="F15" s="65">
        <f>VLOOKUP($A15,'Return Data'!$B$7:$R$2700,11,0)</f>
        <v>46.897100000000002</v>
      </c>
      <c r="G15" s="66">
        <f t="shared" si="1"/>
        <v>10</v>
      </c>
      <c r="H15" s="65">
        <f>VLOOKUP($A15,'Return Data'!$B$7:$R$2700,12,0)</f>
        <v>6.0434999999999999</v>
      </c>
      <c r="I15" s="66">
        <f t="shared" si="2"/>
        <v>14</v>
      </c>
      <c r="J15" s="65">
        <f>VLOOKUP($A15,'Return Data'!$B$7:$R$2700,13,0)</f>
        <v>15.3329</v>
      </c>
      <c r="K15" s="66">
        <f t="shared" si="3"/>
        <v>16</v>
      </c>
      <c r="L15" s="65">
        <f>VLOOKUP($A15,'Return Data'!$B$7:$R$2700,17,0)</f>
        <v>8.8446999999999996</v>
      </c>
      <c r="M15" s="66">
        <f t="shared" si="4"/>
        <v>18</v>
      </c>
      <c r="N15" s="65">
        <f>VLOOKUP($A15,'Return Data'!$B$7:$R$2700,14,0)</f>
        <v>1.8743000000000001</v>
      </c>
      <c r="O15" s="66">
        <f t="shared" si="5"/>
        <v>14</v>
      </c>
      <c r="P15" s="65">
        <f>VLOOKUP($A15,'Return Data'!$B$7:$R$2700,15,0)</f>
        <v>10.2544</v>
      </c>
      <c r="Q15" s="66">
        <f t="shared" si="6"/>
        <v>8</v>
      </c>
      <c r="R15" s="65">
        <f>VLOOKUP($A15,'Return Data'!$B$7:$R$2700,16,0)</f>
        <v>14.406000000000001</v>
      </c>
      <c r="S15" s="67">
        <f t="shared" si="7"/>
        <v>14</v>
      </c>
    </row>
    <row r="16" spans="1:20" x14ac:dyDescent="0.3">
      <c r="A16" s="63" t="s">
        <v>1200</v>
      </c>
      <c r="B16" s="64">
        <f>VLOOKUP($A16,'Return Data'!$B$7:$R$2700,3,0)</f>
        <v>44158</v>
      </c>
      <c r="C16" s="65">
        <f>VLOOKUP($A16,'Return Data'!$B$7:$R$2700,4,0)</f>
        <v>102.79</v>
      </c>
      <c r="D16" s="65">
        <f>VLOOKUP($A16,'Return Data'!$B$7:$R$2700,10,0)</f>
        <v>9.8771000000000004</v>
      </c>
      <c r="E16" s="66">
        <f t="shared" si="0"/>
        <v>20</v>
      </c>
      <c r="F16" s="65">
        <f>VLOOKUP($A16,'Return Data'!$B$7:$R$2700,11,0)</f>
        <v>50.519799999999996</v>
      </c>
      <c r="G16" s="66">
        <f t="shared" si="1"/>
        <v>2</v>
      </c>
      <c r="H16" s="65">
        <f>VLOOKUP($A16,'Return Data'!$B$7:$R$2700,12,0)</f>
        <v>5.9908999999999999</v>
      </c>
      <c r="I16" s="66">
        <f t="shared" si="2"/>
        <v>15</v>
      </c>
      <c r="J16" s="65">
        <f>VLOOKUP($A16,'Return Data'!$B$7:$R$2700,13,0)</f>
        <v>9.6544000000000008</v>
      </c>
      <c r="K16" s="66">
        <f t="shared" si="3"/>
        <v>21</v>
      </c>
      <c r="L16" s="65">
        <f>VLOOKUP($A16,'Return Data'!$B$7:$R$2700,17,0)</f>
        <v>5.9328000000000003</v>
      </c>
      <c r="M16" s="66">
        <f t="shared" si="4"/>
        <v>21</v>
      </c>
      <c r="N16" s="65">
        <f>VLOOKUP($A16,'Return Data'!$B$7:$R$2700,14,0)</f>
        <v>0.53710000000000002</v>
      </c>
      <c r="O16" s="66">
        <f t="shared" si="5"/>
        <v>20</v>
      </c>
      <c r="P16" s="65">
        <f>VLOOKUP($A16,'Return Data'!$B$7:$R$2700,15,0)</f>
        <v>7.8059000000000003</v>
      </c>
      <c r="Q16" s="66">
        <f t="shared" si="6"/>
        <v>17</v>
      </c>
      <c r="R16" s="65">
        <f>VLOOKUP($A16,'Return Data'!$B$7:$R$2700,16,0)</f>
        <v>15.5909</v>
      </c>
      <c r="S16" s="67">
        <f t="shared" si="7"/>
        <v>11</v>
      </c>
    </row>
    <row r="17" spans="1:19" x14ac:dyDescent="0.3">
      <c r="A17" s="63" t="s">
        <v>1202</v>
      </c>
      <c r="B17" s="64">
        <f>VLOOKUP($A17,'Return Data'!$B$7:$R$2700,3,0)</f>
        <v>44158</v>
      </c>
      <c r="C17" s="65">
        <f>VLOOKUP($A17,'Return Data'!$B$7:$R$2700,4,0)</f>
        <v>12.1</v>
      </c>
      <c r="D17" s="65">
        <f>VLOOKUP($A17,'Return Data'!$B$7:$R$2700,10,0)</f>
        <v>12.873100000000001</v>
      </c>
      <c r="E17" s="66">
        <f t="shared" si="0"/>
        <v>5</v>
      </c>
      <c r="F17" s="65">
        <f>VLOOKUP($A17,'Return Data'!$B$7:$R$2700,11,0)</f>
        <v>47.023099999999999</v>
      </c>
      <c r="G17" s="66">
        <f t="shared" si="1"/>
        <v>8</v>
      </c>
      <c r="H17" s="65">
        <f>VLOOKUP($A17,'Return Data'!$B$7:$R$2700,12,0)</f>
        <v>6.3269000000000002</v>
      </c>
      <c r="I17" s="66">
        <f t="shared" si="2"/>
        <v>12</v>
      </c>
      <c r="J17" s="65">
        <f>VLOOKUP($A17,'Return Data'!$B$7:$R$2700,13,0)</f>
        <v>17.818899999999999</v>
      </c>
      <c r="K17" s="66">
        <f t="shared" si="3"/>
        <v>12</v>
      </c>
      <c r="L17" s="65">
        <f>VLOOKUP($A17,'Return Data'!$B$7:$R$2700,17,0)</f>
        <v>8.1531000000000002</v>
      </c>
      <c r="M17" s="66">
        <f t="shared" si="4"/>
        <v>19</v>
      </c>
      <c r="N17" s="65">
        <f>VLOOKUP($A17,'Return Data'!$B$7:$R$2700,14,0)</f>
        <v>0.61299999999999999</v>
      </c>
      <c r="O17" s="66">
        <f t="shared" si="5"/>
        <v>18</v>
      </c>
      <c r="P17" s="65"/>
      <c r="Q17" s="66"/>
      <c r="R17" s="65">
        <f>VLOOKUP($A17,'Return Data'!$B$7:$R$2700,16,0)</f>
        <v>5.1028000000000002</v>
      </c>
      <c r="S17" s="67">
        <f t="shared" si="7"/>
        <v>24</v>
      </c>
    </row>
    <row r="18" spans="1:19" x14ac:dyDescent="0.3">
      <c r="A18" s="63" t="s">
        <v>1204</v>
      </c>
      <c r="B18" s="64">
        <f>VLOOKUP($A18,'Return Data'!$B$7:$R$2700,3,0)</f>
        <v>44158</v>
      </c>
      <c r="C18" s="65">
        <f>VLOOKUP($A18,'Return Data'!$B$7:$R$2700,4,0)</f>
        <v>58.42</v>
      </c>
      <c r="D18" s="65">
        <f>VLOOKUP($A18,'Return Data'!$B$7:$R$2700,10,0)</f>
        <v>10.2888</v>
      </c>
      <c r="E18" s="66">
        <f t="shared" si="0"/>
        <v>17</v>
      </c>
      <c r="F18" s="65">
        <f>VLOOKUP($A18,'Return Data'!$B$7:$R$2700,11,0)</f>
        <v>39.062100000000001</v>
      </c>
      <c r="G18" s="66">
        <f t="shared" si="1"/>
        <v>21</v>
      </c>
      <c r="H18" s="65">
        <f>VLOOKUP($A18,'Return Data'!$B$7:$R$2700,12,0)</f>
        <v>5.6993</v>
      </c>
      <c r="I18" s="66">
        <f t="shared" si="2"/>
        <v>18</v>
      </c>
      <c r="J18" s="65">
        <f>VLOOKUP($A18,'Return Data'!$B$7:$R$2700,13,0)</f>
        <v>19.835899999999999</v>
      </c>
      <c r="K18" s="66">
        <f t="shared" si="3"/>
        <v>8</v>
      </c>
      <c r="L18" s="65">
        <f>VLOOKUP($A18,'Return Data'!$B$7:$R$2700,17,0)</f>
        <v>12.0518</v>
      </c>
      <c r="M18" s="66">
        <f t="shared" si="4"/>
        <v>8</v>
      </c>
      <c r="N18" s="65">
        <f>VLOOKUP($A18,'Return Data'!$B$7:$R$2700,14,0)</f>
        <v>6.6284000000000001</v>
      </c>
      <c r="O18" s="66">
        <f t="shared" si="5"/>
        <v>4</v>
      </c>
      <c r="P18" s="65">
        <f>VLOOKUP($A18,'Return Data'!$B$7:$R$2700,15,0)</f>
        <v>11.440099999999999</v>
      </c>
      <c r="Q18" s="66">
        <f>RANK(P18,P$8:P$33,0)</f>
        <v>4</v>
      </c>
      <c r="R18" s="65">
        <f>VLOOKUP($A18,'Return Data'!$B$7:$R$2700,16,0)</f>
        <v>13.849399999999999</v>
      </c>
      <c r="S18" s="67">
        <f t="shared" si="7"/>
        <v>16</v>
      </c>
    </row>
    <row r="19" spans="1:19" x14ac:dyDescent="0.3">
      <c r="A19" s="63" t="s">
        <v>1206</v>
      </c>
      <c r="B19" s="64">
        <f>VLOOKUP($A19,'Return Data'!$B$7:$R$2700,3,0)</f>
        <v>44158</v>
      </c>
      <c r="C19" s="65">
        <f>VLOOKUP($A19,'Return Data'!$B$7:$R$2700,4,0)</f>
        <v>46.091999999999999</v>
      </c>
      <c r="D19" s="65">
        <f>VLOOKUP($A19,'Return Data'!$B$7:$R$2700,10,0)</f>
        <v>12.7964</v>
      </c>
      <c r="E19" s="66">
        <f t="shared" si="0"/>
        <v>6</v>
      </c>
      <c r="F19" s="65">
        <f>VLOOKUP($A19,'Return Data'!$B$7:$R$2700,11,0)</f>
        <v>47.066099999999999</v>
      </c>
      <c r="G19" s="66">
        <f t="shared" si="1"/>
        <v>7</v>
      </c>
      <c r="H19" s="65">
        <f>VLOOKUP($A19,'Return Data'!$B$7:$R$2700,12,0)</f>
        <v>5.7229000000000001</v>
      </c>
      <c r="I19" s="66">
        <f t="shared" si="2"/>
        <v>17</v>
      </c>
      <c r="J19" s="65">
        <f>VLOOKUP($A19,'Return Data'!$B$7:$R$2700,13,0)</f>
        <v>17.279499999999999</v>
      </c>
      <c r="K19" s="66">
        <f t="shared" si="3"/>
        <v>13</v>
      </c>
      <c r="L19" s="65">
        <f>VLOOKUP($A19,'Return Data'!$B$7:$R$2700,17,0)</f>
        <v>13.481999999999999</v>
      </c>
      <c r="M19" s="66">
        <f t="shared" si="4"/>
        <v>6</v>
      </c>
      <c r="N19" s="65">
        <f>VLOOKUP($A19,'Return Data'!$B$7:$R$2700,14,0)</f>
        <v>4.7115</v>
      </c>
      <c r="O19" s="66">
        <f t="shared" si="5"/>
        <v>8</v>
      </c>
      <c r="P19" s="65">
        <f>VLOOKUP($A19,'Return Data'!$B$7:$R$2700,15,0)</f>
        <v>11.921900000000001</v>
      </c>
      <c r="Q19" s="66">
        <f>RANK(P19,P$8:P$33,0)</f>
        <v>3</v>
      </c>
      <c r="R19" s="65">
        <f>VLOOKUP($A19,'Return Data'!$B$7:$R$2700,16,0)</f>
        <v>11.833299999999999</v>
      </c>
      <c r="S19" s="67">
        <f t="shared" si="7"/>
        <v>18</v>
      </c>
    </row>
    <row r="20" spans="1:19" x14ac:dyDescent="0.3">
      <c r="A20" s="63" t="s">
        <v>1209</v>
      </c>
      <c r="B20" s="64">
        <f>VLOOKUP($A20,'Return Data'!$B$7:$R$2700,3,0)</f>
        <v>44158</v>
      </c>
      <c r="C20" s="65">
        <f>VLOOKUP($A20,'Return Data'!$B$7:$R$2700,4,0)</f>
        <v>148.03</v>
      </c>
      <c r="D20" s="65">
        <f>VLOOKUP($A20,'Return Data'!$B$7:$R$2700,10,0)</f>
        <v>10.084</v>
      </c>
      <c r="E20" s="66">
        <f t="shared" si="0"/>
        <v>18</v>
      </c>
      <c r="F20" s="65">
        <f>VLOOKUP($A20,'Return Data'!$B$7:$R$2700,11,0)</f>
        <v>39.532499999999999</v>
      </c>
      <c r="G20" s="66">
        <f t="shared" si="1"/>
        <v>19</v>
      </c>
      <c r="H20" s="65">
        <f>VLOOKUP($A20,'Return Data'!$B$7:$R$2700,12,0)</f>
        <v>3.8296999999999999</v>
      </c>
      <c r="I20" s="66">
        <f t="shared" si="2"/>
        <v>20</v>
      </c>
      <c r="J20" s="65">
        <f>VLOOKUP($A20,'Return Data'!$B$7:$R$2700,13,0)</f>
        <v>13.5199</v>
      </c>
      <c r="K20" s="66">
        <f t="shared" si="3"/>
        <v>18</v>
      </c>
      <c r="L20" s="65">
        <f>VLOOKUP($A20,'Return Data'!$B$7:$R$2700,17,0)</f>
        <v>6.7930000000000001</v>
      </c>
      <c r="M20" s="66">
        <f t="shared" si="4"/>
        <v>20</v>
      </c>
      <c r="N20" s="65">
        <f>VLOOKUP($A20,'Return Data'!$B$7:$R$2700,14,0)</f>
        <v>0.59419999999999995</v>
      </c>
      <c r="O20" s="66">
        <f t="shared" si="5"/>
        <v>19</v>
      </c>
      <c r="P20" s="65">
        <f>VLOOKUP($A20,'Return Data'!$B$7:$R$2700,15,0)</f>
        <v>10.721299999999999</v>
      </c>
      <c r="Q20" s="66">
        <f>RANK(P20,P$8:P$33,0)</f>
        <v>6</v>
      </c>
      <c r="R20" s="65">
        <f>VLOOKUP($A20,'Return Data'!$B$7:$R$2700,16,0)</f>
        <v>17.976199999999999</v>
      </c>
      <c r="S20" s="67">
        <f t="shared" si="7"/>
        <v>7</v>
      </c>
    </row>
    <row r="21" spans="1:19" x14ac:dyDescent="0.3">
      <c r="A21" s="63" t="s">
        <v>1211</v>
      </c>
      <c r="B21" s="64">
        <f>VLOOKUP($A21,'Return Data'!$B$7:$R$2700,3,0)</f>
        <v>44158</v>
      </c>
      <c r="C21" s="65">
        <f>VLOOKUP($A21,'Return Data'!$B$7:$R$2700,4,0)</f>
        <v>10.7601</v>
      </c>
      <c r="D21" s="65">
        <f>VLOOKUP($A21,'Return Data'!$B$7:$R$2700,10,0)</f>
        <v>7.8544999999999998</v>
      </c>
      <c r="E21" s="66">
        <f t="shared" si="0"/>
        <v>26</v>
      </c>
      <c r="F21" s="65">
        <f>VLOOKUP($A21,'Return Data'!$B$7:$R$2700,11,0)</f>
        <v>32.1798</v>
      </c>
      <c r="G21" s="66">
        <f t="shared" si="1"/>
        <v>26</v>
      </c>
      <c r="H21" s="65">
        <f>VLOOKUP($A21,'Return Data'!$B$7:$R$2700,12,0)</f>
        <v>2.1871</v>
      </c>
      <c r="I21" s="66">
        <f t="shared" si="2"/>
        <v>22</v>
      </c>
      <c r="J21" s="65">
        <f>VLOOKUP($A21,'Return Data'!$B$7:$R$2700,13,0)</f>
        <v>12.1264</v>
      </c>
      <c r="K21" s="66">
        <f t="shared" si="3"/>
        <v>19</v>
      </c>
      <c r="L21" s="65">
        <f>VLOOKUP($A21,'Return Data'!$B$7:$R$2700,17,0)</f>
        <v>9.7104999999999997</v>
      </c>
      <c r="M21" s="66">
        <f t="shared" si="4"/>
        <v>14</v>
      </c>
      <c r="N21" s="65"/>
      <c r="O21" s="66"/>
      <c r="P21" s="65"/>
      <c r="Q21" s="66"/>
      <c r="R21" s="65">
        <f>VLOOKUP($A21,'Return Data'!$B$7:$R$2700,16,0)</f>
        <v>2.6353</v>
      </c>
      <c r="S21" s="67">
        <f t="shared" si="7"/>
        <v>25</v>
      </c>
    </row>
    <row r="22" spans="1:19" x14ac:dyDescent="0.3">
      <c r="A22" s="63" t="s">
        <v>1213</v>
      </c>
      <c r="B22" s="64">
        <f>VLOOKUP($A22,'Return Data'!$B$7:$R$2700,3,0)</f>
        <v>44158</v>
      </c>
      <c r="C22" s="65">
        <f>VLOOKUP($A22,'Return Data'!$B$7:$R$2700,4,0)</f>
        <v>12.875999999999999</v>
      </c>
      <c r="D22" s="65">
        <f>VLOOKUP($A22,'Return Data'!$B$7:$R$2700,10,0)</f>
        <v>12.150499999999999</v>
      </c>
      <c r="E22" s="66">
        <f t="shared" si="0"/>
        <v>11</v>
      </c>
      <c r="F22" s="65">
        <f>VLOOKUP($A22,'Return Data'!$B$7:$R$2700,11,0)</f>
        <v>49.703499999999998</v>
      </c>
      <c r="G22" s="66">
        <f t="shared" si="1"/>
        <v>3</v>
      </c>
      <c r="H22" s="65">
        <f>VLOOKUP($A22,'Return Data'!$B$7:$R$2700,12,0)</f>
        <v>8.6216000000000008</v>
      </c>
      <c r="I22" s="66">
        <f t="shared" si="2"/>
        <v>7</v>
      </c>
      <c r="J22" s="65">
        <f>VLOOKUP($A22,'Return Data'!$B$7:$R$2700,13,0)</f>
        <v>17.235700000000001</v>
      </c>
      <c r="K22" s="66">
        <f t="shared" ref="K22" si="8">RANK(J22,J$8:J$33,0)</f>
        <v>14</v>
      </c>
      <c r="L22" s="65"/>
      <c r="M22" s="66"/>
      <c r="N22" s="65"/>
      <c r="O22" s="66"/>
      <c r="P22" s="65"/>
      <c r="Q22" s="66"/>
      <c r="R22" s="65">
        <f>VLOOKUP($A22,'Return Data'!$B$7:$R$2700,16,0)</f>
        <v>21.0489</v>
      </c>
      <c r="S22" s="67">
        <f t="shared" si="7"/>
        <v>4</v>
      </c>
    </row>
    <row r="23" spans="1:19" x14ac:dyDescent="0.3">
      <c r="A23" s="63" t="s">
        <v>1215</v>
      </c>
      <c r="B23" s="64">
        <f>VLOOKUP($A23,'Return Data'!$B$7:$R$2700,3,0)</f>
        <v>44158</v>
      </c>
      <c r="C23" s="65">
        <f>VLOOKUP($A23,'Return Data'!$B$7:$R$2700,4,0)</f>
        <v>27.8339</v>
      </c>
      <c r="D23" s="65">
        <f>VLOOKUP($A23,'Return Data'!$B$7:$R$2700,10,0)</f>
        <v>12.6363</v>
      </c>
      <c r="E23" s="66">
        <f t="shared" si="0"/>
        <v>7</v>
      </c>
      <c r="F23" s="65">
        <f>VLOOKUP($A23,'Return Data'!$B$7:$R$2700,11,0)</f>
        <v>43.683300000000003</v>
      </c>
      <c r="G23" s="66">
        <f t="shared" si="1"/>
        <v>15</v>
      </c>
      <c r="H23" s="65">
        <f>VLOOKUP($A23,'Return Data'!$B$7:$R$2700,12,0)</f>
        <v>-4.1254999999999997</v>
      </c>
      <c r="I23" s="66">
        <f t="shared" si="2"/>
        <v>24</v>
      </c>
      <c r="J23" s="65">
        <f>VLOOKUP($A23,'Return Data'!$B$7:$R$2700,13,0)</f>
        <v>6.2618</v>
      </c>
      <c r="K23" s="66">
        <f>RANK(J23,J$8:J$33,0)</f>
        <v>23</v>
      </c>
      <c r="L23" s="65">
        <f>VLOOKUP($A23,'Return Data'!$B$7:$R$2700,17,0)</f>
        <v>9.3252000000000006</v>
      </c>
      <c r="M23" s="66">
        <f>RANK(L23,L$8:L$33,0)</f>
        <v>16</v>
      </c>
      <c r="N23" s="65">
        <f>VLOOKUP($A23,'Return Data'!$B$7:$R$2700,14,0)</f>
        <v>1.8224</v>
      </c>
      <c r="O23" s="66">
        <f>RANK(N23,N$8:N$33,0)</f>
        <v>15</v>
      </c>
      <c r="P23" s="65">
        <f>VLOOKUP($A23,'Return Data'!$B$7:$R$2700,15,0)</f>
        <v>6.9257</v>
      </c>
      <c r="Q23" s="66">
        <f>RANK(P23,P$8:P$33,0)</f>
        <v>18</v>
      </c>
      <c r="R23" s="65">
        <f>VLOOKUP($A23,'Return Data'!$B$7:$R$2700,16,0)</f>
        <v>16.373999999999999</v>
      </c>
      <c r="S23" s="67">
        <f t="shared" si="7"/>
        <v>10</v>
      </c>
    </row>
    <row r="24" spans="1:19" x14ac:dyDescent="0.3">
      <c r="A24" s="63" t="s">
        <v>1216</v>
      </c>
      <c r="B24" s="64">
        <f>VLOOKUP($A24,'Return Data'!$B$7:$R$2700,3,0)</f>
        <v>44158</v>
      </c>
      <c r="C24" s="65">
        <f>VLOOKUP($A24,'Return Data'!$B$7:$R$2700,4,0)</f>
        <v>1282.9951000000001</v>
      </c>
      <c r="D24" s="65">
        <f>VLOOKUP($A24,'Return Data'!$B$7:$R$2700,10,0)</f>
        <v>9.3353999999999999</v>
      </c>
      <c r="E24" s="66">
        <f t="shared" si="0"/>
        <v>21</v>
      </c>
      <c r="F24" s="65">
        <f>VLOOKUP($A24,'Return Data'!$B$7:$R$2700,11,0)</f>
        <v>46.939500000000002</v>
      </c>
      <c r="G24" s="66">
        <f t="shared" si="1"/>
        <v>9</v>
      </c>
      <c r="H24" s="65">
        <f>VLOOKUP($A24,'Return Data'!$B$7:$R$2700,12,0)</f>
        <v>3.2242000000000002</v>
      </c>
      <c r="I24" s="66">
        <f t="shared" si="2"/>
        <v>21</v>
      </c>
      <c r="J24" s="65">
        <f>VLOOKUP($A24,'Return Data'!$B$7:$R$2700,13,0)</f>
        <v>15.188000000000001</v>
      </c>
      <c r="K24" s="66">
        <f>RANK(J24,J$8:J$33,0)</f>
        <v>17</v>
      </c>
      <c r="L24" s="65">
        <f>VLOOKUP($A24,'Return Data'!$B$7:$R$2700,17,0)</f>
        <v>11.5465</v>
      </c>
      <c r="M24" s="66">
        <f>RANK(L24,L$8:L$33,0)</f>
        <v>11</v>
      </c>
      <c r="N24" s="65">
        <f>VLOOKUP($A24,'Return Data'!$B$7:$R$2700,14,0)</f>
        <v>3.4422999999999999</v>
      </c>
      <c r="O24" s="66">
        <f>RANK(N24,N$8:N$33,0)</f>
        <v>11</v>
      </c>
      <c r="P24" s="65">
        <f>VLOOKUP($A24,'Return Data'!$B$7:$R$2700,15,0)</f>
        <v>10.0152</v>
      </c>
      <c r="Q24" s="66">
        <f>RANK(P24,P$8:P$33,0)</f>
        <v>10</v>
      </c>
      <c r="R24" s="65">
        <f>VLOOKUP($A24,'Return Data'!$B$7:$R$2700,16,0)</f>
        <v>21.294799999999999</v>
      </c>
      <c r="S24" s="67">
        <f t="shared" si="7"/>
        <v>3</v>
      </c>
    </row>
    <row r="25" spans="1:19" x14ac:dyDescent="0.3">
      <c r="A25" s="63" t="s">
        <v>1219</v>
      </c>
      <c r="B25" s="64">
        <f>VLOOKUP($A25,'Return Data'!$B$7:$R$2700,3,0)</f>
        <v>44158</v>
      </c>
      <c r="C25" s="65">
        <f>VLOOKUP($A25,'Return Data'!$B$7:$R$2700,4,0)</f>
        <v>24.88</v>
      </c>
      <c r="D25" s="65">
        <f>VLOOKUP($A25,'Return Data'!$B$7:$R$2700,10,0)</f>
        <v>14.338200000000001</v>
      </c>
      <c r="E25" s="66">
        <f t="shared" si="0"/>
        <v>1</v>
      </c>
      <c r="F25" s="65">
        <f>VLOOKUP($A25,'Return Data'!$B$7:$R$2700,11,0)</f>
        <v>55.694600000000001</v>
      </c>
      <c r="G25" s="66">
        <f t="shared" si="1"/>
        <v>1</v>
      </c>
      <c r="H25" s="65">
        <f>VLOOKUP($A25,'Return Data'!$B$7:$R$2700,12,0)</f>
        <v>21.960799999999999</v>
      </c>
      <c r="I25" s="66">
        <f t="shared" si="2"/>
        <v>1</v>
      </c>
      <c r="J25" s="65">
        <f>VLOOKUP($A25,'Return Data'!$B$7:$R$2700,13,0)</f>
        <v>40.883400000000002</v>
      </c>
      <c r="K25" s="66">
        <f>RANK(J25,J$8:J$33,0)</f>
        <v>1</v>
      </c>
      <c r="L25" s="65">
        <f>VLOOKUP($A25,'Return Data'!$B$7:$R$2700,17,0)</f>
        <v>19.519400000000001</v>
      </c>
      <c r="M25" s="66">
        <f>RANK(L25,L$8:L$33,0)</f>
        <v>1</v>
      </c>
      <c r="N25" s="65">
        <f>VLOOKUP($A25,'Return Data'!$B$7:$R$2700,14,0)</f>
        <v>7.6136999999999997</v>
      </c>
      <c r="O25" s="66">
        <f>RANK(N25,N$8:N$33,0)</f>
        <v>2</v>
      </c>
      <c r="P25" s="65">
        <f>VLOOKUP($A25,'Return Data'!$B$7:$R$2700,15,0)</f>
        <v>9.9013000000000009</v>
      </c>
      <c r="Q25" s="66">
        <f>RANK(P25,P$8:P$33,0)</f>
        <v>11</v>
      </c>
      <c r="R25" s="65">
        <f>VLOOKUP($A25,'Return Data'!$B$7:$R$2700,16,0)</f>
        <v>13.947699999999999</v>
      </c>
      <c r="S25" s="67">
        <f t="shared" si="7"/>
        <v>15</v>
      </c>
    </row>
    <row r="26" spans="1:19" x14ac:dyDescent="0.3">
      <c r="A26" s="63" t="s">
        <v>1221</v>
      </c>
      <c r="B26" s="64">
        <f>VLOOKUP($A26,'Return Data'!$B$7:$R$2700,3,0)</f>
        <v>44158</v>
      </c>
      <c r="C26" s="65">
        <f>VLOOKUP($A26,'Return Data'!$B$7:$R$2700,4,0)</f>
        <v>11.34</v>
      </c>
      <c r="D26" s="65">
        <f>VLOOKUP($A26,'Return Data'!$B$7:$R$2700,10,0)</f>
        <v>10.526300000000001</v>
      </c>
      <c r="E26" s="66">
        <f t="shared" si="0"/>
        <v>16</v>
      </c>
      <c r="F26" s="65">
        <f>VLOOKUP($A26,'Return Data'!$B$7:$R$2700,11,0)</f>
        <v>39.483400000000003</v>
      </c>
      <c r="G26" s="66">
        <f t="shared" ref="G26" si="9">RANK(F26,F$8:F$33,0)</f>
        <v>20</v>
      </c>
      <c r="H26" s="65">
        <f>VLOOKUP($A26,'Return Data'!$B$7:$R$2700,12,0)</f>
        <v>5.9813000000000001</v>
      </c>
      <c r="I26" s="66">
        <f t="shared" ref="I26" si="10">RANK(H26,H$8:H$33,0)</f>
        <v>16</v>
      </c>
      <c r="J26" s="65"/>
      <c r="K26" s="66"/>
      <c r="L26" s="65"/>
      <c r="M26" s="66"/>
      <c r="N26" s="65"/>
      <c r="O26" s="66"/>
      <c r="P26" s="65"/>
      <c r="Q26" s="66"/>
      <c r="R26" s="65">
        <f>VLOOKUP($A26,'Return Data'!$B$7:$R$2700,16,0)</f>
        <v>13.4</v>
      </c>
      <c r="S26" s="67">
        <f t="shared" si="7"/>
        <v>17</v>
      </c>
    </row>
    <row r="27" spans="1:19" x14ac:dyDescent="0.3">
      <c r="A27" s="63" t="s">
        <v>1222</v>
      </c>
      <c r="B27" s="64">
        <f>VLOOKUP($A27,'Return Data'!$B$7:$R$2700,3,0)</f>
        <v>44158</v>
      </c>
      <c r="C27" s="65">
        <f>VLOOKUP($A27,'Return Data'!$B$7:$R$2700,4,0)</f>
        <v>68.377899999999997</v>
      </c>
      <c r="D27" s="65">
        <f>VLOOKUP($A27,'Return Data'!$B$7:$R$2700,10,0)</f>
        <v>8.5713000000000008</v>
      </c>
      <c r="E27" s="66">
        <f t="shared" si="0"/>
        <v>23</v>
      </c>
      <c r="F27" s="65">
        <f>VLOOKUP($A27,'Return Data'!$B$7:$R$2700,11,0)</f>
        <v>34.543399999999998</v>
      </c>
      <c r="G27" s="66">
        <f t="shared" ref="G27:G33" si="11">RANK(F27,F$8:F$33,0)</f>
        <v>24</v>
      </c>
      <c r="H27" s="65">
        <f>VLOOKUP($A27,'Return Data'!$B$7:$R$2700,12,0)</f>
        <v>15.406499999999999</v>
      </c>
      <c r="I27" s="66">
        <f>RANK(H27,H$8:H$33,0)</f>
        <v>2</v>
      </c>
      <c r="J27" s="65">
        <f>VLOOKUP($A27,'Return Data'!$B$7:$R$2700,13,0)</f>
        <v>22.6204</v>
      </c>
      <c r="K27" s="66">
        <f>RANK(J27,J$8:J$33,0)</f>
        <v>4</v>
      </c>
      <c r="L27" s="65">
        <f>VLOOKUP($A27,'Return Data'!$B$7:$R$2700,17,0)</f>
        <v>10.9842</v>
      </c>
      <c r="M27" s="66">
        <f>RANK(L27,L$8:L$33,0)</f>
        <v>13</v>
      </c>
      <c r="N27" s="65">
        <f>VLOOKUP($A27,'Return Data'!$B$7:$R$2700,14,0)</f>
        <v>7.0370999999999997</v>
      </c>
      <c r="O27" s="66">
        <f>RANK(N27,N$8:N$33,0)</f>
        <v>3</v>
      </c>
      <c r="P27" s="65">
        <f>VLOOKUP($A27,'Return Data'!$B$7:$R$2700,15,0)</f>
        <v>9.0419</v>
      </c>
      <c r="Q27" s="66">
        <f>RANK(P27,P$8:P$33,0)</f>
        <v>13</v>
      </c>
      <c r="R27" s="65">
        <f>VLOOKUP($A27,'Return Data'!$B$7:$R$2700,16,0)</f>
        <v>10.2216</v>
      </c>
      <c r="S27" s="67">
        <f t="shared" si="7"/>
        <v>20</v>
      </c>
    </row>
    <row r="28" spans="1:19" x14ac:dyDescent="0.3">
      <c r="A28" s="63" t="s">
        <v>1225</v>
      </c>
      <c r="B28" s="64">
        <f>VLOOKUP($A28,'Return Data'!$B$7:$R$2700,3,0)</f>
        <v>44158</v>
      </c>
      <c r="C28" s="65">
        <f>VLOOKUP($A28,'Return Data'!$B$7:$R$2700,4,0)</f>
        <v>83.186599999999999</v>
      </c>
      <c r="D28" s="65">
        <f>VLOOKUP($A28,'Return Data'!$B$7:$R$2700,10,0)</f>
        <v>12.029199999999999</v>
      </c>
      <c r="E28" s="66">
        <f t="shared" si="0"/>
        <v>12</v>
      </c>
      <c r="F28" s="65">
        <f>VLOOKUP($A28,'Return Data'!$B$7:$R$2700,11,0)</f>
        <v>48.517499999999998</v>
      </c>
      <c r="G28" s="66">
        <f t="shared" si="11"/>
        <v>4</v>
      </c>
      <c r="H28" s="65">
        <f>VLOOKUP($A28,'Return Data'!$B$7:$R$2700,12,0)</f>
        <v>7.6444999999999999</v>
      </c>
      <c r="I28" s="66">
        <f>RANK(H28,H$8:H$33,0)</f>
        <v>10</v>
      </c>
      <c r="J28" s="65">
        <f>VLOOKUP($A28,'Return Data'!$B$7:$R$2700,13,0)</f>
        <v>18.879100000000001</v>
      </c>
      <c r="K28" s="66">
        <f>RANK(J28,J$8:J$33,0)</f>
        <v>10</v>
      </c>
      <c r="L28" s="65">
        <f>VLOOKUP($A28,'Return Data'!$B$7:$R$2700,17,0)</f>
        <v>9.6556999999999995</v>
      </c>
      <c r="M28" s="66">
        <f>RANK(L28,L$8:L$33,0)</f>
        <v>15</v>
      </c>
      <c r="N28" s="65">
        <f>VLOOKUP($A28,'Return Data'!$B$7:$R$2700,14,0)</f>
        <v>0.66369999999999996</v>
      </c>
      <c r="O28" s="66">
        <f>RANK(N28,N$8:N$33,0)</f>
        <v>17</v>
      </c>
      <c r="P28" s="65">
        <f>VLOOKUP($A28,'Return Data'!$B$7:$R$2700,15,0)</f>
        <v>6.8182</v>
      </c>
      <c r="Q28" s="66">
        <f>RANK(P28,P$8:P$33,0)</f>
        <v>19</v>
      </c>
      <c r="R28" s="65">
        <f>VLOOKUP($A28,'Return Data'!$B$7:$R$2700,16,0)</f>
        <v>14.4802</v>
      </c>
      <c r="S28" s="67">
        <f t="shared" si="7"/>
        <v>13</v>
      </c>
    </row>
    <row r="29" spans="1:19" x14ac:dyDescent="0.3">
      <c r="A29" s="63" t="s">
        <v>1226</v>
      </c>
      <c r="B29" s="64">
        <f>VLOOKUP($A29,'Return Data'!$B$7:$R$2700,3,0)</f>
        <v>44158</v>
      </c>
      <c r="C29" s="65">
        <f>VLOOKUP($A29,'Return Data'!$B$7:$R$2700,4,0)</f>
        <v>476.41460000000001</v>
      </c>
      <c r="D29" s="65">
        <f>VLOOKUP($A29,'Return Data'!$B$7:$R$2700,10,0)</f>
        <v>9.9560999999999993</v>
      </c>
      <c r="E29" s="66">
        <f t="shared" si="0"/>
        <v>19</v>
      </c>
      <c r="F29" s="65">
        <f>VLOOKUP($A29,'Return Data'!$B$7:$R$2700,11,0)</f>
        <v>40.473100000000002</v>
      </c>
      <c r="G29" s="66">
        <f t="shared" si="11"/>
        <v>17</v>
      </c>
      <c r="H29" s="65">
        <f>VLOOKUP($A29,'Return Data'!$B$7:$R$2700,12,0)</f>
        <v>-4.6117999999999997</v>
      </c>
      <c r="I29" s="66">
        <f>RANK(H29,H$8:H$33,0)</f>
        <v>25</v>
      </c>
      <c r="J29" s="65">
        <f>VLOOKUP($A29,'Return Data'!$B$7:$R$2700,13,0)</f>
        <v>5.7685000000000004</v>
      </c>
      <c r="K29" s="66">
        <f>RANK(J29,J$8:J$33,0)</f>
        <v>24</v>
      </c>
      <c r="L29" s="65">
        <f>VLOOKUP($A29,'Return Data'!$B$7:$R$2700,17,0)</f>
        <v>3.8833000000000002</v>
      </c>
      <c r="M29" s="66">
        <f>RANK(L29,L$8:L$33,0)</f>
        <v>22</v>
      </c>
      <c r="N29" s="65">
        <f>VLOOKUP($A29,'Return Data'!$B$7:$R$2700,14,0)</f>
        <v>-2.9453</v>
      </c>
      <c r="O29" s="66">
        <f>RANK(N29,N$8:N$33,0)</f>
        <v>21</v>
      </c>
      <c r="P29" s="65">
        <f>VLOOKUP($A29,'Return Data'!$B$7:$R$2700,15,0)</f>
        <v>6.7408000000000001</v>
      </c>
      <c r="Q29" s="66">
        <f>RANK(P29,P$8:P$33,0)</f>
        <v>20</v>
      </c>
      <c r="R29" s="65">
        <f>VLOOKUP($A29,'Return Data'!$B$7:$R$2700,16,0)</f>
        <v>23.419899999999998</v>
      </c>
      <c r="S29" s="67">
        <f t="shared" si="7"/>
        <v>2</v>
      </c>
    </row>
    <row r="30" spans="1:19" x14ac:dyDescent="0.3">
      <c r="A30" s="63" t="s">
        <v>1228</v>
      </c>
      <c r="B30" s="64">
        <f>VLOOKUP($A30,'Return Data'!$B$7:$R$2700,3,0)</f>
        <v>44158</v>
      </c>
      <c r="C30" s="65">
        <f>VLOOKUP($A30,'Return Data'!$B$7:$R$2700,4,0)</f>
        <v>164.4983</v>
      </c>
      <c r="D30" s="65">
        <f>VLOOKUP($A30,'Return Data'!$B$7:$R$2700,10,0)</f>
        <v>13.2249</v>
      </c>
      <c r="E30" s="66">
        <f t="shared" si="0"/>
        <v>4</v>
      </c>
      <c r="F30" s="65">
        <f>VLOOKUP($A30,'Return Data'!$B$7:$R$2700,11,0)</f>
        <v>43.874600000000001</v>
      </c>
      <c r="G30" s="66">
        <f t="shared" si="11"/>
        <v>14</v>
      </c>
      <c r="H30" s="65">
        <f>VLOOKUP($A30,'Return Data'!$B$7:$R$2700,12,0)</f>
        <v>7.1353999999999997</v>
      </c>
      <c r="I30" s="66">
        <f>RANK(H30,H$8:H$33,0)</f>
        <v>11</v>
      </c>
      <c r="J30" s="65">
        <f>VLOOKUP($A30,'Return Data'!$B$7:$R$2700,13,0)</f>
        <v>18.667999999999999</v>
      </c>
      <c r="K30" s="66">
        <f>RANK(J30,J$8:J$33,0)</f>
        <v>11</v>
      </c>
      <c r="L30" s="65">
        <f>VLOOKUP($A30,'Return Data'!$B$7:$R$2700,17,0)</f>
        <v>14.3704</v>
      </c>
      <c r="M30" s="66">
        <f>RANK(L30,L$8:L$33,0)</f>
        <v>4</v>
      </c>
      <c r="N30" s="65">
        <f>VLOOKUP($A30,'Return Data'!$B$7:$R$2700,14,0)</f>
        <v>5.0113000000000003</v>
      </c>
      <c r="O30" s="66">
        <f>RANK(N30,N$8:N$33,0)</f>
        <v>7</v>
      </c>
      <c r="P30" s="65">
        <f>VLOOKUP($A30,'Return Data'!$B$7:$R$2700,15,0)</f>
        <v>10.104799999999999</v>
      </c>
      <c r="Q30" s="66">
        <f>RANK(P30,P$8:P$33,0)</f>
        <v>9</v>
      </c>
      <c r="R30" s="65">
        <f>VLOOKUP($A30,'Return Data'!$B$7:$R$2700,16,0)</f>
        <v>11.1829</v>
      </c>
      <c r="S30" s="67">
        <f t="shared" si="7"/>
        <v>19</v>
      </c>
    </row>
    <row r="31" spans="1:19" x14ac:dyDescent="0.3">
      <c r="A31" s="63" t="s">
        <v>1231</v>
      </c>
      <c r="B31" s="64">
        <f>VLOOKUP($A31,'Return Data'!$B$7:$R$2700,3,0)</f>
        <v>44158</v>
      </c>
      <c r="C31" s="65">
        <f>VLOOKUP($A31,'Return Data'!$B$7:$R$2700,4,0)</f>
        <v>51.48</v>
      </c>
      <c r="D31" s="65">
        <f>VLOOKUP($A31,'Return Data'!$B$7:$R$2700,10,0)</f>
        <v>8.2422000000000004</v>
      </c>
      <c r="E31" s="66">
        <f t="shared" si="0"/>
        <v>25</v>
      </c>
      <c r="F31" s="65">
        <f>VLOOKUP($A31,'Return Data'!$B$7:$R$2700,11,0)</f>
        <v>34.517899999999997</v>
      </c>
      <c r="G31" s="66">
        <f t="shared" si="11"/>
        <v>25</v>
      </c>
      <c r="H31" s="65">
        <f>VLOOKUP($A31,'Return Data'!$B$7:$R$2700,12,0)</f>
        <v>8.3104999999999993</v>
      </c>
      <c r="I31" s="66">
        <f>RANK(H31,H$8:H$33,0)</f>
        <v>8</v>
      </c>
      <c r="J31" s="65">
        <f>VLOOKUP($A31,'Return Data'!$B$7:$R$2700,13,0)</f>
        <v>20.14</v>
      </c>
      <c r="K31" s="66">
        <f>RANK(J31,J$8:J$33,0)</f>
        <v>7</v>
      </c>
      <c r="L31" s="65">
        <f>VLOOKUP($A31,'Return Data'!$B$7:$R$2700,17,0)</f>
        <v>11.991899999999999</v>
      </c>
      <c r="M31" s="66">
        <f>RANK(L31,L$8:L$33,0)</f>
        <v>9</v>
      </c>
      <c r="N31" s="65">
        <f>VLOOKUP($A31,'Return Data'!$B$7:$R$2700,14,0)</f>
        <v>5.1849999999999996</v>
      </c>
      <c r="O31" s="66">
        <f>RANK(N31,N$8:N$33,0)</f>
        <v>6</v>
      </c>
      <c r="P31" s="65">
        <f>VLOOKUP($A31,'Return Data'!$B$7:$R$2700,15,0)</f>
        <v>11.2364</v>
      </c>
      <c r="Q31" s="66">
        <f>RANK(P31,P$8:P$33,0)</f>
        <v>5</v>
      </c>
      <c r="R31" s="65">
        <f>VLOOKUP($A31,'Return Data'!$B$7:$R$2700,16,0)</f>
        <v>6.4448999999999996</v>
      </c>
      <c r="S31" s="67">
        <f t="shared" si="7"/>
        <v>23</v>
      </c>
    </row>
    <row r="32" spans="1:19" x14ac:dyDescent="0.3">
      <c r="A32" s="63" t="s">
        <v>1233</v>
      </c>
      <c r="B32" s="64">
        <f>VLOOKUP($A32,'Return Data'!$B$7:$R$2700,3,0)</f>
        <v>44158</v>
      </c>
      <c r="C32" s="65">
        <f>VLOOKUP($A32,'Return Data'!$B$7:$R$2700,4,0)</f>
        <v>17.11</v>
      </c>
      <c r="D32" s="65">
        <f>VLOOKUP($A32,'Return Data'!$B$7:$R$2700,10,0)</f>
        <v>11.9032</v>
      </c>
      <c r="E32" s="66">
        <f t="shared" si="0"/>
        <v>13</v>
      </c>
      <c r="F32" s="65">
        <f>VLOOKUP($A32,'Return Data'!$B$7:$R$2700,11,0)</f>
        <v>46.114400000000003</v>
      </c>
      <c r="G32" s="66">
        <f t="shared" si="11"/>
        <v>11</v>
      </c>
      <c r="H32" s="65"/>
      <c r="I32" s="66"/>
      <c r="J32" s="65"/>
      <c r="K32" s="66"/>
      <c r="L32" s="65"/>
      <c r="M32" s="66"/>
      <c r="N32" s="65"/>
      <c r="O32" s="66"/>
      <c r="P32" s="65"/>
      <c r="Q32" s="66"/>
      <c r="R32" s="65">
        <f>VLOOKUP($A32,'Return Data'!$B$7:$R$2700,16,0)</f>
        <v>71.099999999999994</v>
      </c>
      <c r="S32" s="67">
        <f t="shared" si="7"/>
        <v>1</v>
      </c>
    </row>
    <row r="33" spans="1:19" x14ac:dyDescent="0.3">
      <c r="A33" s="63" t="s">
        <v>1235</v>
      </c>
      <c r="B33" s="64">
        <f>VLOOKUP($A33,'Return Data'!$B$7:$R$2700,3,0)</f>
        <v>44158</v>
      </c>
      <c r="C33" s="65">
        <f>VLOOKUP($A33,'Return Data'!$B$7:$R$2700,4,0)</f>
        <v>134.28978949335499</v>
      </c>
      <c r="D33" s="65">
        <f>VLOOKUP($A33,'Return Data'!$B$7:$R$2700,10,0)</f>
        <v>13.258100000000001</v>
      </c>
      <c r="E33" s="66">
        <f t="shared" si="0"/>
        <v>3</v>
      </c>
      <c r="F33" s="65">
        <f>VLOOKUP($A33,'Return Data'!$B$7:$R$2700,11,0)</f>
        <v>48.068199999999997</v>
      </c>
      <c r="G33" s="66">
        <f t="shared" si="11"/>
        <v>5</v>
      </c>
      <c r="H33" s="65">
        <f>VLOOKUP($A33,'Return Data'!$B$7:$R$2700,12,0)</f>
        <v>13.5398</v>
      </c>
      <c r="I33" s="66">
        <f>RANK(H33,H$8:H$33,0)</f>
        <v>3</v>
      </c>
      <c r="J33" s="65">
        <f>VLOOKUP($A33,'Return Data'!$B$7:$R$2700,13,0)</f>
        <v>25.247</v>
      </c>
      <c r="K33" s="66">
        <f>RANK(J33,J$8:J$33,0)</f>
        <v>3</v>
      </c>
      <c r="L33" s="65">
        <f>VLOOKUP($A33,'Return Data'!$B$7:$R$2700,17,0)</f>
        <v>11.8161</v>
      </c>
      <c r="M33" s="66">
        <f>RANK(L33,L$8:L$33,0)</f>
        <v>10</v>
      </c>
      <c r="N33" s="65">
        <f>VLOOKUP($A33,'Return Data'!$B$7:$R$2700,14,0)</f>
        <v>2.8957999999999999</v>
      </c>
      <c r="O33" s="66">
        <f>RANK(N33,N$8:N$33,0)</f>
        <v>13</v>
      </c>
      <c r="P33" s="65">
        <f>VLOOKUP($A33,'Return Data'!$B$7:$R$2700,15,0)</f>
        <v>8.8861000000000008</v>
      </c>
      <c r="Q33" s="66">
        <f>RANK(P33,P$8:P$33,0)</f>
        <v>14</v>
      </c>
      <c r="R33" s="65">
        <f>VLOOKUP($A33,'Return Data'!$B$7:$R$2700,16,0)</f>
        <v>16.892499999999998</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11.196826923076925</v>
      </c>
      <c r="E35" s="74"/>
      <c r="F35" s="75">
        <f>AVERAGE(F8:F33)</f>
        <v>43.403353846153841</v>
      </c>
      <c r="G35" s="74"/>
      <c r="H35" s="75">
        <f>AVERAGE(H8:H33)</f>
        <v>6.830919999999999</v>
      </c>
      <c r="I35" s="74"/>
      <c r="J35" s="75">
        <f>AVERAGE(J8:J33)</f>
        <v>17.450691666666668</v>
      </c>
      <c r="K35" s="74"/>
      <c r="L35" s="75">
        <f>AVERAGE(L8:L33)</f>
        <v>10.914552173913041</v>
      </c>
      <c r="M35" s="74"/>
      <c r="N35" s="75">
        <f>AVERAGE(N8:N33)</f>
        <v>3.3029818181818187</v>
      </c>
      <c r="O35" s="74"/>
      <c r="P35" s="75">
        <f>AVERAGE(P8:P33)</f>
        <v>9.5512571428571427</v>
      </c>
      <c r="Q35" s="74"/>
      <c r="R35" s="75">
        <f>AVERAGE(R8:R33)</f>
        <v>15.84096153846154</v>
      </c>
      <c r="S35" s="76"/>
    </row>
    <row r="36" spans="1:19" x14ac:dyDescent="0.3">
      <c r="A36" s="73" t="s">
        <v>28</v>
      </c>
      <c r="B36" s="74"/>
      <c r="C36" s="74"/>
      <c r="D36" s="75">
        <f>MIN(D8:D33)</f>
        <v>7.8544999999999998</v>
      </c>
      <c r="E36" s="74"/>
      <c r="F36" s="75">
        <f>MIN(F8:F33)</f>
        <v>32.1798</v>
      </c>
      <c r="G36" s="74"/>
      <c r="H36" s="75">
        <f>MIN(H8:H33)</f>
        <v>-4.6117999999999997</v>
      </c>
      <c r="I36" s="74"/>
      <c r="J36" s="75">
        <f>MIN(J8:J33)</f>
        <v>5.7685000000000004</v>
      </c>
      <c r="K36" s="74"/>
      <c r="L36" s="75">
        <f>MIN(L8:L33)</f>
        <v>2.2576999999999998</v>
      </c>
      <c r="M36" s="74"/>
      <c r="N36" s="75">
        <f>MIN(N8:N33)</f>
        <v>-3.6547000000000001</v>
      </c>
      <c r="O36" s="74"/>
      <c r="P36" s="75">
        <f>MIN(P8:P33)</f>
        <v>5.7736000000000001</v>
      </c>
      <c r="Q36" s="74"/>
      <c r="R36" s="75">
        <f>MIN(R8:R33)</f>
        <v>0.85309999999999997</v>
      </c>
      <c r="S36" s="76"/>
    </row>
    <row r="37" spans="1:19" ht="15" thickBot="1" x14ac:dyDescent="0.35">
      <c r="A37" s="77" t="s">
        <v>29</v>
      </c>
      <c r="B37" s="78"/>
      <c r="C37" s="78"/>
      <c r="D37" s="79">
        <f>MAX(D8:D33)</f>
        <v>14.338200000000001</v>
      </c>
      <c r="E37" s="78"/>
      <c r="F37" s="79">
        <f>MAX(F8:F33)</f>
        <v>55.694600000000001</v>
      </c>
      <c r="G37" s="78"/>
      <c r="H37" s="79">
        <f>MAX(H8:H33)</f>
        <v>21.960799999999999</v>
      </c>
      <c r="I37" s="78"/>
      <c r="J37" s="79">
        <f>MAX(J8:J33)</f>
        <v>40.883400000000002</v>
      </c>
      <c r="K37" s="78"/>
      <c r="L37" s="79">
        <f>MAX(L8:L33)</f>
        <v>19.519400000000001</v>
      </c>
      <c r="M37" s="78"/>
      <c r="N37" s="79">
        <f>MAX(N8:N33)</f>
        <v>12.9003</v>
      </c>
      <c r="O37" s="78"/>
      <c r="P37" s="79">
        <f>MAX(P8:P33)</f>
        <v>13.600300000000001</v>
      </c>
      <c r="Q37" s="78"/>
      <c r="R37" s="79">
        <f>MAX(R8:R33)</f>
        <v>71.099999999999994</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44158</v>
      </c>
      <c r="C8" s="65">
        <f>VLOOKUP($A8,'Return Data'!$B$7:$R$2700,4,0)</f>
        <v>881.11</v>
      </c>
      <c r="D8" s="65">
        <f>VLOOKUP($A8,'Return Data'!$B$7:$R$2700,10,0)</f>
        <v>14.3348</v>
      </c>
      <c r="E8" s="66">
        <f>RANK(D8,D$8:D$41,0)</f>
        <v>4</v>
      </c>
      <c r="F8" s="65">
        <f>VLOOKUP($A8,'Return Data'!$B$7:$R$2700,11,0)</f>
        <v>43.482199999999999</v>
      </c>
      <c r="G8" s="66">
        <f>RANK(F8,F$8:F$41,0)</f>
        <v>7</v>
      </c>
      <c r="H8" s="65">
        <f>VLOOKUP($A8,'Return Data'!$B$7:$R$2700,12,0)</f>
        <v>4.1673999999999998</v>
      </c>
      <c r="I8" s="66">
        <f>RANK(H8,H$8:H$41,0)</f>
        <v>15</v>
      </c>
      <c r="J8" s="65">
        <f>VLOOKUP($A8,'Return Data'!$B$7:$R$2700,13,0)</f>
        <v>10.633800000000001</v>
      </c>
      <c r="K8" s="66">
        <f>RANK(J8,J$8:J$41,0)</f>
        <v>14</v>
      </c>
      <c r="L8" s="65">
        <f>VLOOKUP($A8,'Return Data'!$B$7:$R$2700,17,0)</f>
        <v>10.3841</v>
      </c>
      <c r="M8" s="66">
        <f>RANK(L8,L$8:L$41,0)</f>
        <v>18</v>
      </c>
      <c r="N8" s="65">
        <f>VLOOKUP($A8,'Return Data'!$B$7:$R$2700,14,0)</f>
        <v>5.8814000000000002</v>
      </c>
      <c r="O8" s="66">
        <f>RANK(N8,N$8:N$41,0)</f>
        <v>13</v>
      </c>
      <c r="P8" s="65">
        <f>VLOOKUP($A8,'Return Data'!$B$7:$R$2700,15,0)</f>
        <v>12.6259</v>
      </c>
      <c r="Q8" s="66">
        <f>RANK(P8,P$8:P$41,0)</f>
        <v>8</v>
      </c>
      <c r="R8" s="65">
        <f>VLOOKUP($A8,'Return Data'!$B$7:$R$2700,16,0)</f>
        <v>15.694900000000001</v>
      </c>
      <c r="S8" s="67">
        <f>RANK(R8,R$8:R$41,0)</f>
        <v>6</v>
      </c>
    </row>
    <row r="9" spans="1:20" x14ac:dyDescent="0.3">
      <c r="A9" s="63" t="s">
        <v>1300</v>
      </c>
      <c r="B9" s="64">
        <f>VLOOKUP($A9,'Return Data'!$B$7:$R$2700,3,0)</f>
        <v>44158</v>
      </c>
      <c r="C9" s="65">
        <f>VLOOKUP($A9,'Return Data'!$B$7:$R$2700,4,0)</f>
        <v>14.73</v>
      </c>
      <c r="D9" s="65">
        <f>VLOOKUP($A9,'Return Data'!$B$7:$R$2700,10,0)</f>
        <v>14.7196</v>
      </c>
      <c r="E9" s="66">
        <f t="shared" ref="E9:E41" si="0">RANK(D9,D$8:D$41,0)</f>
        <v>2</v>
      </c>
      <c r="F9" s="65">
        <f>VLOOKUP($A9,'Return Data'!$B$7:$R$2700,11,0)</f>
        <v>34.520499999999998</v>
      </c>
      <c r="G9" s="66">
        <f t="shared" ref="G9:G41" si="1">RANK(F9,F$8:F$41,0)</f>
        <v>28</v>
      </c>
      <c r="H9" s="65">
        <f>VLOOKUP($A9,'Return Data'!$B$7:$R$2700,12,0)</f>
        <v>6.9717000000000002</v>
      </c>
      <c r="I9" s="66">
        <f t="shared" ref="I9:I41" si="2">RANK(H9,H$8:H$41,0)</f>
        <v>9</v>
      </c>
      <c r="J9" s="65">
        <f>VLOOKUP($A9,'Return Data'!$B$7:$R$2700,13,0)</f>
        <v>14.6304</v>
      </c>
      <c r="K9" s="66">
        <f t="shared" ref="K9:K41" si="3">RANK(J9,J$8:J$41,0)</f>
        <v>6</v>
      </c>
      <c r="L9" s="65">
        <f>VLOOKUP($A9,'Return Data'!$B$7:$R$2700,17,0)</f>
        <v>17.773900000000001</v>
      </c>
      <c r="M9" s="66">
        <f t="shared" ref="M9:M41" si="4">RANK(L9,L$8:L$41,0)</f>
        <v>4</v>
      </c>
      <c r="N9" s="65"/>
      <c r="O9" s="66"/>
      <c r="P9" s="65"/>
      <c r="Q9" s="66"/>
      <c r="R9" s="65">
        <f>VLOOKUP($A9,'Return Data'!$B$7:$R$2700,16,0)</f>
        <v>13.687200000000001</v>
      </c>
      <c r="S9" s="67">
        <f t="shared" ref="S9:S41" si="5">RANK(R9,R$8:R$41,0)</f>
        <v>13</v>
      </c>
    </row>
    <row r="10" spans="1:20" x14ac:dyDescent="0.3">
      <c r="A10" s="63" t="s">
        <v>1303</v>
      </c>
      <c r="B10" s="64">
        <f>VLOOKUP($A10,'Return Data'!$B$7:$R$2700,3,0)</f>
        <v>44158</v>
      </c>
      <c r="C10" s="65">
        <f>VLOOKUP($A10,'Return Data'!$B$7:$R$2700,4,0)</f>
        <v>118.48</v>
      </c>
      <c r="D10" s="65">
        <f>VLOOKUP($A10,'Return Data'!$B$7:$R$2700,10,0)</f>
        <v>12.6343</v>
      </c>
      <c r="E10" s="66">
        <f t="shared" si="0"/>
        <v>9</v>
      </c>
      <c r="F10" s="65">
        <f>VLOOKUP($A10,'Return Data'!$B$7:$R$2700,11,0)</f>
        <v>39.420999999999999</v>
      </c>
      <c r="G10" s="66">
        <f t="shared" si="1"/>
        <v>14</v>
      </c>
      <c r="H10" s="65">
        <f>VLOOKUP($A10,'Return Data'!$B$7:$R$2700,12,0)</f>
        <v>6.1554000000000002</v>
      </c>
      <c r="I10" s="66">
        <f t="shared" si="2"/>
        <v>12</v>
      </c>
      <c r="J10" s="65">
        <f>VLOOKUP($A10,'Return Data'!$B$7:$R$2700,13,0)</f>
        <v>12.827299999999999</v>
      </c>
      <c r="K10" s="66">
        <f t="shared" si="3"/>
        <v>10</v>
      </c>
      <c r="L10" s="65">
        <f>VLOOKUP($A10,'Return Data'!$B$7:$R$2700,17,0)</f>
        <v>11.854100000000001</v>
      </c>
      <c r="M10" s="66">
        <f t="shared" si="4"/>
        <v>10</v>
      </c>
      <c r="N10" s="65">
        <f>VLOOKUP($A10,'Return Data'!$B$7:$R$2700,14,0)</f>
        <v>3.9399000000000002</v>
      </c>
      <c r="O10" s="66">
        <f t="shared" ref="O10:O41" si="6">RANK(N10,N$8:N$41,0)</f>
        <v>17</v>
      </c>
      <c r="P10" s="65">
        <f>VLOOKUP($A10,'Return Data'!$B$7:$R$2700,15,0)</f>
        <v>9.0531000000000006</v>
      </c>
      <c r="Q10" s="66">
        <f t="shared" ref="Q10:Q41" si="7">RANK(P10,P$8:P$41,0)</f>
        <v>20</v>
      </c>
      <c r="R10" s="65">
        <f>VLOOKUP($A10,'Return Data'!$B$7:$R$2700,16,0)</f>
        <v>11.3813</v>
      </c>
      <c r="S10" s="67">
        <f t="shared" si="5"/>
        <v>23</v>
      </c>
    </row>
    <row r="11" spans="1:20" x14ac:dyDescent="0.3">
      <c r="A11" s="63" t="s">
        <v>1305</v>
      </c>
      <c r="B11" s="64">
        <f>VLOOKUP($A11,'Return Data'!$B$7:$R$2700,3,0)</f>
        <v>44158</v>
      </c>
      <c r="C11" s="65">
        <f>VLOOKUP($A11,'Return Data'!$B$7:$R$2700,4,0)</f>
        <v>57.491</v>
      </c>
      <c r="D11" s="65">
        <f>VLOOKUP($A11,'Return Data'!$B$7:$R$2700,10,0)</f>
        <v>10.430099999999999</v>
      </c>
      <c r="E11" s="66">
        <f t="shared" si="0"/>
        <v>25</v>
      </c>
      <c r="F11" s="65">
        <f>VLOOKUP($A11,'Return Data'!$B$7:$R$2700,11,0)</f>
        <v>33.647199999999998</v>
      </c>
      <c r="G11" s="66">
        <f t="shared" si="1"/>
        <v>31</v>
      </c>
      <c r="H11" s="65">
        <f>VLOOKUP($A11,'Return Data'!$B$7:$R$2700,12,0)</f>
        <v>0.23710000000000001</v>
      </c>
      <c r="I11" s="66">
        <f t="shared" si="2"/>
        <v>27</v>
      </c>
      <c r="J11" s="65">
        <f>VLOOKUP($A11,'Return Data'!$B$7:$R$2700,13,0)</f>
        <v>6.4215</v>
      </c>
      <c r="K11" s="66">
        <f t="shared" si="3"/>
        <v>25</v>
      </c>
      <c r="L11" s="65">
        <f>VLOOKUP($A11,'Return Data'!$B$7:$R$2700,17,0)</f>
        <v>10.4689</v>
      </c>
      <c r="M11" s="66">
        <f t="shared" si="4"/>
        <v>17</v>
      </c>
      <c r="N11" s="65">
        <f>VLOOKUP($A11,'Return Data'!$B$7:$R$2700,14,0)</f>
        <v>2.6638999999999999</v>
      </c>
      <c r="O11" s="66">
        <f t="shared" si="6"/>
        <v>23</v>
      </c>
      <c r="P11" s="65">
        <f>VLOOKUP($A11,'Return Data'!$B$7:$R$2700,15,0)</f>
        <v>10.1874</v>
      </c>
      <c r="Q11" s="66">
        <f t="shared" si="7"/>
        <v>15</v>
      </c>
      <c r="R11" s="65">
        <f>VLOOKUP($A11,'Return Data'!$B$7:$R$2700,16,0)</f>
        <v>13.714</v>
      </c>
      <c r="S11" s="67">
        <f t="shared" si="5"/>
        <v>12</v>
      </c>
    </row>
    <row r="12" spans="1:20" x14ac:dyDescent="0.3">
      <c r="A12" s="63" t="s">
        <v>1307</v>
      </c>
      <c r="B12" s="64">
        <f>VLOOKUP($A12,'Return Data'!$B$7:$R$2700,3,0)</f>
        <v>44158</v>
      </c>
      <c r="C12" s="65">
        <f>VLOOKUP($A12,'Return Data'!$B$7:$R$2700,4,0)</f>
        <v>171.56</v>
      </c>
      <c r="D12" s="65">
        <f>VLOOKUP($A12,'Return Data'!$B$7:$R$2700,10,0)</f>
        <v>12.3363</v>
      </c>
      <c r="E12" s="66">
        <f t="shared" si="0"/>
        <v>12</v>
      </c>
      <c r="F12" s="65">
        <f>VLOOKUP($A12,'Return Data'!$B$7:$R$2700,11,0)</f>
        <v>37.909999999999997</v>
      </c>
      <c r="G12" s="66">
        <f t="shared" si="1"/>
        <v>20</v>
      </c>
      <c r="H12" s="65">
        <f>VLOOKUP($A12,'Return Data'!$B$7:$R$2700,12,0)</f>
        <v>8.2806999999999995</v>
      </c>
      <c r="I12" s="66">
        <f t="shared" si="2"/>
        <v>6</v>
      </c>
      <c r="J12" s="65">
        <f>VLOOKUP($A12,'Return Data'!$B$7:$R$2700,13,0)</f>
        <v>18.611699999999999</v>
      </c>
      <c r="K12" s="66">
        <f t="shared" si="3"/>
        <v>5</v>
      </c>
      <c r="L12" s="65">
        <f>VLOOKUP($A12,'Return Data'!$B$7:$R$2700,17,0)</f>
        <v>16.476700000000001</v>
      </c>
      <c r="M12" s="66">
        <f t="shared" si="4"/>
        <v>6</v>
      </c>
      <c r="N12" s="65">
        <f>VLOOKUP($A12,'Return Data'!$B$7:$R$2700,14,0)</f>
        <v>11.2658</v>
      </c>
      <c r="O12" s="66">
        <f t="shared" si="6"/>
        <v>4</v>
      </c>
      <c r="P12" s="65">
        <f>VLOOKUP($A12,'Return Data'!$B$7:$R$2700,15,0)</f>
        <v>12.831799999999999</v>
      </c>
      <c r="Q12" s="66">
        <f t="shared" si="7"/>
        <v>6</v>
      </c>
      <c r="R12" s="65">
        <f>VLOOKUP($A12,'Return Data'!$B$7:$R$2700,16,0)</f>
        <v>13.312200000000001</v>
      </c>
      <c r="S12" s="67">
        <f t="shared" si="5"/>
        <v>16</v>
      </c>
    </row>
    <row r="13" spans="1:20" x14ac:dyDescent="0.3">
      <c r="A13" s="63" t="s">
        <v>1309</v>
      </c>
      <c r="B13" s="64">
        <f>VLOOKUP($A13,'Return Data'!$B$7:$R$2700,3,0)</f>
        <v>44158</v>
      </c>
      <c r="C13" s="65">
        <f>VLOOKUP($A13,'Return Data'!$B$7:$R$2700,4,0)</f>
        <v>137.160269671815</v>
      </c>
      <c r="D13" s="65">
        <f>VLOOKUP($A13,'Return Data'!$B$7:$R$2700,10,0)</f>
        <v>13.101900000000001</v>
      </c>
      <c r="E13" s="66">
        <f t="shared" si="0"/>
        <v>7</v>
      </c>
      <c r="F13" s="65">
        <f>VLOOKUP($A13,'Return Data'!$B$7:$R$2700,11,0)</f>
        <v>38.839399999999998</v>
      </c>
      <c r="G13" s="66">
        <f t="shared" si="1"/>
        <v>17</v>
      </c>
      <c r="H13" s="65">
        <f>VLOOKUP($A13,'Return Data'!$B$7:$R$2700,12,0)</f>
        <v>1.3102</v>
      </c>
      <c r="I13" s="66">
        <f t="shared" si="2"/>
        <v>25</v>
      </c>
      <c r="J13" s="65">
        <f>VLOOKUP($A13,'Return Data'!$B$7:$R$2700,13,0)</f>
        <v>11.7782</v>
      </c>
      <c r="K13" s="66">
        <f t="shared" si="3"/>
        <v>12</v>
      </c>
      <c r="L13" s="65">
        <f>VLOOKUP($A13,'Return Data'!$B$7:$R$2700,17,0)</f>
        <v>14.8887</v>
      </c>
      <c r="M13" s="66">
        <f t="shared" si="4"/>
        <v>8</v>
      </c>
      <c r="N13" s="65">
        <f>VLOOKUP($A13,'Return Data'!$B$7:$R$2700,14,0)</f>
        <v>7.4778000000000002</v>
      </c>
      <c r="O13" s="66">
        <f t="shared" si="6"/>
        <v>7</v>
      </c>
      <c r="P13" s="65">
        <f>VLOOKUP($A13,'Return Data'!$B$7:$R$2700,15,0)</f>
        <v>11.9176</v>
      </c>
      <c r="Q13" s="66">
        <f t="shared" si="7"/>
        <v>9</v>
      </c>
      <c r="R13" s="65">
        <f>VLOOKUP($A13,'Return Data'!$B$7:$R$2700,16,0)</f>
        <v>13.4396</v>
      </c>
      <c r="S13" s="67">
        <f t="shared" si="5"/>
        <v>14</v>
      </c>
    </row>
    <row r="14" spans="1:20" x14ac:dyDescent="0.3">
      <c r="A14" s="63" t="s">
        <v>1311</v>
      </c>
      <c r="B14" s="64">
        <f>VLOOKUP($A14,'Return Data'!$B$7:$R$2700,3,0)</f>
        <v>44158</v>
      </c>
      <c r="C14" s="65">
        <f>VLOOKUP($A14,'Return Data'!$B$7:$R$2700,4,0)</f>
        <v>17.18</v>
      </c>
      <c r="D14" s="65">
        <f>VLOOKUP($A14,'Return Data'!$B$7:$R$2700,10,0)</f>
        <v>12.141</v>
      </c>
      <c r="E14" s="66">
        <f t="shared" si="0"/>
        <v>15</v>
      </c>
      <c r="F14" s="65">
        <f>VLOOKUP($A14,'Return Data'!$B$7:$R$2700,11,0)</f>
        <v>40.382399999999997</v>
      </c>
      <c r="G14" s="66">
        <f t="shared" si="1"/>
        <v>10</v>
      </c>
      <c r="H14" s="65">
        <f>VLOOKUP($A14,'Return Data'!$B$7:$R$2700,12,0)</f>
        <v>4.4123000000000001</v>
      </c>
      <c r="I14" s="66">
        <f t="shared" si="2"/>
        <v>14</v>
      </c>
      <c r="J14" s="65">
        <f>VLOOKUP($A14,'Return Data'!$B$7:$R$2700,13,0)</f>
        <v>10.5107</v>
      </c>
      <c r="K14" s="66">
        <f t="shared" si="3"/>
        <v>15</v>
      </c>
      <c r="L14" s="65">
        <f>VLOOKUP($A14,'Return Data'!$B$7:$R$2700,17,0)</f>
        <v>10.9353</v>
      </c>
      <c r="M14" s="66">
        <f t="shared" si="4"/>
        <v>13</v>
      </c>
      <c r="N14" s="65">
        <f>VLOOKUP($A14,'Return Data'!$B$7:$R$2700,14,0)</f>
        <v>6.1752000000000002</v>
      </c>
      <c r="O14" s="66">
        <f t="shared" si="6"/>
        <v>11</v>
      </c>
      <c r="P14" s="65">
        <f>VLOOKUP($A14,'Return Data'!$B$7:$R$2700,15,0)</f>
        <v>11.8566</v>
      </c>
      <c r="Q14" s="66">
        <f t="shared" si="7"/>
        <v>10</v>
      </c>
      <c r="R14" s="65">
        <f>VLOOKUP($A14,'Return Data'!$B$7:$R$2700,16,0)</f>
        <v>9.7650000000000006</v>
      </c>
      <c r="S14" s="67">
        <f t="shared" si="5"/>
        <v>28</v>
      </c>
    </row>
    <row r="15" spans="1:20" x14ac:dyDescent="0.3">
      <c r="A15" s="63" t="s">
        <v>1313</v>
      </c>
      <c r="B15" s="64">
        <f>VLOOKUP($A15,'Return Data'!$B$7:$R$2700,3,0)</f>
        <v>44158</v>
      </c>
      <c r="C15" s="65">
        <f>VLOOKUP($A15,'Return Data'!$B$7:$R$2700,4,0)</f>
        <v>11.889699999999999</v>
      </c>
      <c r="D15" s="65">
        <f>VLOOKUP($A15,'Return Data'!$B$7:$R$2700,10,0)</f>
        <v>11.475</v>
      </c>
      <c r="E15" s="66">
        <f t="shared" si="0"/>
        <v>18</v>
      </c>
      <c r="F15" s="65">
        <f>VLOOKUP($A15,'Return Data'!$B$7:$R$2700,11,0)</f>
        <v>35.110199999999999</v>
      </c>
      <c r="G15" s="66">
        <f t="shared" si="1"/>
        <v>25</v>
      </c>
      <c r="H15" s="65">
        <f>VLOOKUP($A15,'Return Data'!$B$7:$R$2700,12,0)</f>
        <v>0.1145</v>
      </c>
      <c r="I15" s="66">
        <f t="shared" si="2"/>
        <v>28</v>
      </c>
      <c r="J15" s="65">
        <f>VLOOKUP($A15,'Return Data'!$B$7:$R$2700,13,0)</f>
        <v>5.4294000000000002</v>
      </c>
      <c r="K15" s="66">
        <f t="shared" si="3"/>
        <v>26</v>
      </c>
      <c r="L15" s="65">
        <f>VLOOKUP($A15,'Return Data'!$B$7:$R$2700,17,0)</f>
        <v>10.837</v>
      </c>
      <c r="M15" s="66">
        <f t="shared" ref="M15" si="8">RANK(L15,L$8:L$41,0)</f>
        <v>14</v>
      </c>
      <c r="N15" s="65"/>
      <c r="O15" s="66"/>
      <c r="P15" s="65"/>
      <c r="Q15" s="66"/>
      <c r="R15" s="65">
        <f>VLOOKUP($A15,'Return Data'!$B$7:$R$2700,16,0)</f>
        <v>7.5499000000000001</v>
      </c>
      <c r="S15" s="67">
        <f t="shared" si="5"/>
        <v>33</v>
      </c>
    </row>
    <row r="16" spans="1:20" x14ac:dyDescent="0.3">
      <c r="A16" s="63" t="s">
        <v>1316</v>
      </c>
      <c r="B16" s="64">
        <f>VLOOKUP($A16,'Return Data'!$B$7:$R$2700,3,0)</f>
        <v>44158</v>
      </c>
      <c r="C16" s="65">
        <f>VLOOKUP($A16,'Return Data'!$B$7:$R$2700,4,0)</f>
        <v>685.46640000000002</v>
      </c>
      <c r="D16" s="65">
        <f>VLOOKUP($A16,'Return Data'!$B$7:$R$2700,10,0)</f>
        <v>14.6517</v>
      </c>
      <c r="E16" s="66">
        <f t="shared" si="0"/>
        <v>3</v>
      </c>
      <c r="F16" s="65">
        <f>VLOOKUP($A16,'Return Data'!$B$7:$R$2700,11,0)</f>
        <v>43.5032</v>
      </c>
      <c r="G16" s="66">
        <f t="shared" si="1"/>
        <v>6</v>
      </c>
      <c r="H16" s="65">
        <f>VLOOKUP($A16,'Return Data'!$B$7:$R$2700,12,0)</f>
        <v>7.2949000000000002</v>
      </c>
      <c r="I16" s="66">
        <f t="shared" si="2"/>
        <v>7</v>
      </c>
      <c r="J16" s="65">
        <f>VLOOKUP($A16,'Return Data'!$B$7:$R$2700,13,0)</f>
        <v>10.178000000000001</v>
      </c>
      <c r="K16" s="66">
        <f t="shared" si="3"/>
        <v>16</v>
      </c>
      <c r="L16" s="65">
        <f>VLOOKUP($A16,'Return Data'!$B$7:$R$2700,17,0)</f>
        <v>7.8688000000000002</v>
      </c>
      <c r="M16" s="66">
        <f t="shared" si="4"/>
        <v>23</v>
      </c>
      <c r="N16" s="65">
        <f>VLOOKUP($A16,'Return Data'!$B$7:$R$2700,14,0)</f>
        <v>3.9603000000000002</v>
      </c>
      <c r="O16" s="66">
        <f t="shared" si="6"/>
        <v>16</v>
      </c>
      <c r="P16" s="65">
        <f>VLOOKUP($A16,'Return Data'!$B$7:$R$2700,15,0)</f>
        <v>8.8914000000000009</v>
      </c>
      <c r="Q16" s="66">
        <f t="shared" si="7"/>
        <v>22</v>
      </c>
      <c r="R16" s="65">
        <f>VLOOKUP($A16,'Return Data'!$B$7:$R$2700,16,0)</f>
        <v>13.410299999999999</v>
      </c>
      <c r="S16" s="67">
        <f t="shared" si="5"/>
        <v>15</v>
      </c>
    </row>
    <row r="17" spans="1:19" x14ac:dyDescent="0.3">
      <c r="A17" s="63" t="s">
        <v>1318</v>
      </c>
      <c r="B17" s="64">
        <f>VLOOKUP($A17,'Return Data'!$B$7:$R$2700,3,0)</f>
        <v>44158</v>
      </c>
      <c r="C17" s="65">
        <f>VLOOKUP($A17,'Return Data'!$B$7:$R$2700,4,0)</f>
        <v>686.5</v>
      </c>
      <c r="D17" s="65">
        <f>VLOOKUP($A17,'Return Data'!$B$7:$R$2700,10,0)</f>
        <v>8.3368000000000002</v>
      </c>
      <c r="E17" s="66">
        <f t="shared" si="0"/>
        <v>31</v>
      </c>
      <c r="F17" s="65">
        <f>VLOOKUP($A17,'Return Data'!$B$7:$R$2700,11,0)</f>
        <v>38.168199999999999</v>
      </c>
      <c r="G17" s="66">
        <f t="shared" si="1"/>
        <v>19</v>
      </c>
      <c r="H17" s="65">
        <f>VLOOKUP($A17,'Return Data'!$B$7:$R$2700,12,0)</f>
        <v>-1.7178</v>
      </c>
      <c r="I17" s="66">
        <f t="shared" si="2"/>
        <v>31</v>
      </c>
      <c r="J17" s="65">
        <f>VLOOKUP($A17,'Return Data'!$B$7:$R$2700,13,0)</f>
        <v>-2.3860999999999999</v>
      </c>
      <c r="K17" s="66">
        <f t="shared" si="3"/>
        <v>32</v>
      </c>
      <c r="L17" s="65">
        <f>VLOOKUP($A17,'Return Data'!$B$7:$R$2700,17,0)</f>
        <v>3.6280999999999999</v>
      </c>
      <c r="M17" s="66">
        <f t="shared" si="4"/>
        <v>28</v>
      </c>
      <c r="N17" s="65">
        <f>VLOOKUP($A17,'Return Data'!$B$7:$R$2700,14,0)</f>
        <v>0.83160000000000001</v>
      </c>
      <c r="O17" s="66">
        <f t="shared" si="6"/>
        <v>26</v>
      </c>
      <c r="P17" s="65">
        <f>VLOOKUP($A17,'Return Data'!$B$7:$R$2700,15,0)</f>
        <v>8.4111999999999991</v>
      </c>
      <c r="Q17" s="66">
        <f t="shared" si="7"/>
        <v>23</v>
      </c>
      <c r="R17" s="65">
        <f>VLOOKUP($A17,'Return Data'!$B$7:$R$2700,16,0)</f>
        <v>11.3576</v>
      </c>
      <c r="S17" s="67">
        <f t="shared" si="5"/>
        <v>24</v>
      </c>
    </row>
    <row r="18" spans="1:19" x14ac:dyDescent="0.3">
      <c r="A18" s="63" t="s">
        <v>1320</v>
      </c>
      <c r="B18" s="64">
        <f>VLOOKUP($A18,'Return Data'!$B$7:$R$2700,3,0)</f>
        <v>44158</v>
      </c>
      <c r="C18" s="65">
        <f>VLOOKUP($A18,'Return Data'!$B$7:$R$2700,4,0)</f>
        <v>100.3292</v>
      </c>
      <c r="D18" s="65">
        <f>VLOOKUP($A18,'Return Data'!$B$7:$R$2700,10,0)</f>
        <v>13.664</v>
      </c>
      <c r="E18" s="66">
        <f t="shared" si="0"/>
        <v>6</v>
      </c>
      <c r="F18" s="65">
        <f>VLOOKUP($A18,'Return Data'!$B$7:$R$2700,11,0)</f>
        <v>43.513599999999997</v>
      </c>
      <c r="G18" s="66">
        <f t="shared" si="1"/>
        <v>5</v>
      </c>
      <c r="H18" s="65">
        <f>VLOOKUP($A18,'Return Data'!$B$7:$R$2700,12,0)</f>
        <v>3.9361000000000002</v>
      </c>
      <c r="I18" s="66">
        <f t="shared" si="2"/>
        <v>18</v>
      </c>
      <c r="J18" s="65">
        <f>VLOOKUP($A18,'Return Data'!$B$7:$R$2700,13,0)</f>
        <v>12.6325</v>
      </c>
      <c r="K18" s="66">
        <f t="shared" si="3"/>
        <v>11</v>
      </c>
      <c r="L18" s="65">
        <f>VLOOKUP($A18,'Return Data'!$B$7:$R$2700,17,0)</f>
        <v>8.94</v>
      </c>
      <c r="M18" s="66">
        <f t="shared" si="4"/>
        <v>21</v>
      </c>
      <c r="N18" s="65">
        <f>VLOOKUP($A18,'Return Data'!$B$7:$R$2700,14,0)</f>
        <v>3.2818999999999998</v>
      </c>
      <c r="O18" s="66">
        <f t="shared" si="6"/>
        <v>22</v>
      </c>
      <c r="P18" s="65">
        <f>VLOOKUP($A18,'Return Data'!$B$7:$R$2700,15,0)</f>
        <v>9.952</v>
      </c>
      <c r="Q18" s="66">
        <f t="shared" si="7"/>
        <v>17</v>
      </c>
      <c r="R18" s="65">
        <f>VLOOKUP($A18,'Return Data'!$B$7:$R$2700,16,0)</f>
        <v>12.979200000000001</v>
      </c>
      <c r="S18" s="67">
        <f t="shared" si="5"/>
        <v>18</v>
      </c>
    </row>
    <row r="19" spans="1:19" x14ac:dyDescent="0.3">
      <c r="A19" s="63" t="s">
        <v>1322</v>
      </c>
      <c r="B19" s="64">
        <f>VLOOKUP($A19,'Return Data'!$B$7:$R$2700,3,0)</f>
        <v>44158</v>
      </c>
      <c r="C19" s="65">
        <f>VLOOKUP($A19,'Return Data'!$B$7:$R$2700,4,0)</f>
        <v>320.33</v>
      </c>
      <c r="D19" s="65">
        <f>VLOOKUP($A19,'Return Data'!$B$7:$R$2700,10,0)</f>
        <v>9.0002999999999993</v>
      </c>
      <c r="E19" s="66">
        <f t="shared" si="0"/>
        <v>29</v>
      </c>
      <c r="F19" s="65">
        <f>VLOOKUP($A19,'Return Data'!$B$7:$R$2700,11,0)</f>
        <v>36.665399999999998</v>
      </c>
      <c r="G19" s="66">
        <f t="shared" si="1"/>
        <v>22</v>
      </c>
      <c r="H19" s="65">
        <f>VLOOKUP($A19,'Return Data'!$B$7:$R$2700,12,0)</f>
        <v>1.0282</v>
      </c>
      <c r="I19" s="66">
        <f t="shared" si="2"/>
        <v>26</v>
      </c>
      <c r="J19" s="65">
        <f>VLOOKUP($A19,'Return Data'!$B$7:$R$2700,13,0)</f>
        <v>3.1659000000000002</v>
      </c>
      <c r="K19" s="66">
        <f t="shared" si="3"/>
        <v>29</v>
      </c>
      <c r="L19" s="65">
        <f>VLOOKUP($A19,'Return Data'!$B$7:$R$2700,17,0)</f>
        <v>5.0434999999999999</v>
      </c>
      <c r="M19" s="66">
        <f t="shared" si="4"/>
        <v>27</v>
      </c>
      <c r="N19" s="65">
        <f>VLOOKUP($A19,'Return Data'!$B$7:$R$2700,14,0)</f>
        <v>4.1159999999999997</v>
      </c>
      <c r="O19" s="66">
        <f t="shared" si="6"/>
        <v>15</v>
      </c>
      <c r="P19" s="65">
        <f>VLOOKUP($A19,'Return Data'!$B$7:$R$2700,15,0)</f>
        <v>9.1760999999999999</v>
      </c>
      <c r="Q19" s="66">
        <f t="shared" si="7"/>
        <v>19</v>
      </c>
      <c r="R19" s="65">
        <f>VLOOKUP($A19,'Return Data'!$B$7:$R$2700,16,0)</f>
        <v>12.9016</v>
      </c>
      <c r="S19" s="67">
        <f t="shared" si="5"/>
        <v>19</v>
      </c>
    </row>
    <row r="20" spans="1:19" x14ac:dyDescent="0.3">
      <c r="A20" s="63" t="s">
        <v>1324</v>
      </c>
      <c r="B20" s="64">
        <f>VLOOKUP($A20,'Return Data'!$B$7:$R$2700,3,0)</f>
        <v>44158</v>
      </c>
      <c r="C20" s="65">
        <f>VLOOKUP($A20,'Return Data'!$B$7:$R$2700,4,0)</f>
        <v>26</v>
      </c>
      <c r="D20" s="65">
        <f>VLOOKUP($A20,'Return Data'!$B$7:$R$2700,10,0)</f>
        <v>10.4034</v>
      </c>
      <c r="E20" s="66">
        <f t="shared" si="0"/>
        <v>26</v>
      </c>
      <c r="F20" s="65">
        <f>VLOOKUP($A20,'Return Data'!$B$7:$R$2700,11,0)</f>
        <v>36.125700000000002</v>
      </c>
      <c r="G20" s="66">
        <f t="shared" si="1"/>
        <v>23</v>
      </c>
      <c r="H20" s="65">
        <f>VLOOKUP($A20,'Return Data'!$B$7:$R$2700,12,0)</f>
        <v>6.1657999999999999</v>
      </c>
      <c r="I20" s="66">
        <f t="shared" si="2"/>
        <v>10</v>
      </c>
      <c r="J20" s="65">
        <f>VLOOKUP($A20,'Return Data'!$B$7:$R$2700,13,0)</f>
        <v>11.1111</v>
      </c>
      <c r="K20" s="66">
        <f t="shared" si="3"/>
        <v>13</v>
      </c>
      <c r="L20" s="65">
        <f>VLOOKUP($A20,'Return Data'!$B$7:$R$2700,17,0)</f>
        <v>9.8633000000000006</v>
      </c>
      <c r="M20" s="66">
        <f t="shared" si="4"/>
        <v>20</v>
      </c>
      <c r="N20" s="65">
        <f>VLOOKUP($A20,'Return Data'!$B$7:$R$2700,14,0)</f>
        <v>6.6825000000000001</v>
      </c>
      <c r="O20" s="66">
        <f t="shared" si="6"/>
        <v>10</v>
      </c>
      <c r="P20" s="65">
        <f>VLOOKUP($A20,'Return Data'!$B$7:$R$2700,15,0)</f>
        <v>9.3649000000000004</v>
      </c>
      <c r="Q20" s="66">
        <f t="shared" si="7"/>
        <v>18</v>
      </c>
      <c r="R20" s="65">
        <f>VLOOKUP($A20,'Return Data'!$B$7:$R$2700,16,0)</f>
        <v>15.419700000000001</v>
      </c>
      <c r="S20" s="67">
        <f t="shared" si="5"/>
        <v>7</v>
      </c>
    </row>
    <row r="21" spans="1:19" x14ac:dyDescent="0.3">
      <c r="A21" s="63" t="s">
        <v>1325</v>
      </c>
      <c r="B21" s="64">
        <f>VLOOKUP($A21,'Return Data'!$B$7:$R$2700,3,0)</f>
        <v>44158</v>
      </c>
      <c r="C21" s="65">
        <f>VLOOKUP($A21,'Return Data'!$B$7:$R$2700,4,0)</f>
        <v>103.88</v>
      </c>
      <c r="D21" s="65">
        <f>VLOOKUP($A21,'Return Data'!$B$7:$R$2700,10,0)</f>
        <v>11.734999999999999</v>
      </c>
      <c r="E21" s="66">
        <f t="shared" si="0"/>
        <v>16</v>
      </c>
      <c r="F21" s="65">
        <f>VLOOKUP($A21,'Return Data'!$B$7:$R$2700,11,0)</f>
        <v>34.629300000000001</v>
      </c>
      <c r="G21" s="66">
        <f t="shared" si="1"/>
        <v>27</v>
      </c>
      <c r="H21" s="65">
        <f>VLOOKUP($A21,'Return Data'!$B$7:$R$2700,12,0)</f>
        <v>-2.3500999999999999</v>
      </c>
      <c r="I21" s="66">
        <f t="shared" si="2"/>
        <v>32</v>
      </c>
      <c r="J21" s="65">
        <f>VLOOKUP($A21,'Return Data'!$B$7:$R$2700,13,0)</f>
        <v>5.3015999999999996</v>
      </c>
      <c r="K21" s="66">
        <f t="shared" si="3"/>
        <v>27</v>
      </c>
      <c r="L21" s="65">
        <f>VLOOKUP($A21,'Return Data'!$B$7:$R$2700,17,0)</f>
        <v>6.4913999999999996</v>
      </c>
      <c r="M21" s="66">
        <f t="shared" si="4"/>
        <v>26</v>
      </c>
      <c r="N21" s="65">
        <f>VLOOKUP($A21,'Return Data'!$B$7:$R$2700,14,0)</f>
        <v>2.1928000000000001</v>
      </c>
      <c r="O21" s="66">
        <f t="shared" si="6"/>
        <v>25</v>
      </c>
      <c r="P21" s="65">
        <f>VLOOKUP($A21,'Return Data'!$B$7:$R$2700,15,0)</f>
        <v>7.3813000000000004</v>
      </c>
      <c r="Q21" s="66">
        <f t="shared" si="7"/>
        <v>24</v>
      </c>
      <c r="R21" s="65">
        <f>VLOOKUP($A21,'Return Data'!$B$7:$R$2700,16,0)</f>
        <v>12.686400000000001</v>
      </c>
      <c r="S21" s="67">
        <f t="shared" si="5"/>
        <v>20</v>
      </c>
    </row>
    <row r="22" spans="1:19" x14ac:dyDescent="0.3">
      <c r="A22" s="63" t="s">
        <v>1329</v>
      </c>
      <c r="B22" s="64">
        <f>VLOOKUP($A22,'Return Data'!$B$7:$R$2700,3,0)</f>
        <v>44158</v>
      </c>
      <c r="C22" s="65">
        <f>VLOOKUP($A22,'Return Data'!$B$7:$R$2700,4,0)</f>
        <v>59.4</v>
      </c>
      <c r="D22" s="65">
        <f>VLOOKUP($A22,'Return Data'!$B$7:$R$2700,10,0)</f>
        <v>12.1813</v>
      </c>
      <c r="E22" s="66">
        <f t="shared" si="0"/>
        <v>14</v>
      </c>
      <c r="F22" s="65">
        <f>VLOOKUP($A22,'Return Data'!$B$7:$R$2700,11,0)</f>
        <v>37.119100000000003</v>
      </c>
      <c r="G22" s="66">
        <f t="shared" si="1"/>
        <v>21</v>
      </c>
      <c r="H22" s="65">
        <f>VLOOKUP($A22,'Return Data'!$B$7:$R$2700,12,0)</f>
        <v>1.9742</v>
      </c>
      <c r="I22" s="66">
        <f t="shared" si="2"/>
        <v>23</v>
      </c>
      <c r="J22" s="65">
        <f>VLOOKUP($A22,'Return Data'!$B$7:$R$2700,13,0)</f>
        <v>13.3588</v>
      </c>
      <c r="K22" s="66">
        <f t="shared" si="3"/>
        <v>9</v>
      </c>
      <c r="L22" s="65">
        <f>VLOOKUP($A22,'Return Data'!$B$7:$R$2700,17,0)</f>
        <v>9.9389000000000003</v>
      </c>
      <c r="M22" s="66">
        <f t="shared" si="4"/>
        <v>19</v>
      </c>
      <c r="N22" s="65">
        <f>VLOOKUP($A22,'Return Data'!$B$7:$R$2700,14,0)</f>
        <v>3.5324</v>
      </c>
      <c r="O22" s="66">
        <f t="shared" si="6"/>
        <v>19</v>
      </c>
      <c r="P22" s="65">
        <f>VLOOKUP($A22,'Return Data'!$B$7:$R$2700,15,0)</f>
        <v>10.3573</v>
      </c>
      <c r="Q22" s="66">
        <f t="shared" si="7"/>
        <v>14</v>
      </c>
      <c r="R22" s="65">
        <f>VLOOKUP($A22,'Return Data'!$B$7:$R$2700,16,0)</f>
        <v>16.482399999999998</v>
      </c>
      <c r="S22" s="67">
        <f t="shared" si="5"/>
        <v>3</v>
      </c>
    </row>
    <row r="23" spans="1:19" x14ac:dyDescent="0.3">
      <c r="A23" s="63" t="s">
        <v>1330</v>
      </c>
      <c r="B23" s="64">
        <f>VLOOKUP($A23,'Return Data'!$B$7:$R$2700,3,0)</f>
        <v>44158</v>
      </c>
      <c r="C23" s="65">
        <f>VLOOKUP($A23,'Return Data'!$B$7:$R$2700,4,0)</f>
        <v>11.0448</v>
      </c>
      <c r="D23" s="65">
        <f>VLOOKUP($A23,'Return Data'!$B$7:$R$2700,10,0)</f>
        <v>10.948399999999999</v>
      </c>
      <c r="E23" s="66">
        <f t="shared" si="0"/>
        <v>22</v>
      </c>
      <c r="F23" s="65">
        <f>VLOOKUP($A23,'Return Data'!$B$7:$R$2700,11,0)</f>
        <v>29.4682</v>
      </c>
      <c r="G23" s="66">
        <f t="shared" si="1"/>
        <v>34</v>
      </c>
      <c r="H23" s="65">
        <f>VLOOKUP($A23,'Return Data'!$B$7:$R$2700,12,0)</f>
        <v>-4.0949999999999998</v>
      </c>
      <c r="I23" s="66">
        <f t="shared" si="2"/>
        <v>33</v>
      </c>
      <c r="J23" s="65">
        <f>VLOOKUP($A23,'Return Data'!$B$7:$R$2700,13,0)</f>
        <v>-1.4579</v>
      </c>
      <c r="K23" s="66">
        <f t="shared" si="3"/>
        <v>31</v>
      </c>
      <c r="L23" s="65"/>
      <c r="M23" s="66"/>
      <c r="N23" s="65"/>
      <c r="O23" s="66"/>
      <c r="P23" s="65"/>
      <c r="Q23" s="66"/>
      <c r="R23" s="65">
        <f>VLOOKUP($A23,'Return Data'!$B$7:$R$2700,16,0)</f>
        <v>6.7161999999999997</v>
      </c>
      <c r="S23" s="67">
        <f t="shared" si="5"/>
        <v>34</v>
      </c>
    </row>
    <row r="24" spans="1:19" x14ac:dyDescent="0.3">
      <c r="A24" s="63" t="s">
        <v>1333</v>
      </c>
      <c r="B24" s="64">
        <f>VLOOKUP($A24,'Return Data'!$B$7:$R$2700,3,0)</f>
        <v>44158</v>
      </c>
      <c r="C24" s="65">
        <f>VLOOKUP($A24,'Return Data'!$B$7:$R$2700,4,0)</f>
        <v>38.619</v>
      </c>
      <c r="D24" s="65">
        <f>VLOOKUP($A24,'Return Data'!$B$7:$R$2700,10,0)</f>
        <v>12.391299999999999</v>
      </c>
      <c r="E24" s="66">
        <f t="shared" si="0"/>
        <v>11</v>
      </c>
      <c r="F24" s="65">
        <f>VLOOKUP($A24,'Return Data'!$B$7:$R$2700,11,0)</f>
        <v>34.372300000000003</v>
      </c>
      <c r="G24" s="66">
        <f t="shared" si="1"/>
        <v>29</v>
      </c>
      <c r="H24" s="65">
        <f>VLOOKUP($A24,'Return Data'!$B$7:$R$2700,12,0)</f>
        <v>-0.1061</v>
      </c>
      <c r="I24" s="66">
        <f t="shared" si="2"/>
        <v>29</v>
      </c>
      <c r="J24" s="65">
        <f>VLOOKUP($A24,'Return Data'!$B$7:$R$2700,13,0)</f>
        <v>4.4566999999999997</v>
      </c>
      <c r="K24" s="66">
        <f t="shared" si="3"/>
        <v>28</v>
      </c>
      <c r="L24" s="65">
        <f>VLOOKUP($A24,'Return Data'!$B$7:$R$2700,17,0)</f>
        <v>11.608000000000001</v>
      </c>
      <c r="M24" s="66">
        <f t="shared" si="4"/>
        <v>12</v>
      </c>
      <c r="N24" s="65">
        <f>VLOOKUP($A24,'Return Data'!$B$7:$R$2700,14,0)</f>
        <v>5.9089999999999998</v>
      </c>
      <c r="O24" s="66">
        <f t="shared" si="6"/>
        <v>12</v>
      </c>
      <c r="P24" s="65">
        <f>VLOOKUP($A24,'Return Data'!$B$7:$R$2700,15,0)</f>
        <v>13.0053</v>
      </c>
      <c r="Q24" s="66">
        <f t="shared" si="7"/>
        <v>5</v>
      </c>
      <c r="R24" s="65">
        <f>VLOOKUP($A24,'Return Data'!$B$7:$R$2700,16,0)</f>
        <v>13.984999999999999</v>
      </c>
      <c r="S24" s="67">
        <f t="shared" si="5"/>
        <v>10</v>
      </c>
    </row>
    <row r="25" spans="1:19" x14ac:dyDescent="0.3">
      <c r="A25" s="63" t="s">
        <v>1335</v>
      </c>
      <c r="B25" s="64">
        <f>VLOOKUP($A25,'Return Data'!$B$7:$R$2700,3,0)</f>
        <v>44158</v>
      </c>
      <c r="C25" s="65">
        <f>VLOOKUP($A25,'Return Data'!$B$7:$R$2700,4,0)</f>
        <v>42.615000000000002</v>
      </c>
      <c r="D25" s="65">
        <f>VLOOKUP($A25,'Return Data'!$B$7:$R$2700,10,0)</f>
        <v>12.4762</v>
      </c>
      <c r="E25" s="66">
        <f t="shared" si="0"/>
        <v>10</v>
      </c>
      <c r="F25" s="65">
        <f>VLOOKUP($A25,'Return Data'!$B$7:$R$2700,11,0)</f>
        <v>39.712200000000003</v>
      </c>
      <c r="G25" s="66">
        <f t="shared" si="1"/>
        <v>13</v>
      </c>
      <c r="H25" s="65">
        <f>VLOOKUP($A25,'Return Data'!$B$7:$R$2700,12,0)</f>
        <v>3.9110999999999998</v>
      </c>
      <c r="I25" s="66">
        <f t="shared" si="2"/>
        <v>19</v>
      </c>
      <c r="J25" s="65">
        <f>VLOOKUP($A25,'Return Data'!$B$7:$R$2700,13,0)</f>
        <v>8.3523999999999994</v>
      </c>
      <c r="K25" s="66">
        <f t="shared" si="3"/>
        <v>20</v>
      </c>
      <c r="L25" s="65">
        <f>VLOOKUP($A25,'Return Data'!$B$7:$R$2700,17,0)</f>
        <v>11.772600000000001</v>
      </c>
      <c r="M25" s="66">
        <f t="shared" si="4"/>
        <v>11</v>
      </c>
      <c r="N25" s="65">
        <f>VLOOKUP($A25,'Return Data'!$B$7:$R$2700,14,0)</f>
        <v>7.2864000000000004</v>
      </c>
      <c r="O25" s="66">
        <f t="shared" si="6"/>
        <v>8</v>
      </c>
      <c r="P25" s="65">
        <f>VLOOKUP($A25,'Return Data'!$B$7:$R$2700,15,0)</f>
        <v>12.791399999999999</v>
      </c>
      <c r="Q25" s="66">
        <f t="shared" si="7"/>
        <v>7</v>
      </c>
      <c r="R25" s="65">
        <f>VLOOKUP($A25,'Return Data'!$B$7:$R$2700,16,0)</f>
        <v>15.795400000000001</v>
      </c>
      <c r="S25" s="67">
        <f t="shared" si="5"/>
        <v>5</v>
      </c>
    </row>
    <row r="26" spans="1:19" x14ac:dyDescent="0.3">
      <c r="A26" s="63" t="s">
        <v>1336</v>
      </c>
      <c r="B26" s="64">
        <f>VLOOKUP($A26,'Return Data'!$B$7:$R$2700,3,0)</f>
        <v>44158</v>
      </c>
      <c r="C26" s="65">
        <f>VLOOKUP($A26,'Return Data'!$B$7:$R$2700,4,0)</f>
        <v>92.87</v>
      </c>
      <c r="D26" s="65">
        <f>VLOOKUP($A26,'Return Data'!$B$7:$R$2700,10,0)</f>
        <v>8.0286000000000008</v>
      </c>
      <c r="E26" s="66">
        <f t="shared" si="0"/>
        <v>32</v>
      </c>
      <c r="F26" s="65">
        <f>VLOOKUP($A26,'Return Data'!$B$7:$R$2700,11,0)</f>
        <v>35.343499999999999</v>
      </c>
      <c r="G26" s="66">
        <f t="shared" si="1"/>
        <v>24</v>
      </c>
      <c r="H26" s="65">
        <f>VLOOKUP($A26,'Return Data'!$B$7:$R$2700,12,0)</f>
        <v>4.0875000000000004</v>
      </c>
      <c r="I26" s="66">
        <f t="shared" si="2"/>
        <v>16</v>
      </c>
      <c r="J26" s="65">
        <f>VLOOKUP($A26,'Return Data'!$B$7:$R$2700,13,0)</f>
        <v>7.4561000000000002</v>
      </c>
      <c r="K26" s="66">
        <f t="shared" si="3"/>
        <v>21</v>
      </c>
      <c r="L26" s="65">
        <f>VLOOKUP($A26,'Return Data'!$B$7:$R$2700,17,0)</f>
        <v>6.8647999999999998</v>
      </c>
      <c r="M26" s="66">
        <f t="shared" si="4"/>
        <v>25</v>
      </c>
      <c r="N26" s="65">
        <f>VLOOKUP($A26,'Return Data'!$B$7:$R$2700,14,0)</f>
        <v>3.5674000000000001</v>
      </c>
      <c r="O26" s="66">
        <f t="shared" si="6"/>
        <v>18</v>
      </c>
      <c r="P26" s="65">
        <f>VLOOKUP($A26,'Return Data'!$B$7:$R$2700,15,0)</f>
        <v>8.8943999999999992</v>
      </c>
      <c r="Q26" s="66">
        <f t="shared" si="7"/>
        <v>21</v>
      </c>
      <c r="R26" s="65">
        <f>VLOOKUP($A26,'Return Data'!$B$7:$R$2700,16,0)</f>
        <v>11.9649</v>
      </c>
      <c r="S26" s="67">
        <f t="shared" si="5"/>
        <v>21</v>
      </c>
    </row>
    <row r="27" spans="1:19" x14ac:dyDescent="0.3">
      <c r="A27" s="63" t="s">
        <v>1339</v>
      </c>
      <c r="B27" s="64">
        <f>VLOOKUP($A27,'Return Data'!$B$7:$R$2700,3,0)</f>
        <v>44158</v>
      </c>
      <c r="C27" s="65">
        <f>VLOOKUP($A27,'Return Data'!$B$7:$R$2700,4,0)</f>
        <v>55.046999999999997</v>
      </c>
      <c r="D27" s="65">
        <f>VLOOKUP($A27,'Return Data'!$B$7:$R$2700,10,0)</f>
        <v>10.979200000000001</v>
      </c>
      <c r="E27" s="66">
        <f t="shared" si="0"/>
        <v>21</v>
      </c>
      <c r="F27" s="65">
        <f>VLOOKUP($A27,'Return Data'!$B$7:$R$2700,11,0)</f>
        <v>32.683</v>
      </c>
      <c r="G27" s="66">
        <f t="shared" si="1"/>
        <v>32</v>
      </c>
      <c r="H27" s="65">
        <f>VLOOKUP($A27,'Return Data'!$B$7:$R$2700,12,0)</f>
        <v>1.4153</v>
      </c>
      <c r="I27" s="66">
        <f t="shared" si="2"/>
        <v>24</v>
      </c>
      <c r="J27" s="65">
        <f>VLOOKUP($A27,'Return Data'!$B$7:$R$2700,13,0)</f>
        <v>6.4977999999999998</v>
      </c>
      <c r="K27" s="66">
        <f t="shared" si="3"/>
        <v>24</v>
      </c>
      <c r="L27" s="65">
        <f>VLOOKUP($A27,'Return Data'!$B$7:$R$2700,17,0)</f>
        <v>10.682600000000001</v>
      </c>
      <c r="M27" s="66">
        <f t="shared" si="4"/>
        <v>16</v>
      </c>
      <c r="N27" s="65">
        <f>VLOOKUP($A27,'Return Data'!$B$7:$R$2700,14,0)</f>
        <v>3.5011999999999999</v>
      </c>
      <c r="O27" s="66">
        <f t="shared" si="6"/>
        <v>20</v>
      </c>
      <c r="P27" s="65">
        <f>VLOOKUP($A27,'Return Data'!$B$7:$R$2700,15,0)</f>
        <v>7.2846000000000002</v>
      </c>
      <c r="Q27" s="66">
        <f t="shared" si="7"/>
        <v>25</v>
      </c>
      <c r="R27" s="65">
        <f>VLOOKUP($A27,'Return Data'!$B$7:$R$2700,16,0)</f>
        <v>9.1969999999999992</v>
      </c>
      <c r="S27" s="67">
        <f t="shared" si="5"/>
        <v>30</v>
      </c>
    </row>
    <row r="28" spans="1:19" x14ac:dyDescent="0.3">
      <c r="A28" s="63" t="s">
        <v>1340</v>
      </c>
      <c r="B28" s="64">
        <f>VLOOKUP($A28,'Return Data'!$B$7:$R$2700,3,0)</f>
        <v>44158</v>
      </c>
      <c r="C28" s="65">
        <f>VLOOKUP($A28,'Return Data'!$B$7:$R$2700,4,0)</f>
        <v>13.727499999999999</v>
      </c>
      <c r="D28" s="65">
        <f>VLOOKUP($A28,'Return Data'!$B$7:$R$2700,10,0)</f>
        <v>11.6493</v>
      </c>
      <c r="E28" s="66">
        <f t="shared" si="0"/>
        <v>17</v>
      </c>
      <c r="F28" s="65">
        <f>VLOOKUP($A28,'Return Data'!$B$7:$R$2700,11,0)</f>
        <v>38.524500000000003</v>
      </c>
      <c r="G28" s="66">
        <f t="shared" si="1"/>
        <v>18</v>
      </c>
      <c r="H28" s="65">
        <f>VLOOKUP($A28,'Return Data'!$B$7:$R$2700,12,0)</f>
        <v>7.1858000000000004</v>
      </c>
      <c r="I28" s="66">
        <f t="shared" si="2"/>
        <v>8</v>
      </c>
      <c r="J28" s="65">
        <f>VLOOKUP($A28,'Return Data'!$B$7:$R$2700,13,0)</f>
        <v>13.865399999999999</v>
      </c>
      <c r="K28" s="66">
        <f t="shared" si="3"/>
        <v>8</v>
      </c>
      <c r="L28" s="65">
        <f>VLOOKUP($A28,'Return Data'!$B$7:$R$2700,17,0)</f>
        <v>15.367800000000001</v>
      </c>
      <c r="M28" s="66">
        <f t="shared" si="4"/>
        <v>7</v>
      </c>
      <c r="N28" s="65">
        <f>VLOOKUP($A28,'Return Data'!$B$7:$R$2700,14,0)</f>
        <v>6.8201000000000001</v>
      </c>
      <c r="O28" s="66">
        <f t="shared" si="6"/>
        <v>9</v>
      </c>
      <c r="P28" s="65"/>
      <c r="Q28" s="66"/>
      <c r="R28" s="65">
        <f>VLOOKUP($A28,'Return Data'!$B$7:$R$2700,16,0)</f>
        <v>9.3630999999999993</v>
      </c>
      <c r="S28" s="67">
        <f t="shared" si="5"/>
        <v>29</v>
      </c>
    </row>
    <row r="29" spans="1:19" x14ac:dyDescent="0.3">
      <c r="A29" s="63" t="s">
        <v>1342</v>
      </c>
      <c r="B29" s="64">
        <f>VLOOKUP($A29,'Return Data'!$B$7:$R$2700,3,0)</f>
        <v>44158</v>
      </c>
      <c r="C29" s="65">
        <f>VLOOKUP($A29,'Return Data'!$B$7:$R$2700,4,0)</f>
        <v>29.9985</v>
      </c>
      <c r="D29" s="65">
        <f>VLOOKUP($A29,'Return Data'!$B$7:$R$2700,10,0)</f>
        <v>10.7217</v>
      </c>
      <c r="E29" s="66">
        <f t="shared" si="0"/>
        <v>23</v>
      </c>
      <c r="F29" s="65">
        <f>VLOOKUP($A29,'Return Data'!$B$7:$R$2700,11,0)</f>
        <v>38.992600000000003</v>
      </c>
      <c r="G29" s="66">
        <f t="shared" si="1"/>
        <v>16</v>
      </c>
      <c r="H29" s="65">
        <f>VLOOKUP($A29,'Return Data'!$B$7:$R$2700,12,0)</f>
        <v>2.4581</v>
      </c>
      <c r="I29" s="66">
        <f t="shared" si="2"/>
        <v>22</v>
      </c>
      <c r="J29" s="65">
        <f>VLOOKUP($A29,'Return Data'!$B$7:$R$2700,13,0)</f>
        <v>6.5102000000000002</v>
      </c>
      <c r="K29" s="66">
        <f t="shared" si="3"/>
        <v>23</v>
      </c>
      <c r="L29" s="65">
        <f>VLOOKUP($A29,'Return Data'!$B$7:$R$2700,17,0)</f>
        <v>8.8998000000000008</v>
      </c>
      <c r="M29" s="66">
        <f t="shared" si="4"/>
        <v>22</v>
      </c>
      <c r="N29" s="65">
        <f>VLOOKUP($A29,'Return Data'!$B$7:$R$2700,14,0)</f>
        <v>3.4279999999999999</v>
      </c>
      <c r="O29" s="66">
        <f t="shared" si="6"/>
        <v>21</v>
      </c>
      <c r="P29" s="65">
        <f>VLOOKUP($A29,'Return Data'!$B$7:$R$2700,15,0)</f>
        <v>11.129200000000001</v>
      </c>
      <c r="Q29" s="66">
        <f t="shared" si="7"/>
        <v>13</v>
      </c>
      <c r="R29" s="65">
        <f>VLOOKUP($A29,'Return Data'!$B$7:$R$2700,16,0)</f>
        <v>18.175799999999999</v>
      </c>
      <c r="S29" s="67">
        <f t="shared" si="5"/>
        <v>2</v>
      </c>
    </row>
    <row r="30" spans="1:19" x14ac:dyDescent="0.3">
      <c r="A30" s="63" t="s">
        <v>1345</v>
      </c>
      <c r="B30" s="64">
        <f>VLOOKUP($A30,'Return Data'!$B$7:$R$2700,3,0)</f>
        <v>44158</v>
      </c>
      <c r="C30" s="65">
        <f>VLOOKUP($A30,'Return Data'!$B$7:$R$2700,4,0)</f>
        <v>95.573700000000002</v>
      </c>
      <c r="D30" s="65">
        <f>VLOOKUP($A30,'Return Data'!$B$7:$R$2700,10,0)</f>
        <v>7.6649000000000003</v>
      </c>
      <c r="E30" s="66">
        <f t="shared" si="0"/>
        <v>33</v>
      </c>
      <c r="F30" s="65">
        <f>VLOOKUP($A30,'Return Data'!$B$7:$R$2700,11,0)</f>
        <v>43.707299999999996</v>
      </c>
      <c r="G30" s="66">
        <f t="shared" si="1"/>
        <v>4</v>
      </c>
      <c r="H30" s="65">
        <f>VLOOKUP($A30,'Return Data'!$B$7:$R$2700,12,0)</f>
        <v>-9.4267000000000003</v>
      </c>
      <c r="I30" s="66">
        <f t="shared" si="2"/>
        <v>34</v>
      </c>
      <c r="J30" s="65">
        <f>VLOOKUP($A30,'Return Data'!$B$7:$R$2700,13,0)</f>
        <v>-5.5401999999999996</v>
      </c>
      <c r="K30" s="66">
        <f t="shared" si="3"/>
        <v>33</v>
      </c>
      <c r="L30" s="65">
        <f>VLOOKUP($A30,'Return Data'!$B$7:$R$2700,17,0)</f>
        <v>-0.41920000000000002</v>
      </c>
      <c r="M30" s="66">
        <f t="shared" si="4"/>
        <v>30</v>
      </c>
      <c r="N30" s="65">
        <f>VLOOKUP($A30,'Return Data'!$B$7:$R$2700,14,0)</f>
        <v>-0.95520000000000005</v>
      </c>
      <c r="O30" s="66">
        <f t="shared" si="6"/>
        <v>28</v>
      </c>
      <c r="P30" s="65">
        <f>VLOOKUP($A30,'Return Data'!$B$7:$R$2700,15,0)</f>
        <v>5.1067</v>
      </c>
      <c r="Q30" s="66">
        <f t="shared" si="7"/>
        <v>27</v>
      </c>
      <c r="R30" s="65">
        <f>VLOOKUP($A30,'Return Data'!$B$7:$R$2700,16,0)</f>
        <v>10.1037</v>
      </c>
      <c r="S30" s="67">
        <f t="shared" si="5"/>
        <v>27</v>
      </c>
    </row>
    <row r="31" spans="1:19" x14ac:dyDescent="0.3">
      <c r="A31" s="63" t="s">
        <v>1346</v>
      </c>
      <c r="B31" s="64">
        <f>VLOOKUP($A31,'Return Data'!$B$7:$R$2700,3,0)</f>
        <v>44158</v>
      </c>
      <c r="C31" s="65">
        <f>VLOOKUP($A31,'Return Data'!$B$7:$R$2700,4,0)</f>
        <v>35.024900000000002</v>
      </c>
      <c r="D31" s="65">
        <f>VLOOKUP($A31,'Return Data'!$B$7:$R$2700,10,0)</f>
        <v>8.5623000000000005</v>
      </c>
      <c r="E31" s="66">
        <f t="shared" si="0"/>
        <v>30</v>
      </c>
      <c r="F31" s="65">
        <f>VLOOKUP($A31,'Return Data'!$B$7:$R$2700,11,0)</f>
        <v>39.0837</v>
      </c>
      <c r="G31" s="66">
        <f t="shared" si="1"/>
        <v>15</v>
      </c>
      <c r="H31" s="65">
        <f>VLOOKUP($A31,'Return Data'!$B$7:$R$2700,12,0)</f>
        <v>19.739999999999998</v>
      </c>
      <c r="I31" s="66">
        <f t="shared" si="2"/>
        <v>3</v>
      </c>
      <c r="J31" s="65">
        <f>VLOOKUP($A31,'Return Data'!$B$7:$R$2700,13,0)</f>
        <v>28.215599999999998</v>
      </c>
      <c r="K31" s="66">
        <f t="shared" si="3"/>
        <v>2</v>
      </c>
      <c r="L31" s="65">
        <f>VLOOKUP($A31,'Return Data'!$B$7:$R$2700,17,0)</f>
        <v>21.783899999999999</v>
      </c>
      <c r="M31" s="66">
        <f t="shared" si="4"/>
        <v>1</v>
      </c>
      <c r="N31" s="65">
        <f>VLOOKUP($A31,'Return Data'!$B$7:$R$2700,14,0)</f>
        <v>14.409599999999999</v>
      </c>
      <c r="O31" s="66">
        <f t="shared" si="6"/>
        <v>1</v>
      </c>
      <c r="P31" s="65">
        <f>VLOOKUP($A31,'Return Data'!$B$7:$R$2700,15,0)</f>
        <v>14.9726</v>
      </c>
      <c r="Q31" s="66">
        <f t="shared" si="7"/>
        <v>1</v>
      </c>
      <c r="R31" s="65">
        <f>VLOOKUP($A31,'Return Data'!$B$7:$R$2700,16,0)</f>
        <v>18.2029</v>
      </c>
      <c r="S31" s="67">
        <f t="shared" si="5"/>
        <v>1</v>
      </c>
    </row>
    <row r="32" spans="1:19" x14ac:dyDescent="0.3">
      <c r="A32" s="63" t="s">
        <v>1348</v>
      </c>
      <c r="B32" s="64">
        <f>VLOOKUP($A32,'Return Data'!$B$7:$R$2700,3,0)</f>
        <v>44158</v>
      </c>
      <c r="C32" s="65">
        <f>VLOOKUP($A32,'Return Data'!$B$7:$R$2700,4,0)</f>
        <v>18.87</v>
      </c>
      <c r="D32" s="65">
        <f>VLOOKUP($A32,'Return Data'!$B$7:$R$2700,10,0)</f>
        <v>14.0871</v>
      </c>
      <c r="E32" s="66">
        <f t="shared" si="0"/>
        <v>5</v>
      </c>
      <c r="F32" s="65">
        <f>VLOOKUP($A32,'Return Data'!$B$7:$R$2700,11,0)</f>
        <v>49.287999999999997</v>
      </c>
      <c r="G32" s="66">
        <f t="shared" si="1"/>
        <v>2</v>
      </c>
      <c r="H32" s="65">
        <f>VLOOKUP($A32,'Return Data'!$B$7:$R$2700,12,0)</f>
        <v>21.116800000000001</v>
      </c>
      <c r="I32" s="66">
        <f t="shared" si="2"/>
        <v>2</v>
      </c>
      <c r="J32" s="65">
        <f>VLOOKUP($A32,'Return Data'!$B$7:$R$2700,13,0)</f>
        <v>30.137899999999998</v>
      </c>
      <c r="K32" s="66">
        <f t="shared" si="3"/>
        <v>1</v>
      </c>
      <c r="L32" s="65">
        <f>VLOOKUP($A32,'Return Data'!$B$7:$R$2700,17,0)</f>
        <v>21.1174</v>
      </c>
      <c r="M32" s="66">
        <f t="shared" si="4"/>
        <v>2</v>
      </c>
      <c r="N32" s="65">
        <f>VLOOKUP($A32,'Return Data'!$B$7:$R$2700,14,0)</f>
        <v>11.442</v>
      </c>
      <c r="O32" s="66">
        <f t="shared" si="6"/>
        <v>3</v>
      </c>
      <c r="P32" s="65">
        <f>VLOOKUP($A32,'Return Data'!$B$7:$R$2700,15,0)</f>
        <v>13.4351</v>
      </c>
      <c r="Q32" s="66">
        <f t="shared" si="7"/>
        <v>3</v>
      </c>
      <c r="R32" s="65">
        <f>VLOOKUP($A32,'Return Data'!$B$7:$R$2700,16,0)</f>
        <v>11.7218</v>
      </c>
      <c r="S32" s="67">
        <f t="shared" si="5"/>
        <v>22</v>
      </c>
    </row>
    <row r="33" spans="1:19" x14ac:dyDescent="0.3">
      <c r="A33" s="63" t="s">
        <v>1351</v>
      </c>
      <c r="B33" s="64">
        <f>VLOOKUP($A33,'Return Data'!$B$7:$R$2700,3,0)</f>
        <v>44158</v>
      </c>
      <c r="C33" s="65">
        <f>VLOOKUP($A33,'Return Data'!$B$7:$R$2700,4,0)</f>
        <v>163.4</v>
      </c>
      <c r="D33" s="65">
        <f>VLOOKUP($A33,'Return Data'!$B$7:$R$2700,10,0)</f>
        <v>12.279299999999999</v>
      </c>
      <c r="E33" s="66">
        <f t="shared" si="0"/>
        <v>13</v>
      </c>
      <c r="F33" s="65">
        <f>VLOOKUP($A33,'Return Data'!$B$7:$R$2700,11,0)</f>
        <v>40.486600000000003</v>
      </c>
      <c r="G33" s="66">
        <f t="shared" si="1"/>
        <v>9</v>
      </c>
      <c r="H33" s="65">
        <f>VLOOKUP($A33,'Return Data'!$B$7:$R$2700,12,0)</f>
        <v>3.5291000000000001</v>
      </c>
      <c r="I33" s="66">
        <f t="shared" si="2"/>
        <v>20</v>
      </c>
      <c r="J33" s="65">
        <f>VLOOKUP($A33,'Return Data'!$B$7:$R$2700,13,0)</f>
        <v>10.1449</v>
      </c>
      <c r="K33" s="66">
        <f t="shared" si="3"/>
        <v>17</v>
      </c>
      <c r="L33" s="65">
        <f>VLOOKUP($A33,'Return Data'!$B$7:$R$2700,17,0)</f>
        <v>7.6593999999999998</v>
      </c>
      <c r="M33" s="66">
        <f t="shared" si="4"/>
        <v>24</v>
      </c>
      <c r="N33" s="65">
        <f>VLOOKUP($A33,'Return Data'!$B$7:$R$2700,14,0)</f>
        <v>2.3794</v>
      </c>
      <c r="O33" s="66">
        <f t="shared" si="6"/>
        <v>24</v>
      </c>
      <c r="P33" s="65">
        <f>VLOOKUP($A33,'Return Data'!$B$7:$R$2700,15,0)</f>
        <v>11.224299999999999</v>
      </c>
      <c r="Q33" s="66">
        <f t="shared" si="7"/>
        <v>12</v>
      </c>
      <c r="R33" s="65">
        <f>VLOOKUP($A33,'Return Data'!$B$7:$R$2700,16,0)</f>
        <v>13.9596</v>
      </c>
      <c r="S33" s="67">
        <f t="shared" si="5"/>
        <v>11</v>
      </c>
    </row>
    <row r="34" spans="1:19" x14ac:dyDescent="0.3">
      <c r="A34" s="63" t="s">
        <v>1353</v>
      </c>
      <c r="B34" s="64">
        <f>VLOOKUP($A34,'Return Data'!$B$7:$R$2700,3,0)</f>
        <v>44158</v>
      </c>
      <c r="C34" s="65">
        <f>VLOOKUP($A34,'Return Data'!$B$7:$R$2700,4,0)</f>
        <v>240.88990000000001</v>
      </c>
      <c r="D34" s="65">
        <f>VLOOKUP($A34,'Return Data'!$B$7:$R$2700,10,0)</f>
        <v>7.3890000000000002</v>
      </c>
      <c r="E34" s="66">
        <f t="shared" si="0"/>
        <v>34</v>
      </c>
      <c r="F34" s="65">
        <f>VLOOKUP($A34,'Return Data'!$B$7:$R$2700,11,0)</f>
        <v>45.607399999999998</v>
      </c>
      <c r="G34" s="66">
        <f t="shared" si="1"/>
        <v>3</v>
      </c>
      <c r="H34" s="65">
        <f>VLOOKUP($A34,'Return Data'!$B$7:$R$2700,12,0)</f>
        <v>24.041899999999998</v>
      </c>
      <c r="I34" s="66">
        <f t="shared" si="2"/>
        <v>1</v>
      </c>
      <c r="J34" s="65">
        <f>VLOOKUP($A34,'Return Data'!$B$7:$R$2700,13,0)</f>
        <v>23.806899999999999</v>
      </c>
      <c r="K34" s="66">
        <f t="shared" si="3"/>
        <v>4</v>
      </c>
      <c r="L34" s="65">
        <f>VLOOKUP($A34,'Return Data'!$B$7:$R$2700,17,0)</f>
        <v>16.887799999999999</v>
      </c>
      <c r="M34" s="66">
        <f t="shared" si="4"/>
        <v>5</v>
      </c>
      <c r="N34" s="65">
        <f>VLOOKUP($A34,'Return Data'!$B$7:$R$2700,14,0)</f>
        <v>10.906599999999999</v>
      </c>
      <c r="O34" s="66">
        <f t="shared" si="6"/>
        <v>5</v>
      </c>
      <c r="P34" s="65">
        <f>VLOOKUP($A34,'Return Data'!$B$7:$R$2700,15,0)</f>
        <v>13.4762</v>
      </c>
      <c r="Q34" s="66">
        <f t="shared" si="7"/>
        <v>2</v>
      </c>
      <c r="R34" s="65">
        <f>VLOOKUP($A34,'Return Data'!$B$7:$R$2700,16,0)</f>
        <v>16.173500000000001</v>
      </c>
      <c r="S34" s="67">
        <f t="shared" si="5"/>
        <v>4</v>
      </c>
    </row>
    <row r="35" spans="1:19" x14ac:dyDescent="0.3">
      <c r="A35" s="63" t="s">
        <v>1354</v>
      </c>
      <c r="B35" s="64">
        <f>VLOOKUP($A35,'Return Data'!$B$7:$R$2700,3,0)</f>
        <v>44158</v>
      </c>
      <c r="C35" s="65">
        <f>VLOOKUP($A35,'Return Data'!$B$7:$R$2700,4,0)</f>
        <v>57.284599999999998</v>
      </c>
      <c r="D35" s="65">
        <f>VLOOKUP($A35,'Return Data'!$B$7:$R$2700,10,0)</f>
        <v>12.669600000000001</v>
      </c>
      <c r="E35" s="66">
        <f t="shared" si="0"/>
        <v>8</v>
      </c>
      <c r="F35" s="65">
        <f>VLOOKUP($A35,'Return Data'!$B$7:$R$2700,11,0)</f>
        <v>39.732900000000001</v>
      </c>
      <c r="G35" s="66">
        <f t="shared" si="1"/>
        <v>11</v>
      </c>
      <c r="H35" s="65">
        <f>VLOOKUP($A35,'Return Data'!$B$7:$R$2700,12,0)</f>
        <v>2.7848999999999999</v>
      </c>
      <c r="I35" s="66">
        <f t="shared" si="2"/>
        <v>21</v>
      </c>
      <c r="J35" s="65">
        <f>VLOOKUP($A35,'Return Data'!$B$7:$R$2700,13,0)</f>
        <v>6.9888000000000003</v>
      </c>
      <c r="K35" s="66">
        <f t="shared" si="3"/>
        <v>22</v>
      </c>
      <c r="L35" s="65">
        <f>VLOOKUP($A35,'Return Data'!$B$7:$R$2700,17,0)</f>
        <v>10.7576</v>
      </c>
      <c r="M35" s="66">
        <f t="shared" si="4"/>
        <v>15</v>
      </c>
      <c r="N35" s="65">
        <f>VLOOKUP($A35,'Return Data'!$B$7:$R$2700,14,0)</f>
        <v>5.4207999999999998</v>
      </c>
      <c r="O35" s="66">
        <f t="shared" si="6"/>
        <v>14</v>
      </c>
      <c r="P35" s="65">
        <f>VLOOKUP($A35,'Return Data'!$B$7:$R$2700,15,0)</f>
        <v>11.619899999999999</v>
      </c>
      <c r="Q35" s="66">
        <f t="shared" si="7"/>
        <v>11</v>
      </c>
      <c r="R35" s="65">
        <f>VLOOKUP($A35,'Return Data'!$B$7:$R$2700,16,0)</f>
        <v>14.996499999999999</v>
      </c>
      <c r="S35" s="67">
        <f t="shared" si="5"/>
        <v>8</v>
      </c>
    </row>
    <row r="36" spans="1:19" x14ac:dyDescent="0.3">
      <c r="A36" s="63" t="s">
        <v>1356</v>
      </c>
      <c r="B36" s="64">
        <f>VLOOKUP($A36,'Return Data'!$B$7:$R$2700,3,0)</f>
        <v>44158</v>
      </c>
      <c r="C36" s="65">
        <f>VLOOKUP($A36,'Return Data'!$B$7:$R$2700,4,0)</f>
        <v>11.846500000000001</v>
      </c>
      <c r="D36" s="65">
        <f>VLOOKUP($A36,'Return Data'!$B$7:$R$2700,10,0)</f>
        <v>9.4527000000000001</v>
      </c>
      <c r="E36" s="66">
        <f t="shared" si="0"/>
        <v>28</v>
      </c>
      <c r="F36" s="65">
        <f>VLOOKUP($A36,'Return Data'!$B$7:$R$2700,11,0)</f>
        <v>35.0229</v>
      </c>
      <c r="G36" s="66">
        <f t="shared" si="1"/>
        <v>26</v>
      </c>
      <c r="H36" s="65">
        <f>VLOOKUP($A36,'Return Data'!$B$7:$R$2700,12,0)</f>
        <v>5.4089999999999998</v>
      </c>
      <c r="I36" s="66">
        <f t="shared" si="2"/>
        <v>13</v>
      </c>
      <c r="J36" s="65">
        <f>VLOOKUP($A36,'Return Data'!$B$7:$R$2700,13,0)</f>
        <v>8.4130000000000003</v>
      </c>
      <c r="K36" s="66">
        <f t="shared" si="3"/>
        <v>19</v>
      </c>
      <c r="L36" s="65"/>
      <c r="M36" s="66"/>
      <c r="N36" s="65"/>
      <c r="O36" s="66"/>
      <c r="P36" s="65"/>
      <c r="Q36" s="66"/>
      <c r="R36" s="65">
        <f>VLOOKUP($A36,'Return Data'!$B$7:$R$2700,16,0)</f>
        <v>8.1758000000000006</v>
      </c>
      <c r="S36" s="67">
        <f t="shared" si="5"/>
        <v>31</v>
      </c>
    </row>
    <row r="37" spans="1:19" x14ac:dyDescent="0.3">
      <c r="A37" s="63" t="s">
        <v>1358</v>
      </c>
      <c r="B37" s="64">
        <f>VLOOKUP($A37,'Return Data'!$B$7:$R$2700,3,0)</f>
        <v>44158</v>
      </c>
      <c r="C37" s="65">
        <f>VLOOKUP($A37,'Return Data'!$B$7:$R$2700,4,0)</f>
        <v>11.6052</v>
      </c>
      <c r="D37" s="65">
        <f>VLOOKUP($A37,'Return Data'!$B$7:$R$2700,10,0)</f>
        <v>11.4727</v>
      </c>
      <c r="E37" s="66">
        <f t="shared" si="0"/>
        <v>19</v>
      </c>
      <c r="F37" s="65">
        <f>VLOOKUP($A37,'Return Data'!$B$7:$R$2700,11,0)</f>
        <v>39.730800000000002</v>
      </c>
      <c r="G37" s="66">
        <f t="shared" si="1"/>
        <v>12</v>
      </c>
      <c r="H37" s="65">
        <f>VLOOKUP($A37,'Return Data'!$B$7:$R$2700,12,0)</f>
        <v>4.0526</v>
      </c>
      <c r="I37" s="66">
        <f t="shared" si="2"/>
        <v>17</v>
      </c>
      <c r="J37" s="65"/>
      <c r="K37" s="66"/>
      <c r="L37" s="65"/>
      <c r="M37" s="66"/>
      <c r="N37" s="65"/>
      <c r="O37" s="66"/>
      <c r="P37" s="65"/>
      <c r="Q37" s="66"/>
      <c r="R37" s="65">
        <f>VLOOKUP($A37,'Return Data'!$B$7:$R$2700,16,0)</f>
        <v>13.0184</v>
      </c>
      <c r="S37" s="67">
        <f t="shared" si="5"/>
        <v>17</v>
      </c>
    </row>
    <row r="38" spans="1:19" x14ac:dyDescent="0.3">
      <c r="A38" s="63" t="s">
        <v>1360</v>
      </c>
      <c r="B38" s="64">
        <f>VLOOKUP($A38,'Return Data'!$B$7:$R$2700,3,0)</f>
        <v>44158</v>
      </c>
      <c r="C38" s="65">
        <f>VLOOKUP($A38,'Return Data'!$B$7:$R$2700,4,0)</f>
        <v>12.4802</v>
      </c>
      <c r="D38" s="65">
        <f>VLOOKUP($A38,'Return Data'!$B$7:$R$2700,10,0)</f>
        <v>10.6911</v>
      </c>
      <c r="E38" s="66">
        <f t="shared" si="0"/>
        <v>24</v>
      </c>
      <c r="F38" s="65">
        <f>VLOOKUP($A38,'Return Data'!$B$7:$R$2700,11,0)</f>
        <v>34.218800000000002</v>
      </c>
      <c r="G38" s="66">
        <f t="shared" si="1"/>
        <v>30</v>
      </c>
      <c r="H38" s="65">
        <f>VLOOKUP($A38,'Return Data'!$B$7:$R$2700,12,0)</f>
        <v>6.1620999999999997</v>
      </c>
      <c r="I38" s="66">
        <f t="shared" si="2"/>
        <v>11</v>
      </c>
      <c r="J38" s="65">
        <f>VLOOKUP($A38,'Return Data'!$B$7:$R$2700,13,0)</f>
        <v>9.7614000000000001</v>
      </c>
      <c r="K38" s="66">
        <f t="shared" si="3"/>
        <v>18</v>
      </c>
      <c r="L38" s="65"/>
      <c r="M38" s="66"/>
      <c r="N38" s="65"/>
      <c r="O38" s="66"/>
      <c r="P38" s="65"/>
      <c r="Q38" s="66"/>
      <c r="R38" s="65">
        <f>VLOOKUP($A38,'Return Data'!$B$7:$R$2700,16,0)</f>
        <v>10.5128</v>
      </c>
      <c r="S38" s="67">
        <f t="shared" si="5"/>
        <v>26</v>
      </c>
    </row>
    <row r="39" spans="1:19" x14ac:dyDescent="0.3">
      <c r="A39" s="63" t="s">
        <v>1362</v>
      </c>
      <c r="B39" s="64">
        <f>VLOOKUP($A39,'Return Data'!$B$7:$R$2700,3,0)</f>
        <v>44158</v>
      </c>
      <c r="C39" s="65">
        <f>VLOOKUP($A39,'Return Data'!$B$7:$R$2700,4,0)</f>
        <v>115.51</v>
      </c>
      <c r="D39" s="65">
        <f>VLOOKUP($A39,'Return Data'!$B$7:$R$2700,10,0)</f>
        <v>9.6545000000000005</v>
      </c>
      <c r="E39" s="66">
        <f t="shared" si="0"/>
        <v>27</v>
      </c>
      <c r="F39" s="65">
        <f>VLOOKUP($A39,'Return Data'!$B$7:$R$2700,11,0)</f>
        <v>32.2684</v>
      </c>
      <c r="G39" s="66">
        <f t="shared" si="1"/>
        <v>33</v>
      </c>
      <c r="H39" s="65">
        <f>VLOOKUP($A39,'Return Data'!$B$7:$R$2700,12,0)</f>
        <v>-1.0874999999999999</v>
      </c>
      <c r="I39" s="66">
        <f t="shared" si="2"/>
        <v>30</v>
      </c>
      <c r="J39" s="65">
        <f>VLOOKUP($A39,'Return Data'!$B$7:$R$2700,13,0)</f>
        <v>0.55720000000000003</v>
      </c>
      <c r="K39" s="66">
        <f t="shared" si="3"/>
        <v>30</v>
      </c>
      <c r="L39" s="65">
        <f>VLOOKUP($A39,'Return Data'!$B$7:$R$2700,17,0)</f>
        <v>3.1236999999999999</v>
      </c>
      <c r="M39" s="66">
        <f t="shared" si="4"/>
        <v>29</v>
      </c>
      <c r="N39" s="65">
        <f>VLOOKUP($A39,'Return Data'!$B$7:$R$2700,14,0)</f>
        <v>-0.90310000000000001</v>
      </c>
      <c r="O39" s="66">
        <f t="shared" si="6"/>
        <v>27</v>
      </c>
      <c r="P39" s="65">
        <f>VLOOKUP($A39,'Return Data'!$B$7:$R$2700,15,0)</f>
        <v>5.444</v>
      </c>
      <c r="Q39" s="66">
        <f t="shared" si="7"/>
        <v>26</v>
      </c>
      <c r="R39" s="65">
        <f>VLOOKUP($A39,'Return Data'!$B$7:$R$2700,16,0)</f>
        <v>7.7579000000000002</v>
      </c>
      <c r="S39" s="67">
        <f t="shared" si="5"/>
        <v>32</v>
      </c>
    </row>
    <row r="40" spans="1:19" x14ac:dyDescent="0.3">
      <c r="A40" s="63" t="s">
        <v>1364</v>
      </c>
      <c r="B40" s="64">
        <f>VLOOKUP($A40,'Return Data'!$B$7:$R$2700,3,0)</f>
        <v>44158</v>
      </c>
      <c r="C40" s="65">
        <f>VLOOKUP($A40,'Return Data'!$B$7:$R$2700,4,0)</f>
        <v>24.45</v>
      </c>
      <c r="D40" s="65">
        <f>VLOOKUP($A40,'Return Data'!$B$7:$R$2700,10,0)</f>
        <v>11.2881</v>
      </c>
      <c r="E40" s="66">
        <f t="shared" si="0"/>
        <v>20</v>
      </c>
      <c r="F40" s="65">
        <f>VLOOKUP($A40,'Return Data'!$B$7:$R$2700,11,0)</f>
        <v>40.678899999999999</v>
      </c>
      <c r="G40" s="66">
        <f t="shared" si="1"/>
        <v>8</v>
      </c>
      <c r="H40" s="65">
        <f>VLOOKUP($A40,'Return Data'!$B$7:$R$2700,12,0)</f>
        <v>8.7149999999999999</v>
      </c>
      <c r="I40" s="66">
        <f t="shared" si="2"/>
        <v>5</v>
      </c>
      <c r="J40" s="65">
        <f>VLOOKUP($A40,'Return Data'!$B$7:$R$2700,13,0)</f>
        <v>14.1457</v>
      </c>
      <c r="K40" s="66">
        <f t="shared" si="3"/>
        <v>7</v>
      </c>
      <c r="L40" s="65">
        <f>VLOOKUP($A40,'Return Data'!$B$7:$R$2700,17,0)</f>
        <v>13.8491</v>
      </c>
      <c r="M40" s="66">
        <f t="shared" si="4"/>
        <v>9</v>
      </c>
      <c r="N40" s="65">
        <f>VLOOKUP($A40,'Return Data'!$B$7:$R$2700,14,0)</f>
        <v>8.2703000000000007</v>
      </c>
      <c r="O40" s="66">
        <f t="shared" si="6"/>
        <v>6</v>
      </c>
      <c r="P40" s="65">
        <f>VLOOKUP($A40,'Return Data'!$B$7:$R$2700,15,0)</f>
        <v>10.0778</v>
      </c>
      <c r="Q40" s="66">
        <f t="shared" si="7"/>
        <v>16</v>
      </c>
      <c r="R40" s="65">
        <f>VLOOKUP($A40,'Return Data'!$B$7:$R$2700,16,0)</f>
        <v>10.7822</v>
      </c>
      <c r="S40" s="67">
        <f t="shared" si="5"/>
        <v>25</v>
      </c>
    </row>
    <row r="41" spans="1:19" x14ac:dyDescent="0.3">
      <c r="A41" s="63" t="s">
        <v>1366</v>
      </c>
      <c r="B41" s="64">
        <f>VLOOKUP($A41,'Return Data'!$B$7:$R$2700,3,0)</f>
        <v>44158</v>
      </c>
      <c r="C41" s="65">
        <f>VLOOKUP($A41,'Return Data'!$B$7:$R$2700,4,0)</f>
        <v>166.4108029036</v>
      </c>
      <c r="D41" s="65">
        <f>VLOOKUP($A41,'Return Data'!$B$7:$R$2700,10,0)</f>
        <v>18.984300000000001</v>
      </c>
      <c r="E41" s="66">
        <f t="shared" si="0"/>
        <v>1</v>
      </c>
      <c r="F41" s="65">
        <f>VLOOKUP($A41,'Return Data'!$B$7:$R$2700,11,0)</f>
        <v>49.935200000000002</v>
      </c>
      <c r="G41" s="66">
        <f t="shared" si="1"/>
        <v>1</v>
      </c>
      <c r="H41" s="65">
        <f>VLOOKUP($A41,'Return Data'!$B$7:$R$2700,12,0)</f>
        <v>13.940099999999999</v>
      </c>
      <c r="I41" s="66">
        <f t="shared" si="2"/>
        <v>4</v>
      </c>
      <c r="J41" s="65">
        <f>VLOOKUP($A41,'Return Data'!$B$7:$R$2700,13,0)</f>
        <v>25.050899999999999</v>
      </c>
      <c r="K41" s="66">
        <f t="shared" si="3"/>
        <v>3</v>
      </c>
      <c r="L41" s="65">
        <f>VLOOKUP($A41,'Return Data'!$B$7:$R$2700,17,0)</f>
        <v>18.801200000000001</v>
      </c>
      <c r="M41" s="66">
        <f t="shared" si="4"/>
        <v>3</v>
      </c>
      <c r="N41" s="65">
        <f>VLOOKUP($A41,'Return Data'!$B$7:$R$2700,14,0)</f>
        <v>13.7341</v>
      </c>
      <c r="O41" s="66">
        <f t="shared" si="6"/>
        <v>2</v>
      </c>
      <c r="P41" s="65">
        <f>VLOOKUP($A41,'Return Data'!$B$7:$R$2700,15,0)</f>
        <v>13.383800000000001</v>
      </c>
      <c r="Q41" s="66">
        <f t="shared" si="7"/>
        <v>4</v>
      </c>
      <c r="R41" s="65">
        <f>VLOOKUP($A41,'Return Data'!$B$7:$R$2700,16,0)</f>
        <v>14.779500000000001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11.545170588235294</v>
      </c>
      <c r="E43" s="74"/>
      <c r="F43" s="75">
        <f>AVERAGE(F8:F41)</f>
        <v>38.585135294117649</v>
      </c>
      <c r="G43" s="74"/>
      <c r="H43" s="75">
        <f>AVERAGE(H8:H41)</f>
        <v>4.759252941176471</v>
      </c>
      <c r="I43" s="74"/>
      <c r="J43" s="75">
        <f>AVERAGE(J8:J41)</f>
        <v>10.350533333333335</v>
      </c>
      <c r="K43" s="74"/>
      <c r="L43" s="75">
        <f>AVERAGE(L8:L41)</f>
        <v>11.138306666666669</v>
      </c>
      <c r="M43" s="74"/>
      <c r="N43" s="75">
        <f>AVERAGE(N8:N41)</f>
        <v>5.6149321428571435</v>
      </c>
      <c r="O43" s="74"/>
      <c r="P43" s="75">
        <f>AVERAGE(P8:P41)</f>
        <v>10.513033333333336</v>
      </c>
      <c r="Q43" s="74"/>
      <c r="R43" s="75">
        <f>AVERAGE(R8:R41)</f>
        <v>12.622449999999999</v>
      </c>
      <c r="S43" s="76"/>
    </row>
    <row r="44" spans="1:19" x14ac:dyDescent="0.3">
      <c r="A44" s="73" t="s">
        <v>28</v>
      </c>
      <c r="B44" s="74"/>
      <c r="C44" s="74"/>
      <c r="D44" s="75">
        <f>MIN(D8:D41)</f>
        <v>7.3890000000000002</v>
      </c>
      <c r="E44" s="74"/>
      <c r="F44" s="75">
        <f>MIN(F8:F41)</f>
        <v>29.4682</v>
      </c>
      <c r="G44" s="74"/>
      <c r="H44" s="75">
        <f>MIN(H8:H41)</f>
        <v>-9.4267000000000003</v>
      </c>
      <c r="I44" s="74"/>
      <c r="J44" s="75">
        <f>MIN(J8:J41)</f>
        <v>-5.5401999999999996</v>
      </c>
      <c r="K44" s="74"/>
      <c r="L44" s="75">
        <f>MIN(L8:L41)</f>
        <v>-0.41920000000000002</v>
      </c>
      <c r="M44" s="74"/>
      <c r="N44" s="75">
        <f>MIN(N8:N41)</f>
        <v>-0.95520000000000005</v>
      </c>
      <c r="O44" s="74"/>
      <c r="P44" s="75">
        <f>MIN(P8:P41)</f>
        <v>5.1067</v>
      </c>
      <c r="Q44" s="74"/>
      <c r="R44" s="75">
        <f>MIN(R8:R41)</f>
        <v>6.7161999999999997</v>
      </c>
      <c r="S44" s="76"/>
    </row>
    <row r="45" spans="1:19" ht="15" thickBot="1" x14ac:dyDescent="0.35">
      <c r="A45" s="77" t="s">
        <v>29</v>
      </c>
      <c r="B45" s="78"/>
      <c r="C45" s="78"/>
      <c r="D45" s="79">
        <f>MAX(D8:D41)</f>
        <v>18.984300000000001</v>
      </c>
      <c r="E45" s="78"/>
      <c r="F45" s="79">
        <f>MAX(F8:F41)</f>
        <v>49.935200000000002</v>
      </c>
      <c r="G45" s="78"/>
      <c r="H45" s="79">
        <f>MAX(H8:H41)</f>
        <v>24.041899999999998</v>
      </c>
      <c r="I45" s="78"/>
      <c r="J45" s="79">
        <f>MAX(J8:J41)</f>
        <v>30.137899999999998</v>
      </c>
      <c r="K45" s="78"/>
      <c r="L45" s="79">
        <f>MAX(L8:L41)</f>
        <v>21.783899999999999</v>
      </c>
      <c r="M45" s="78"/>
      <c r="N45" s="79">
        <f>MAX(N8:N41)</f>
        <v>14.409599999999999</v>
      </c>
      <c r="O45" s="78"/>
      <c r="P45" s="79">
        <f>MAX(P8:P41)</f>
        <v>14.9726</v>
      </c>
      <c r="Q45" s="78"/>
      <c r="R45" s="79">
        <f>MAX(R8:R41)</f>
        <v>18.2029</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44158</v>
      </c>
      <c r="C8" s="65">
        <f>VLOOKUP($A8,'Return Data'!$B$7:$R$2700,4,0)</f>
        <v>819.28</v>
      </c>
      <c r="D8" s="65">
        <f>VLOOKUP($A8,'Return Data'!$B$7:$R$2700,10,0)</f>
        <v>14.0677</v>
      </c>
      <c r="E8" s="66">
        <f>RANK(D8,D$8:D$41,0)</f>
        <v>4</v>
      </c>
      <c r="F8" s="65">
        <f>VLOOKUP($A8,'Return Data'!$B$7:$R$2700,11,0)</f>
        <v>42.793900000000001</v>
      </c>
      <c r="G8" s="66">
        <f>RANK(F8,F$8:F$41,0)</f>
        <v>6</v>
      </c>
      <c r="H8" s="65">
        <f>VLOOKUP($A8,'Return Data'!$B$7:$R$2700,12,0)</f>
        <v>3.4548999999999999</v>
      </c>
      <c r="I8" s="66">
        <f>RANK(H8,H$8:H$41,0)</f>
        <v>15</v>
      </c>
      <c r="J8" s="65">
        <f>VLOOKUP($A8,'Return Data'!$B$7:$R$2700,13,0)</f>
        <v>9.6452000000000009</v>
      </c>
      <c r="K8" s="66">
        <f>RANK(J8,J$8:J$41,0)</f>
        <v>14</v>
      </c>
      <c r="L8" s="65">
        <f>VLOOKUP($A8,'Return Data'!$B$7:$R$2700,17,0)</f>
        <v>9.3920999999999992</v>
      </c>
      <c r="M8" s="66">
        <f>RANK(L8,L$8:L$41,0)</f>
        <v>15</v>
      </c>
      <c r="N8" s="65">
        <f>VLOOKUP($A8,'Return Data'!$B$7:$R$2700,14,0)</f>
        <v>4.8487</v>
      </c>
      <c r="O8" s="66">
        <f>RANK(N8,N$8:N$41,0)</f>
        <v>11</v>
      </c>
      <c r="P8" s="65">
        <f>VLOOKUP($A8,'Return Data'!$B$7:$R$2700,15,0)</f>
        <v>11.514799999999999</v>
      </c>
      <c r="Q8" s="66">
        <f>RANK(P8,P$8:P$41,0)</f>
        <v>8</v>
      </c>
      <c r="R8" s="65">
        <f>VLOOKUP($A8,'Return Data'!$B$7:$R$2700,16,0)</f>
        <v>21.889900000000001</v>
      </c>
      <c r="S8" s="67">
        <f>RANK(R8,R$8:R$41,0)</f>
        <v>1</v>
      </c>
    </row>
    <row r="9" spans="1:20" x14ac:dyDescent="0.3">
      <c r="A9" s="63" t="s">
        <v>1301</v>
      </c>
      <c r="B9" s="64">
        <f>VLOOKUP($A9,'Return Data'!$B$7:$R$2700,3,0)</f>
        <v>44158</v>
      </c>
      <c r="C9" s="65">
        <f>VLOOKUP($A9,'Return Data'!$B$7:$R$2700,4,0)</f>
        <v>14.05</v>
      </c>
      <c r="D9" s="65">
        <f>VLOOKUP($A9,'Return Data'!$B$7:$R$2700,10,0)</f>
        <v>14.320600000000001</v>
      </c>
      <c r="E9" s="66">
        <f t="shared" ref="E9:E41" si="0">RANK(D9,D$8:D$41,0)</f>
        <v>3</v>
      </c>
      <c r="F9" s="65">
        <f>VLOOKUP($A9,'Return Data'!$B$7:$R$2700,11,0)</f>
        <v>33.4283</v>
      </c>
      <c r="G9" s="66">
        <f t="shared" ref="G9:G41" si="1">RANK(F9,F$8:F$41,0)</f>
        <v>29</v>
      </c>
      <c r="H9" s="65">
        <f>VLOOKUP($A9,'Return Data'!$B$7:$R$2700,12,0)</f>
        <v>5.7186000000000003</v>
      </c>
      <c r="I9" s="66">
        <f t="shared" ref="I9:I41" si="2">RANK(H9,H$8:H$41,0)</f>
        <v>9</v>
      </c>
      <c r="J9" s="65">
        <f>VLOOKUP($A9,'Return Data'!$B$7:$R$2700,13,0)</f>
        <v>13.032999999999999</v>
      </c>
      <c r="K9" s="66">
        <f t="shared" ref="K9:K41" si="3">RANK(J9,J$8:J$41,0)</f>
        <v>7</v>
      </c>
      <c r="L9" s="65">
        <f>VLOOKUP($A9,'Return Data'!$B$7:$R$2700,17,0)</f>
        <v>16.016400000000001</v>
      </c>
      <c r="M9" s="66">
        <f t="shared" ref="M9:M41" si="4">RANK(L9,L$8:L$41,0)</f>
        <v>5</v>
      </c>
      <c r="N9" s="65"/>
      <c r="O9" s="66"/>
      <c r="P9" s="65"/>
      <c r="Q9" s="66"/>
      <c r="R9" s="65">
        <f>VLOOKUP($A9,'Return Data'!$B$7:$R$2700,16,0)</f>
        <v>11.9213</v>
      </c>
      <c r="S9" s="67">
        <f t="shared" ref="S9:S41" si="5">RANK(R9,R$8:R$41,0)</f>
        <v>20</v>
      </c>
    </row>
    <row r="10" spans="1:20" x14ac:dyDescent="0.3">
      <c r="A10" s="63" t="s">
        <v>1302</v>
      </c>
      <c r="B10" s="64">
        <f>VLOOKUP($A10,'Return Data'!$B$7:$R$2700,3,0)</f>
        <v>44158</v>
      </c>
      <c r="C10" s="65">
        <f>VLOOKUP($A10,'Return Data'!$B$7:$R$2700,4,0)</f>
        <v>110.54</v>
      </c>
      <c r="D10" s="65">
        <f>VLOOKUP($A10,'Return Data'!$B$7:$R$2700,10,0)</f>
        <v>12.405900000000001</v>
      </c>
      <c r="E10" s="66">
        <f t="shared" si="0"/>
        <v>9</v>
      </c>
      <c r="F10" s="65">
        <f>VLOOKUP($A10,'Return Data'!$B$7:$R$2700,11,0)</f>
        <v>38.886800000000001</v>
      </c>
      <c r="G10" s="66">
        <f t="shared" si="1"/>
        <v>13</v>
      </c>
      <c r="H10" s="65">
        <f>VLOOKUP($A10,'Return Data'!$B$7:$R$2700,12,0)</f>
        <v>5.5576999999999996</v>
      </c>
      <c r="I10" s="66">
        <f t="shared" si="2"/>
        <v>10</v>
      </c>
      <c r="J10" s="65">
        <f>VLOOKUP($A10,'Return Data'!$B$7:$R$2700,13,0)</f>
        <v>11.9619</v>
      </c>
      <c r="K10" s="66">
        <f t="shared" si="3"/>
        <v>8</v>
      </c>
      <c r="L10" s="65">
        <f>VLOOKUP($A10,'Return Data'!$B$7:$R$2700,17,0)</f>
        <v>10.9725</v>
      </c>
      <c r="M10" s="66">
        <f t="shared" si="4"/>
        <v>10</v>
      </c>
      <c r="N10" s="65">
        <f>VLOOKUP($A10,'Return Data'!$B$7:$R$2700,14,0)</f>
        <v>3.0379</v>
      </c>
      <c r="O10" s="66">
        <f t="shared" ref="O10:O41" si="6">RANK(N10,N$8:N$41,0)</f>
        <v>17</v>
      </c>
      <c r="P10" s="65">
        <f>VLOOKUP($A10,'Return Data'!$B$7:$R$2700,15,0)</f>
        <v>8.1266999999999996</v>
      </c>
      <c r="Q10" s="66">
        <f t="shared" ref="Q10:Q41" si="7">RANK(P10,P$8:P$41,0)</f>
        <v>18</v>
      </c>
      <c r="R10" s="65">
        <f>VLOOKUP($A10,'Return Data'!$B$7:$R$2700,16,0)</f>
        <v>14.9823</v>
      </c>
      <c r="S10" s="67">
        <f t="shared" si="5"/>
        <v>12</v>
      </c>
    </row>
    <row r="11" spans="1:20" x14ac:dyDescent="0.3">
      <c r="A11" s="63" t="s">
        <v>1304</v>
      </c>
      <c r="B11" s="64">
        <f>VLOOKUP($A11,'Return Data'!$B$7:$R$2700,3,0)</f>
        <v>44158</v>
      </c>
      <c r="C11" s="65">
        <f>VLOOKUP($A11,'Return Data'!$B$7:$R$2700,4,0)</f>
        <v>51.31</v>
      </c>
      <c r="D11" s="65">
        <f>VLOOKUP($A11,'Return Data'!$B$7:$R$2700,10,0)</f>
        <v>10.0341</v>
      </c>
      <c r="E11" s="66">
        <f t="shared" si="0"/>
        <v>25</v>
      </c>
      <c r="F11" s="65">
        <f>VLOOKUP($A11,'Return Data'!$B$7:$R$2700,11,0)</f>
        <v>32.710900000000002</v>
      </c>
      <c r="G11" s="66">
        <f t="shared" si="1"/>
        <v>31</v>
      </c>
      <c r="H11" s="65">
        <f>VLOOKUP($A11,'Return Data'!$B$7:$R$2700,12,0)</f>
        <v>-0.76390000000000002</v>
      </c>
      <c r="I11" s="66">
        <f t="shared" si="2"/>
        <v>28</v>
      </c>
      <c r="J11" s="65">
        <f>VLOOKUP($A11,'Return Data'!$B$7:$R$2700,13,0)</f>
        <v>5.0251000000000001</v>
      </c>
      <c r="K11" s="66">
        <f t="shared" si="3"/>
        <v>25</v>
      </c>
      <c r="L11" s="65">
        <f>VLOOKUP($A11,'Return Data'!$B$7:$R$2700,17,0)</f>
        <v>8.9750999999999994</v>
      </c>
      <c r="M11" s="66">
        <f t="shared" si="4"/>
        <v>16</v>
      </c>
      <c r="N11" s="65">
        <f>VLOOKUP($A11,'Return Data'!$B$7:$R$2700,14,0)</f>
        <v>1.1583000000000001</v>
      </c>
      <c r="O11" s="66">
        <f t="shared" si="6"/>
        <v>25</v>
      </c>
      <c r="P11" s="65">
        <f>VLOOKUP($A11,'Return Data'!$B$7:$R$2700,15,0)</f>
        <v>8.5129000000000001</v>
      </c>
      <c r="Q11" s="66">
        <f t="shared" si="7"/>
        <v>17</v>
      </c>
      <c r="R11" s="65">
        <f>VLOOKUP($A11,'Return Data'!$B$7:$R$2700,16,0)</f>
        <v>11.358599999999999</v>
      </c>
      <c r="S11" s="67">
        <f t="shared" si="5"/>
        <v>22</v>
      </c>
    </row>
    <row r="12" spans="1:20" x14ac:dyDescent="0.3">
      <c r="A12" s="63" t="s">
        <v>1308</v>
      </c>
      <c r="B12" s="64">
        <f>VLOOKUP($A12,'Return Data'!$B$7:$R$2700,3,0)</f>
        <v>44158</v>
      </c>
      <c r="C12" s="65">
        <f>VLOOKUP($A12,'Return Data'!$B$7:$R$2700,4,0)</f>
        <v>162.07</v>
      </c>
      <c r="D12" s="65">
        <f>VLOOKUP($A12,'Return Data'!$B$7:$R$2700,10,0)</f>
        <v>11.9732</v>
      </c>
      <c r="E12" s="66">
        <f t="shared" si="0"/>
        <v>13</v>
      </c>
      <c r="F12" s="65">
        <f>VLOOKUP($A12,'Return Data'!$B$7:$R$2700,11,0)</f>
        <v>36.975999999999999</v>
      </c>
      <c r="G12" s="66">
        <f t="shared" si="1"/>
        <v>20</v>
      </c>
      <c r="H12" s="65">
        <f>VLOOKUP($A12,'Return Data'!$B$7:$R$2700,12,0)</f>
        <v>7.1749999999999998</v>
      </c>
      <c r="I12" s="66">
        <f t="shared" si="2"/>
        <v>6</v>
      </c>
      <c r="J12" s="65">
        <f>VLOOKUP($A12,'Return Data'!$B$7:$R$2700,13,0)</f>
        <v>17.035</v>
      </c>
      <c r="K12" s="66">
        <f t="shared" si="3"/>
        <v>5</v>
      </c>
      <c r="L12" s="65">
        <f>VLOOKUP($A12,'Return Data'!$B$7:$R$2700,17,0)</f>
        <v>15.1663</v>
      </c>
      <c r="M12" s="66">
        <f t="shared" si="4"/>
        <v>6</v>
      </c>
      <c r="N12" s="65">
        <f>VLOOKUP($A12,'Return Data'!$B$7:$R$2700,14,0)</f>
        <v>10.1853</v>
      </c>
      <c r="O12" s="66">
        <f t="shared" si="6"/>
        <v>4</v>
      </c>
      <c r="P12" s="65">
        <f>VLOOKUP($A12,'Return Data'!$B$7:$R$2700,15,0)</f>
        <v>11.889699999999999</v>
      </c>
      <c r="Q12" s="66">
        <f t="shared" si="7"/>
        <v>4</v>
      </c>
      <c r="R12" s="65">
        <f>VLOOKUP($A12,'Return Data'!$B$7:$R$2700,16,0)</f>
        <v>17.579499999999999</v>
      </c>
      <c r="S12" s="67">
        <f t="shared" si="5"/>
        <v>3</v>
      </c>
    </row>
    <row r="13" spans="1:20" x14ac:dyDescent="0.3">
      <c r="A13" s="63" t="s">
        <v>1310</v>
      </c>
      <c r="B13" s="64">
        <f>VLOOKUP($A13,'Return Data'!$B$7:$R$2700,3,0)</f>
        <v>44158</v>
      </c>
      <c r="C13" s="65">
        <f>VLOOKUP($A13,'Return Data'!$B$7:$R$2700,4,0)</f>
        <v>585.020716907051</v>
      </c>
      <c r="D13" s="65">
        <f>VLOOKUP($A13,'Return Data'!$B$7:$R$2700,10,0)</f>
        <v>12.813800000000001</v>
      </c>
      <c r="E13" s="66">
        <f t="shared" si="0"/>
        <v>7</v>
      </c>
      <c r="F13" s="65">
        <f>VLOOKUP($A13,'Return Data'!$B$7:$R$2700,11,0)</f>
        <v>38.155700000000003</v>
      </c>
      <c r="G13" s="66">
        <f t="shared" si="1"/>
        <v>17</v>
      </c>
      <c r="H13" s="65">
        <f>VLOOKUP($A13,'Return Data'!$B$7:$R$2700,12,0)</f>
        <v>0.51100000000000001</v>
      </c>
      <c r="I13" s="66">
        <f t="shared" si="2"/>
        <v>25</v>
      </c>
      <c r="J13" s="65">
        <f>VLOOKUP($A13,'Return Data'!$B$7:$R$2700,13,0)</f>
        <v>10.632199999999999</v>
      </c>
      <c r="K13" s="66">
        <f t="shared" si="3"/>
        <v>12</v>
      </c>
      <c r="L13" s="65">
        <f>VLOOKUP($A13,'Return Data'!$B$7:$R$2700,17,0)</f>
        <v>13.829700000000001</v>
      </c>
      <c r="M13" s="66">
        <f t="shared" si="4"/>
        <v>7</v>
      </c>
      <c r="N13" s="65">
        <f>VLOOKUP($A13,'Return Data'!$B$7:$R$2700,14,0)</f>
        <v>6.5479000000000003</v>
      </c>
      <c r="O13" s="66">
        <f t="shared" si="6"/>
        <v>7</v>
      </c>
      <c r="P13" s="65">
        <f>VLOOKUP($A13,'Return Data'!$B$7:$R$2700,15,0)</f>
        <v>11.0197</v>
      </c>
      <c r="Q13" s="66">
        <f t="shared" si="7"/>
        <v>9</v>
      </c>
      <c r="R13" s="65">
        <f>VLOOKUP($A13,'Return Data'!$B$7:$R$2700,16,0)</f>
        <v>18.8293</v>
      </c>
      <c r="S13" s="67">
        <f t="shared" si="5"/>
        <v>2</v>
      </c>
    </row>
    <row r="14" spans="1:20" x14ac:dyDescent="0.3">
      <c r="A14" s="63" t="s">
        <v>1312</v>
      </c>
      <c r="B14" s="64">
        <f>VLOOKUP($A14,'Return Data'!$B$7:$R$2700,3,0)</f>
        <v>44158</v>
      </c>
      <c r="C14" s="65">
        <f>VLOOKUP($A14,'Return Data'!$B$7:$R$2700,4,0)</f>
        <v>16.033999999999999</v>
      </c>
      <c r="D14" s="65">
        <f>VLOOKUP($A14,'Return Data'!$B$7:$R$2700,10,0)</f>
        <v>11.6341</v>
      </c>
      <c r="E14" s="66">
        <f t="shared" si="0"/>
        <v>15</v>
      </c>
      <c r="F14" s="65">
        <f>VLOOKUP($A14,'Return Data'!$B$7:$R$2700,11,0)</f>
        <v>39.1357</v>
      </c>
      <c r="G14" s="66">
        <f t="shared" si="1"/>
        <v>10</v>
      </c>
      <c r="H14" s="65">
        <f>VLOOKUP($A14,'Return Data'!$B$7:$R$2700,12,0)</f>
        <v>3.0131999999999999</v>
      </c>
      <c r="I14" s="66">
        <f t="shared" si="2"/>
        <v>18</v>
      </c>
      <c r="J14" s="65">
        <f>VLOOKUP($A14,'Return Data'!$B$7:$R$2700,13,0)</f>
        <v>8.5432000000000006</v>
      </c>
      <c r="K14" s="66">
        <f t="shared" si="3"/>
        <v>17</v>
      </c>
      <c r="L14" s="65">
        <f>VLOOKUP($A14,'Return Data'!$B$7:$R$2700,17,0)</f>
        <v>8.9723000000000006</v>
      </c>
      <c r="M14" s="66">
        <f t="shared" si="4"/>
        <v>17</v>
      </c>
      <c r="N14" s="65">
        <f>VLOOKUP($A14,'Return Data'!$B$7:$R$2700,14,0)</f>
        <v>4.4823000000000004</v>
      </c>
      <c r="O14" s="66">
        <f t="shared" si="6"/>
        <v>13</v>
      </c>
      <c r="P14" s="65">
        <f>VLOOKUP($A14,'Return Data'!$B$7:$R$2700,15,0)</f>
        <v>10.528</v>
      </c>
      <c r="Q14" s="66">
        <f t="shared" si="7"/>
        <v>10</v>
      </c>
      <c r="R14" s="65">
        <f>VLOOKUP($A14,'Return Data'!$B$7:$R$2700,16,0)</f>
        <v>8.4680999999999997</v>
      </c>
      <c r="S14" s="67">
        <f t="shared" si="5"/>
        <v>29</v>
      </c>
    </row>
    <row r="15" spans="1:20" x14ac:dyDescent="0.3">
      <c r="A15" s="63" t="s">
        <v>1314</v>
      </c>
      <c r="B15" s="64">
        <f>VLOOKUP($A15,'Return Data'!$B$7:$R$2700,3,0)</f>
        <v>44158</v>
      </c>
      <c r="C15" s="65">
        <f>VLOOKUP($A15,'Return Data'!$B$7:$R$2700,4,0)</f>
        <v>11.305</v>
      </c>
      <c r="D15" s="65">
        <f>VLOOKUP($A15,'Return Data'!$B$7:$R$2700,10,0)</f>
        <v>10.831200000000001</v>
      </c>
      <c r="E15" s="66">
        <f t="shared" si="0"/>
        <v>20</v>
      </c>
      <c r="F15" s="65">
        <f>VLOOKUP($A15,'Return Data'!$B$7:$R$2700,11,0)</f>
        <v>33.633600000000001</v>
      </c>
      <c r="G15" s="66">
        <f t="shared" si="1"/>
        <v>28</v>
      </c>
      <c r="H15" s="65">
        <f>VLOOKUP($A15,'Return Data'!$B$7:$R$2700,12,0)</f>
        <v>-1.3576999999999999</v>
      </c>
      <c r="I15" s="66">
        <f t="shared" si="2"/>
        <v>30</v>
      </c>
      <c r="J15" s="65">
        <f>VLOOKUP($A15,'Return Data'!$B$7:$R$2700,13,0)</f>
        <v>3.3874</v>
      </c>
      <c r="K15" s="66">
        <f t="shared" si="3"/>
        <v>28</v>
      </c>
      <c r="L15" s="65">
        <f>VLOOKUP($A15,'Return Data'!$B$7:$R$2700,17,0)</f>
        <v>8.5930999999999997</v>
      </c>
      <c r="M15" s="66">
        <f t="shared" ref="M15" si="8">RANK(L15,L$8:L$41,0)</f>
        <v>18</v>
      </c>
      <c r="N15" s="65"/>
      <c r="O15" s="66"/>
      <c r="P15" s="65"/>
      <c r="Q15" s="66"/>
      <c r="R15" s="65">
        <f>VLOOKUP($A15,'Return Data'!$B$7:$R$2700,16,0)</f>
        <v>5.2933000000000003</v>
      </c>
      <c r="S15" s="67">
        <f t="shared" si="5"/>
        <v>33</v>
      </c>
    </row>
    <row r="16" spans="1:20" x14ac:dyDescent="0.3">
      <c r="A16" s="63" t="s">
        <v>1315</v>
      </c>
      <c r="B16" s="64">
        <f>VLOOKUP($A16,'Return Data'!$B$7:$R$2700,3,0)</f>
        <v>44158</v>
      </c>
      <c r="C16" s="65">
        <f>VLOOKUP($A16,'Return Data'!$B$7:$R$2700,4,0)</f>
        <v>637.74490000000003</v>
      </c>
      <c r="D16" s="65">
        <f>VLOOKUP($A16,'Return Data'!$B$7:$R$2700,10,0)</f>
        <v>14.4338</v>
      </c>
      <c r="E16" s="66">
        <f t="shared" si="0"/>
        <v>2</v>
      </c>
      <c r="F16" s="65">
        <f>VLOOKUP($A16,'Return Data'!$B$7:$R$2700,11,0)</f>
        <v>42.964100000000002</v>
      </c>
      <c r="G16" s="66">
        <f t="shared" si="1"/>
        <v>5</v>
      </c>
      <c r="H16" s="65">
        <f>VLOOKUP($A16,'Return Data'!$B$7:$R$2700,12,0)</f>
        <v>6.6830999999999996</v>
      </c>
      <c r="I16" s="66">
        <f t="shared" si="2"/>
        <v>7</v>
      </c>
      <c r="J16" s="65">
        <f>VLOOKUP($A16,'Return Data'!$B$7:$R$2700,13,0)</f>
        <v>9.3356999999999992</v>
      </c>
      <c r="K16" s="66">
        <f t="shared" si="3"/>
        <v>15</v>
      </c>
      <c r="L16" s="65">
        <f>VLOOKUP($A16,'Return Data'!$B$7:$R$2700,17,0)</f>
        <v>6.9943</v>
      </c>
      <c r="M16" s="66">
        <f t="shared" si="4"/>
        <v>23</v>
      </c>
      <c r="N16" s="65">
        <f>VLOOKUP($A16,'Return Data'!$B$7:$R$2700,14,0)</f>
        <v>3.0508000000000002</v>
      </c>
      <c r="O16" s="66">
        <f t="shared" si="6"/>
        <v>16</v>
      </c>
      <c r="P16" s="65">
        <f>VLOOKUP($A16,'Return Data'!$B$7:$R$2700,15,0)</f>
        <v>7.8394000000000004</v>
      </c>
      <c r="Q16" s="66">
        <f t="shared" si="7"/>
        <v>21</v>
      </c>
      <c r="R16" s="65">
        <f>VLOOKUP($A16,'Return Data'!$B$7:$R$2700,16,0)</f>
        <v>17.208500000000001</v>
      </c>
      <c r="S16" s="67">
        <f t="shared" si="5"/>
        <v>7</v>
      </c>
    </row>
    <row r="17" spans="1:19" x14ac:dyDescent="0.3">
      <c r="A17" s="63" t="s">
        <v>1317</v>
      </c>
      <c r="B17" s="64">
        <f>VLOOKUP($A17,'Return Data'!$B$7:$R$2700,3,0)</f>
        <v>44158</v>
      </c>
      <c r="C17" s="65">
        <f>VLOOKUP($A17,'Return Data'!$B$7:$R$2700,4,0)</f>
        <v>647.10400000000004</v>
      </c>
      <c r="D17" s="65">
        <f>VLOOKUP($A17,'Return Data'!$B$7:$R$2700,10,0)</f>
        <v>8.1806000000000001</v>
      </c>
      <c r="E17" s="66">
        <f t="shared" si="0"/>
        <v>31</v>
      </c>
      <c r="F17" s="65">
        <f>VLOOKUP($A17,'Return Data'!$B$7:$R$2700,11,0)</f>
        <v>37.758499999999998</v>
      </c>
      <c r="G17" s="66">
        <f t="shared" si="1"/>
        <v>18</v>
      </c>
      <c r="H17" s="65">
        <f>VLOOKUP($A17,'Return Data'!$B$7:$R$2700,12,0)</f>
        <v>-2.1564000000000001</v>
      </c>
      <c r="I17" s="66">
        <f t="shared" si="2"/>
        <v>31</v>
      </c>
      <c r="J17" s="65">
        <f>VLOOKUP($A17,'Return Data'!$B$7:$R$2700,13,0)</f>
        <v>-2.9438</v>
      </c>
      <c r="K17" s="66">
        <f t="shared" si="3"/>
        <v>31</v>
      </c>
      <c r="L17" s="65">
        <f>VLOOKUP($A17,'Return Data'!$B$7:$R$2700,17,0)</f>
        <v>3.0255999999999998</v>
      </c>
      <c r="M17" s="66">
        <f t="shared" si="4"/>
        <v>28</v>
      </c>
      <c r="N17" s="65">
        <f>VLOOKUP($A17,'Return Data'!$B$7:$R$2700,14,0)</f>
        <v>0.12520000000000001</v>
      </c>
      <c r="O17" s="66">
        <f t="shared" si="6"/>
        <v>26</v>
      </c>
      <c r="P17" s="65">
        <f>VLOOKUP($A17,'Return Data'!$B$7:$R$2700,15,0)</f>
        <v>7.5911</v>
      </c>
      <c r="Q17" s="66">
        <f t="shared" si="7"/>
        <v>23</v>
      </c>
      <c r="R17" s="65">
        <f>VLOOKUP($A17,'Return Data'!$B$7:$R$2700,16,0)</f>
        <v>17.459599999999998</v>
      </c>
      <c r="S17" s="67">
        <f t="shared" si="5"/>
        <v>5</v>
      </c>
    </row>
    <row r="18" spans="1:19" x14ac:dyDescent="0.3">
      <c r="A18" s="63" t="s">
        <v>1319</v>
      </c>
      <c r="B18" s="64">
        <f>VLOOKUP($A18,'Return Data'!$B$7:$R$2700,3,0)</f>
        <v>44158</v>
      </c>
      <c r="C18" s="65">
        <f>VLOOKUP($A18,'Return Data'!$B$7:$R$2700,4,0)</f>
        <v>94.024500000000003</v>
      </c>
      <c r="D18" s="65">
        <f>VLOOKUP($A18,'Return Data'!$B$7:$R$2700,10,0)</f>
        <v>13.328099999999999</v>
      </c>
      <c r="E18" s="66">
        <f t="shared" si="0"/>
        <v>6</v>
      </c>
      <c r="F18" s="65">
        <f>VLOOKUP($A18,'Return Data'!$B$7:$R$2700,11,0)</f>
        <v>42.676499999999997</v>
      </c>
      <c r="G18" s="66">
        <f t="shared" si="1"/>
        <v>7</v>
      </c>
      <c r="H18" s="65">
        <f>VLOOKUP($A18,'Return Data'!$B$7:$R$2700,12,0)</f>
        <v>3.0259</v>
      </c>
      <c r="I18" s="66">
        <f t="shared" si="2"/>
        <v>17</v>
      </c>
      <c r="J18" s="65">
        <f>VLOOKUP($A18,'Return Data'!$B$7:$R$2700,13,0)</f>
        <v>11.3292</v>
      </c>
      <c r="K18" s="66">
        <f t="shared" si="3"/>
        <v>11</v>
      </c>
      <c r="L18" s="65">
        <f>VLOOKUP($A18,'Return Data'!$B$7:$R$2700,17,0)</f>
        <v>7.7891000000000004</v>
      </c>
      <c r="M18" s="66">
        <f t="shared" si="4"/>
        <v>22</v>
      </c>
      <c r="N18" s="65">
        <f>VLOOKUP($A18,'Return Data'!$B$7:$R$2700,14,0)</f>
        <v>2.2997999999999998</v>
      </c>
      <c r="O18" s="66">
        <f t="shared" si="6"/>
        <v>21</v>
      </c>
      <c r="P18" s="65">
        <f>VLOOKUP($A18,'Return Data'!$B$7:$R$2700,15,0)</f>
        <v>9.0045999999999999</v>
      </c>
      <c r="Q18" s="66">
        <f t="shared" si="7"/>
        <v>15</v>
      </c>
      <c r="R18" s="65">
        <f>VLOOKUP($A18,'Return Data'!$B$7:$R$2700,16,0)</f>
        <v>14.3071</v>
      </c>
      <c r="S18" s="67">
        <f t="shared" si="5"/>
        <v>14</v>
      </c>
    </row>
    <row r="19" spans="1:19" x14ac:dyDescent="0.3">
      <c r="A19" s="63" t="s">
        <v>1321</v>
      </c>
      <c r="B19" s="64">
        <f>VLOOKUP($A19,'Return Data'!$B$7:$R$2700,3,0)</f>
        <v>44158</v>
      </c>
      <c r="C19" s="65">
        <f>VLOOKUP($A19,'Return Data'!$B$7:$R$2700,4,0)</f>
        <v>298.72000000000003</v>
      </c>
      <c r="D19" s="65">
        <f>VLOOKUP($A19,'Return Data'!$B$7:$R$2700,10,0)</f>
        <v>8.7202999999999999</v>
      </c>
      <c r="E19" s="66">
        <f t="shared" si="0"/>
        <v>29</v>
      </c>
      <c r="F19" s="65">
        <f>VLOOKUP($A19,'Return Data'!$B$7:$R$2700,11,0)</f>
        <v>35.967199999999998</v>
      </c>
      <c r="G19" s="66">
        <f t="shared" si="1"/>
        <v>22</v>
      </c>
      <c r="H19" s="65">
        <f>VLOOKUP($A19,'Return Data'!$B$7:$R$2700,12,0)</f>
        <v>0.26850000000000002</v>
      </c>
      <c r="I19" s="66">
        <f t="shared" si="2"/>
        <v>26</v>
      </c>
      <c r="J19" s="65">
        <f>VLOOKUP($A19,'Return Data'!$B$7:$R$2700,13,0)</f>
        <v>2.1614</v>
      </c>
      <c r="K19" s="66">
        <f t="shared" si="3"/>
        <v>29</v>
      </c>
      <c r="L19" s="65">
        <f>VLOOKUP($A19,'Return Data'!$B$7:$R$2700,17,0)</f>
        <v>4.0327000000000002</v>
      </c>
      <c r="M19" s="66">
        <f t="shared" si="4"/>
        <v>27</v>
      </c>
      <c r="N19" s="65">
        <f>VLOOKUP($A19,'Return Data'!$B$7:$R$2700,14,0)</f>
        <v>3.0979000000000001</v>
      </c>
      <c r="O19" s="66">
        <f t="shared" si="6"/>
        <v>15</v>
      </c>
      <c r="P19" s="65">
        <f>VLOOKUP($A19,'Return Data'!$B$7:$R$2700,15,0)</f>
        <v>8.0465999999999998</v>
      </c>
      <c r="Q19" s="66">
        <f t="shared" si="7"/>
        <v>20</v>
      </c>
      <c r="R19" s="65">
        <f>VLOOKUP($A19,'Return Data'!$B$7:$R$2700,16,0)</f>
        <v>13.8635</v>
      </c>
      <c r="S19" s="67">
        <f t="shared" si="5"/>
        <v>17</v>
      </c>
    </row>
    <row r="20" spans="1:19" x14ac:dyDescent="0.3">
      <c r="A20" s="63" t="s">
        <v>1323</v>
      </c>
      <c r="B20" s="64">
        <f>VLOOKUP($A20,'Return Data'!$B$7:$R$2700,3,0)</f>
        <v>44158</v>
      </c>
      <c r="C20" s="65">
        <f>VLOOKUP($A20,'Return Data'!$B$7:$R$2700,4,0)</f>
        <v>23.84</v>
      </c>
      <c r="D20" s="65">
        <f>VLOOKUP($A20,'Return Data'!$B$7:$R$2700,10,0)</f>
        <v>10.0138</v>
      </c>
      <c r="E20" s="66">
        <f t="shared" si="0"/>
        <v>26</v>
      </c>
      <c r="F20" s="65">
        <f>VLOOKUP($A20,'Return Data'!$B$7:$R$2700,11,0)</f>
        <v>35.147399999999998</v>
      </c>
      <c r="G20" s="66">
        <f t="shared" si="1"/>
        <v>23</v>
      </c>
      <c r="H20" s="65">
        <f>VLOOKUP($A20,'Return Data'!$B$7:$R$2700,12,0)</f>
        <v>5.1146000000000003</v>
      </c>
      <c r="I20" s="66">
        <f t="shared" si="2"/>
        <v>11</v>
      </c>
      <c r="J20" s="65">
        <f>VLOOKUP($A20,'Return Data'!$B$7:$R$2700,13,0)</f>
        <v>9.7101000000000006</v>
      </c>
      <c r="K20" s="66">
        <f t="shared" si="3"/>
        <v>13</v>
      </c>
      <c r="L20" s="65">
        <f>VLOOKUP($A20,'Return Data'!$B$7:$R$2700,17,0)</f>
        <v>8.2919999999999998</v>
      </c>
      <c r="M20" s="66">
        <f t="shared" si="4"/>
        <v>20</v>
      </c>
      <c r="N20" s="65">
        <f>VLOOKUP($A20,'Return Data'!$B$7:$R$2700,14,0)</f>
        <v>4.9170999999999996</v>
      </c>
      <c r="O20" s="66">
        <f t="shared" si="6"/>
        <v>10</v>
      </c>
      <c r="P20" s="65">
        <f>VLOOKUP($A20,'Return Data'!$B$7:$R$2700,15,0)</f>
        <v>7.6811999999999996</v>
      </c>
      <c r="Q20" s="66">
        <f t="shared" si="7"/>
        <v>22</v>
      </c>
      <c r="R20" s="65">
        <f>VLOOKUP($A20,'Return Data'!$B$7:$R$2700,16,0)</f>
        <v>13.927099999999999</v>
      </c>
      <c r="S20" s="67">
        <f t="shared" si="5"/>
        <v>16</v>
      </c>
    </row>
    <row r="21" spans="1:19" x14ac:dyDescent="0.3">
      <c r="A21" s="63" t="s">
        <v>1326</v>
      </c>
      <c r="B21" s="64">
        <f>VLOOKUP($A21,'Return Data'!$B$7:$R$2700,3,0)</f>
        <v>44158</v>
      </c>
      <c r="C21" s="65">
        <f>VLOOKUP($A21,'Return Data'!$B$7:$R$2700,4,0)</f>
        <v>98.21</v>
      </c>
      <c r="D21" s="65">
        <f>VLOOKUP($A21,'Return Data'!$B$7:$R$2700,10,0)</f>
        <v>11.526199999999999</v>
      </c>
      <c r="E21" s="66">
        <f t="shared" si="0"/>
        <v>16</v>
      </c>
      <c r="F21" s="65">
        <f>VLOOKUP($A21,'Return Data'!$B$7:$R$2700,11,0)</f>
        <v>34.148299999999999</v>
      </c>
      <c r="G21" s="66">
        <f t="shared" si="1"/>
        <v>25</v>
      </c>
      <c r="H21" s="65">
        <f>VLOOKUP($A21,'Return Data'!$B$7:$R$2700,12,0)</f>
        <v>-2.8681999999999999</v>
      </c>
      <c r="I21" s="66">
        <f t="shared" si="2"/>
        <v>32</v>
      </c>
      <c r="J21" s="65">
        <f>VLOOKUP($A21,'Return Data'!$B$7:$R$2700,13,0)</f>
        <v>4.5789</v>
      </c>
      <c r="K21" s="66">
        <f t="shared" si="3"/>
        <v>26</v>
      </c>
      <c r="L21" s="65">
        <f>VLOOKUP($A21,'Return Data'!$B$7:$R$2700,17,0)</f>
        <v>5.7701000000000002</v>
      </c>
      <c r="M21" s="66">
        <f t="shared" si="4"/>
        <v>26</v>
      </c>
      <c r="N21" s="65">
        <f>VLOOKUP($A21,'Return Data'!$B$7:$R$2700,14,0)</f>
        <v>1.4735</v>
      </c>
      <c r="O21" s="66">
        <f t="shared" si="6"/>
        <v>23</v>
      </c>
      <c r="P21" s="65">
        <f>VLOOKUP($A21,'Return Data'!$B$7:$R$2700,15,0)</f>
        <v>6.6066000000000003</v>
      </c>
      <c r="Q21" s="66">
        <f t="shared" si="7"/>
        <v>24</v>
      </c>
      <c r="R21" s="65">
        <f>VLOOKUP($A21,'Return Data'!$B$7:$R$2700,16,0)</f>
        <v>16.259</v>
      </c>
      <c r="S21" s="67">
        <f t="shared" si="5"/>
        <v>9</v>
      </c>
    </row>
    <row r="22" spans="1:19" x14ac:dyDescent="0.3">
      <c r="A22" s="63" t="s">
        <v>1328</v>
      </c>
      <c r="B22" s="64">
        <f>VLOOKUP($A22,'Return Data'!$B$7:$R$2700,3,0)</f>
        <v>44158</v>
      </c>
      <c r="C22" s="65">
        <f>VLOOKUP($A22,'Return Data'!$B$7:$R$2700,4,0)</f>
        <v>53.06</v>
      </c>
      <c r="D22" s="65">
        <f>VLOOKUP($A22,'Return Data'!$B$7:$R$2700,10,0)</f>
        <v>11.823</v>
      </c>
      <c r="E22" s="66">
        <f t="shared" si="0"/>
        <v>14</v>
      </c>
      <c r="F22" s="65">
        <f>VLOOKUP($A22,'Return Data'!$B$7:$R$2700,11,0)</f>
        <v>36.225900000000003</v>
      </c>
      <c r="G22" s="66">
        <f t="shared" si="1"/>
        <v>21</v>
      </c>
      <c r="H22" s="65">
        <f>VLOOKUP($A22,'Return Data'!$B$7:$R$2700,12,0)</f>
        <v>0.98970000000000002</v>
      </c>
      <c r="I22" s="66">
        <f t="shared" si="2"/>
        <v>23</v>
      </c>
      <c r="J22" s="65">
        <f>VLOOKUP($A22,'Return Data'!$B$7:$R$2700,13,0)</f>
        <v>11.917299999999999</v>
      </c>
      <c r="K22" s="66">
        <f t="shared" si="3"/>
        <v>9</v>
      </c>
      <c r="L22" s="65">
        <f>VLOOKUP($A22,'Return Data'!$B$7:$R$2700,17,0)</f>
        <v>8.4542999999999999</v>
      </c>
      <c r="M22" s="66">
        <f t="shared" si="4"/>
        <v>19</v>
      </c>
      <c r="N22" s="65">
        <f>VLOOKUP($A22,'Return Data'!$B$7:$R$2700,14,0)</f>
        <v>2.0522999999999998</v>
      </c>
      <c r="O22" s="66">
        <f t="shared" si="6"/>
        <v>22</v>
      </c>
      <c r="P22" s="65">
        <f>VLOOKUP($A22,'Return Data'!$B$7:$R$2700,15,0)</f>
        <v>8.6677</v>
      </c>
      <c r="Q22" s="66">
        <f t="shared" si="7"/>
        <v>16</v>
      </c>
      <c r="R22" s="65">
        <f>VLOOKUP($A22,'Return Data'!$B$7:$R$2700,16,0)</f>
        <v>14.047800000000001</v>
      </c>
      <c r="S22" s="67">
        <f t="shared" si="5"/>
        <v>15</v>
      </c>
    </row>
    <row r="23" spans="1:19" x14ac:dyDescent="0.3">
      <c r="A23" s="63" t="s">
        <v>1331</v>
      </c>
      <c r="B23" s="64">
        <f>VLOOKUP($A23,'Return Data'!$B$7:$R$2700,3,0)</f>
        <v>44158</v>
      </c>
      <c r="C23" s="65">
        <f>VLOOKUP($A23,'Return Data'!$B$7:$R$2700,4,0)</f>
        <v>10.6892</v>
      </c>
      <c r="D23" s="65">
        <f>VLOOKUP($A23,'Return Data'!$B$7:$R$2700,10,0)</f>
        <v>10.337899999999999</v>
      </c>
      <c r="E23" s="66">
        <f t="shared" si="0"/>
        <v>23</v>
      </c>
      <c r="F23" s="65">
        <f>VLOOKUP($A23,'Return Data'!$B$7:$R$2700,11,0)</f>
        <v>28.068100000000001</v>
      </c>
      <c r="G23" s="66">
        <f t="shared" si="1"/>
        <v>34</v>
      </c>
      <c r="H23" s="65">
        <f>VLOOKUP($A23,'Return Data'!$B$7:$R$2700,12,0)</f>
        <v>-5.6665999999999999</v>
      </c>
      <c r="I23" s="66">
        <f t="shared" si="2"/>
        <v>33</v>
      </c>
      <c r="J23" s="65">
        <f>VLOOKUP($A23,'Return Data'!$B$7:$R$2700,13,0)</f>
        <v>-3.5897000000000001</v>
      </c>
      <c r="K23" s="66">
        <f t="shared" si="3"/>
        <v>32</v>
      </c>
      <c r="L23" s="65"/>
      <c r="M23" s="66"/>
      <c r="N23" s="65"/>
      <c r="O23" s="66"/>
      <c r="P23" s="65"/>
      <c r="Q23" s="66"/>
      <c r="R23" s="65">
        <f>VLOOKUP($A23,'Return Data'!$B$7:$R$2700,16,0)</f>
        <v>4.4561000000000002</v>
      </c>
      <c r="S23" s="67">
        <f t="shared" si="5"/>
        <v>34</v>
      </c>
    </row>
    <row r="24" spans="1:19" x14ac:dyDescent="0.3">
      <c r="A24" s="63" t="s">
        <v>1332</v>
      </c>
      <c r="B24" s="64">
        <f>VLOOKUP($A24,'Return Data'!$B$7:$R$2700,3,0)</f>
        <v>44158</v>
      </c>
      <c r="C24" s="65">
        <f>VLOOKUP($A24,'Return Data'!$B$7:$R$2700,4,0)</f>
        <v>35.660699999999999</v>
      </c>
      <c r="D24" s="65">
        <f>VLOOKUP($A24,'Return Data'!$B$7:$R$2700,10,0)</f>
        <v>12.1656</v>
      </c>
      <c r="E24" s="66">
        <f t="shared" si="0"/>
        <v>11</v>
      </c>
      <c r="F24" s="65">
        <f>VLOOKUP($A24,'Return Data'!$B$7:$R$2700,11,0)</f>
        <v>33.842399999999998</v>
      </c>
      <c r="G24" s="66">
        <f t="shared" si="1"/>
        <v>26</v>
      </c>
      <c r="H24" s="65">
        <f>VLOOKUP($A24,'Return Data'!$B$7:$R$2700,12,0)</f>
        <v>-0.69510000000000005</v>
      </c>
      <c r="I24" s="66">
        <f t="shared" si="2"/>
        <v>27</v>
      </c>
      <c r="J24" s="65">
        <f>VLOOKUP($A24,'Return Data'!$B$7:$R$2700,13,0)</f>
        <v>3.6415999999999999</v>
      </c>
      <c r="K24" s="66">
        <f t="shared" si="3"/>
        <v>27</v>
      </c>
      <c r="L24" s="65">
        <f>VLOOKUP($A24,'Return Data'!$B$7:$R$2700,17,0)</f>
        <v>10.7425</v>
      </c>
      <c r="M24" s="66">
        <f t="shared" si="4"/>
        <v>11</v>
      </c>
      <c r="N24" s="65">
        <f>VLOOKUP($A24,'Return Data'!$B$7:$R$2700,14,0)</f>
        <v>5.0869</v>
      </c>
      <c r="O24" s="66">
        <f t="shared" si="6"/>
        <v>9</v>
      </c>
      <c r="P24" s="65">
        <f>VLOOKUP($A24,'Return Data'!$B$7:$R$2700,15,0)</f>
        <v>11.7835</v>
      </c>
      <c r="Q24" s="66">
        <f t="shared" si="7"/>
        <v>5</v>
      </c>
      <c r="R24" s="65">
        <f>VLOOKUP($A24,'Return Data'!$B$7:$R$2700,16,0)</f>
        <v>11.0077</v>
      </c>
      <c r="S24" s="67">
        <f t="shared" si="5"/>
        <v>23</v>
      </c>
    </row>
    <row r="25" spans="1:19" x14ac:dyDescent="0.3">
      <c r="A25" s="63" t="s">
        <v>1334</v>
      </c>
      <c r="B25" s="64">
        <f>VLOOKUP($A25,'Return Data'!$B$7:$R$2700,3,0)</f>
        <v>44158</v>
      </c>
      <c r="C25" s="65">
        <f>VLOOKUP($A25,'Return Data'!$B$7:$R$2700,4,0)</f>
        <v>39.454999999999998</v>
      </c>
      <c r="D25" s="65">
        <f>VLOOKUP($A25,'Return Data'!$B$7:$R$2700,10,0)</f>
        <v>12.212400000000001</v>
      </c>
      <c r="E25" s="66">
        <f t="shared" si="0"/>
        <v>10</v>
      </c>
      <c r="F25" s="65">
        <f>VLOOKUP($A25,'Return Data'!$B$7:$R$2700,11,0)</f>
        <v>39.053400000000003</v>
      </c>
      <c r="G25" s="66">
        <f t="shared" si="1"/>
        <v>12</v>
      </c>
      <c r="H25" s="65">
        <f>VLOOKUP($A25,'Return Data'!$B$7:$R$2700,12,0)</f>
        <v>3.1179999999999999</v>
      </c>
      <c r="I25" s="66">
        <f t="shared" si="2"/>
        <v>16</v>
      </c>
      <c r="J25" s="65">
        <f>VLOOKUP($A25,'Return Data'!$B$7:$R$2700,13,0)</f>
        <v>7.2962999999999996</v>
      </c>
      <c r="K25" s="66">
        <f t="shared" si="3"/>
        <v>19</v>
      </c>
      <c r="L25" s="65">
        <f>VLOOKUP($A25,'Return Data'!$B$7:$R$2700,17,0)</f>
        <v>10.6836</v>
      </c>
      <c r="M25" s="66">
        <f t="shared" si="4"/>
        <v>12</v>
      </c>
      <c r="N25" s="65">
        <f>VLOOKUP($A25,'Return Data'!$B$7:$R$2700,14,0)</f>
        <v>6.2171000000000003</v>
      </c>
      <c r="O25" s="66">
        <f t="shared" si="6"/>
        <v>8</v>
      </c>
      <c r="P25" s="65">
        <f>VLOOKUP($A25,'Return Data'!$B$7:$R$2700,15,0)</f>
        <v>11.596299999999999</v>
      </c>
      <c r="Q25" s="66">
        <f t="shared" si="7"/>
        <v>7</v>
      </c>
      <c r="R25" s="65">
        <f>VLOOKUP($A25,'Return Data'!$B$7:$R$2700,16,0)</f>
        <v>13.0276</v>
      </c>
      <c r="S25" s="67">
        <f t="shared" si="5"/>
        <v>18</v>
      </c>
    </row>
    <row r="26" spans="1:19" x14ac:dyDescent="0.3">
      <c r="A26" s="63" t="s">
        <v>1337</v>
      </c>
      <c r="B26" s="64">
        <f>VLOOKUP($A26,'Return Data'!$B$7:$R$2700,3,0)</f>
        <v>44158</v>
      </c>
      <c r="C26" s="65">
        <f>VLOOKUP($A26,'Return Data'!$B$7:$R$2700,4,0)</f>
        <v>87.951999999999998</v>
      </c>
      <c r="D26" s="65">
        <f>VLOOKUP($A26,'Return Data'!$B$7:$R$2700,10,0)</f>
        <v>7.8305999999999996</v>
      </c>
      <c r="E26" s="66">
        <f t="shared" si="0"/>
        <v>32</v>
      </c>
      <c r="F26" s="65">
        <f>VLOOKUP($A26,'Return Data'!$B$7:$R$2700,11,0)</f>
        <v>34.841900000000003</v>
      </c>
      <c r="G26" s="66">
        <f t="shared" si="1"/>
        <v>24</v>
      </c>
      <c r="H26" s="65">
        <f>VLOOKUP($A26,'Return Data'!$B$7:$R$2700,12,0)</f>
        <v>3.5398999999999998</v>
      </c>
      <c r="I26" s="66">
        <f t="shared" si="2"/>
        <v>14</v>
      </c>
      <c r="J26" s="65">
        <f>VLOOKUP($A26,'Return Data'!$B$7:$R$2700,13,0)</f>
        <v>6.7287999999999997</v>
      </c>
      <c r="K26" s="66">
        <f t="shared" si="3"/>
        <v>20</v>
      </c>
      <c r="L26" s="65">
        <f>VLOOKUP($A26,'Return Data'!$B$7:$R$2700,17,0)</f>
        <v>6.1130000000000004</v>
      </c>
      <c r="M26" s="66">
        <f t="shared" si="4"/>
        <v>25</v>
      </c>
      <c r="N26" s="65">
        <f>VLOOKUP($A26,'Return Data'!$B$7:$R$2700,14,0)</f>
        <v>2.8279999999999998</v>
      </c>
      <c r="O26" s="66">
        <f t="shared" si="6"/>
        <v>18</v>
      </c>
      <c r="P26" s="65">
        <f>VLOOKUP($A26,'Return Data'!$B$7:$R$2700,15,0)</f>
        <v>8.1170000000000009</v>
      </c>
      <c r="Q26" s="66">
        <f t="shared" si="7"/>
        <v>19</v>
      </c>
      <c r="R26" s="65">
        <f>VLOOKUP($A26,'Return Data'!$B$7:$R$2700,16,0)</f>
        <v>15.023</v>
      </c>
      <c r="S26" s="67">
        <f t="shared" si="5"/>
        <v>11</v>
      </c>
    </row>
    <row r="27" spans="1:19" x14ac:dyDescent="0.3">
      <c r="A27" s="63" t="s">
        <v>1338</v>
      </c>
      <c r="B27" s="64">
        <f>VLOOKUP($A27,'Return Data'!$B$7:$R$2700,3,0)</f>
        <v>44158</v>
      </c>
      <c r="C27" s="65">
        <f>VLOOKUP($A27,'Return Data'!$B$7:$R$2700,4,0)</f>
        <v>52.095599999999997</v>
      </c>
      <c r="D27" s="65">
        <f>VLOOKUP($A27,'Return Data'!$B$7:$R$2700,10,0)</f>
        <v>10.7555</v>
      </c>
      <c r="E27" s="66">
        <f t="shared" si="0"/>
        <v>21</v>
      </c>
      <c r="F27" s="65">
        <f>VLOOKUP($A27,'Return Data'!$B$7:$R$2700,11,0)</f>
        <v>32.102600000000002</v>
      </c>
      <c r="G27" s="66">
        <f t="shared" si="1"/>
        <v>33</v>
      </c>
      <c r="H27" s="65">
        <f>VLOOKUP($A27,'Return Data'!$B$7:$R$2700,12,0)</f>
        <v>0.72040000000000004</v>
      </c>
      <c r="I27" s="66">
        <f t="shared" si="2"/>
        <v>24</v>
      </c>
      <c r="J27" s="65">
        <f>VLOOKUP($A27,'Return Data'!$B$7:$R$2700,13,0)</f>
        <v>5.8288000000000002</v>
      </c>
      <c r="K27" s="66">
        <f t="shared" si="3"/>
        <v>23</v>
      </c>
      <c r="L27" s="65">
        <f>VLOOKUP($A27,'Return Data'!$B$7:$R$2700,17,0)</f>
        <v>9.8811999999999998</v>
      </c>
      <c r="M27" s="66">
        <f t="shared" si="4"/>
        <v>13</v>
      </c>
      <c r="N27" s="65">
        <f>VLOOKUP($A27,'Return Data'!$B$7:$R$2700,14,0)</f>
        <v>2.6888999999999998</v>
      </c>
      <c r="O27" s="66">
        <f t="shared" si="6"/>
        <v>19</v>
      </c>
      <c r="P27" s="65">
        <f>VLOOKUP($A27,'Return Data'!$B$7:$R$2700,15,0)</f>
        <v>6.4348000000000001</v>
      </c>
      <c r="Q27" s="66">
        <f t="shared" si="7"/>
        <v>25</v>
      </c>
      <c r="R27" s="65">
        <f>VLOOKUP($A27,'Return Data'!$B$7:$R$2700,16,0)</f>
        <v>8.5463000000000005</v>
      </c>
      <c r="S27" s="67">
        <f t="shared" si="5"/>
        <v>28</v>
      </c>
    </row>
    <row r="28" spans="1:19" x14ac:dyDescent="0.3">
      <c r="A28" s="63" t="s">
        <v>1341</v>
      </c>
      <c r="B28" s="64">
        <f>VLOOKUP($A28,'Return Data'!$B$7:$R$2700,3,0)</f>
        <v>44158</v>
      </c>
      <c r="C28" s="65">
        <f>VLOOKUP($A28,'Return Data'!$B$7:$R$2700,4,0)</f>
        <v>12.7658</v>
      </c>
      <c r="D28" s="65">
        <f>VLOOKUP($A28,'Return Data'!$B$7:$R$2700,10,0)</f>
        <v>11.1442</v>
      </c>
      <c r="E28" s="66">
        <f t="shared" si="0"/>
        <v>17</v>
      </c>
      <c r="F28" s="65">
        <f>VLOOKUP($A28,'Return Data'!$B$7:$R$2700,11,0)</f>
        <v>37.293199999999999</v>
      </c>
      <c r="G28" s="66">
        <f t="shared" si="1"/>
        <v>19</v>
      </c>
      <c r="H28" s="65">
        <f>VLOOKUP($A28,'Return Data'!$B$7:$R$2700,12,0)</f>
        <v>5.77</v>
      </c>
      <c r="I28" s="66">
        <f t="shared" si="2"/>
        <v>8</v>
      </c>
      <c r="J28" s="65">
        <f>VLOOKUP($A28,'Return Data'!$B$7:$R$2700,13,0)</f>
        <v>11.909000000000001</v>
      </c>
      <c r="K28" s="66">
        <f t="shared" si="3"/>
        <v>10</v>
      </c>
      <c r="L28" s="65">
        <f>VLOOKUP($A28,'Return Data'!$B$7:$R$2700,17,0)</f>
        <v>13.422000000000001</v>
      </c>
      <c r="M28" s="66">
        <f t="shared" si="4"/>
        <v>8</v>
      </c>
      <c r="N28" s="65">
        <f>VLOOKUP($A28,'Return Data'!$B$7:$R$2700,14,0)</f>
        <v>4.7744999999999997</v>
      </c>
      <c r="O28" s="66">
        <f t="shared" si="6"/>
        <v>12</v>
      </c>
      <c r="P28" s="65"/>
      <c r="Q28" s="66"/>
      <c r="R28" s="65">
        <f>VLOOKUP($A28,'Return Data'!$B$7:$R$2700,16,0)</f>
        <v>7.1418999999999997</v>
      </c>
      <c r="S28" s="67">
        <f t="shared" si="5"/>
        <v>31</v>
      </c>
    </row>
    <row r="29" spans="1:19" x14ac:dyDescent="0.3">
      <c r="A29" s="63" t="s">
        <v>1343</v>
      </c>
      <c r="B29" s="64">
        <f>VLOOKUP($A29,'Return Data'!$B$7:$R$2700,3,0)</f>
        <v>44158</v>
      </c>
      <c r="C29" s="65">
        <f>VLOOKUP($A29,'Return Data'!$B$7:$R$2700,4,0)</f>
        <v>28.1752</v>
      </c>
      <c r="D29" s="65">
        <f>VLOOKUP($A29,'Return Data'!$B$7:$R$2700,10,0)</f>
        <v>10.4542</v>
      </c>
      <c r="E29" s="66">
        <f t="shared" si="0"/>
        <v>22</v>
      </c>
      <c r="F29" s="65">
        <f>VLOOKUP($A29,'Return Data'!$B$7:$R$2700,11,0)</f>
        <v>38.297400000000003</v>
      </c>
      <c r="G29" s="66">
        <f t="shared" si="1"/>
        <v>16</v>
      </c>
      <c r="H29" s="65">
        <f>VLOOKUP($A29,'Return Data'!$B$7:$R$2700,12,0)</f>
        <v>1.6829000000000001</v>
      </c>
      <c r="I29" s="66">
        <f t="shared" si="2"/>
        <v>22</v>
      </c>
      <c r="J29" s="65">
        <f>VLOOKUP($A29,'Return Data'!$B$7:$R$2700,13,0)</f>
        <v>5.4793000000000003</v>
      </c>
      <c r="K29" s="66">
        <f t="shared" si="3"/>
        <v>24</v>
      </c>
      <c r="L29" s="65">
        <f>VLOOKUP($A29,'Return Data'!$B$7:$R$2700,17,0)</f>
        <v>7.9010999999999996</v>
      </c>
      <c r="M29" s="66">
        <f t="shared" si="4"/>
        <v>21</v>
      </c>
      <c r="N29" s="65">
        <f>VLOOKUP($A29,'Return Data'!$B$7:$R$2700,14,0)</f>
        <v>2.4701</v>
      </c>
      <c r="O29" s="66">
        <f t="shared" si="6"/>
        <v>20</v>
      </c>
      <c r="P29" s="65">
        <f>VLOOKUP($A29,'Return Data'!$B$7:$R$2700,15,0)</f>
        <v>10.121</v>
      </c>
      <c r="Q29" s="66">
        <f t="shared" si="7"/>
        <v>13</v>
      </c>
      <c r="R29" s="65">
        <f>VLOOKUP($A29,'Return Data'!$B$7:$R$2700,16,0)</f>
        <v>17.0547</v>
      </c>
      <c r="S29" s="67">
        <f t="shared" si="5"/>
        <v>8</v>
      </c>
    </row>
    <row r="30" spans="1:19" x14ac:dyDescent="0.3">
      <c r="A30" s="63" t="s">
        <v>1344</v>
      </c>
      <c r="B30" s="64">
        <f>VLOOKUP($A30,'Return Data'!$B$7:$R$2700,3,0)</f>
        <v>44158</v>
      </c>
      <c r="C30" s="65">
        <f>VLOOKUP($A30,'Return Data'!$B$7:$R$2700,4,0)</f>
        <v>90.142499999999998</v>
      </c>
      <c r="D30" s="65">
        <f>VLOOKUP($A30,'Return Data'!$B$7:$R$2700,10,0)</f>
        <v>7.4732000000000003</v>
      </c>
      <c r="E30" s="66">
        <f t="shared" si="0"/>
        <v>33</v>
      </c>
      <c r="F30" s="65">
        <f>VLOOKUP($A30,'Return Data'!$B$7:$R$2700,11,0)</f>
        <v>43.2072</v>
      </c>
      <c r="G30" s="66">
        <f t="shared" si="1"/>
        <v>4</v>
      </c>
      <c r="H30" s="65">
        <f>VLOOKUP($A30,'Return Data'!$B$7:$R$2700,12,0)</f>
        <v>-9.9332999999999991</v>
      </c>
      <c r="I30" s="66">
        <f t="shared" si="2"/>
        <v>34</v>
      </c>
      <c r="J30" s="65">
        <f>VLOOKUP($A30,'Return Data'!$B$7:$R$2700,13,0)</f>
        <v>-6.2234999999999996</v>
      </c>
      <c r="K30" s="66">
        <f t="shared" si="3"/>
        <v>33</v>
      </c>
      <c r="L30" s="65">
        <f>VLOOKUP($A30,'Return Data'!$B$7:$R$2700,17,0)</f>
        <v>-1.0948</v>
      </c>
      <c r="M30" s="66">
        <f t="shared" si="4"/>
        <v>30</v>
      </c>
      <c r="N30" s="65">
        <f>VLOOKUP($A30,'Return Data'!$B$7:$R$2700,14,0)</f>
        <v>-1.6520999999999999</v>
      </c>
      <c r="O30" s="66">
        <f t="shared" si="6"/>
        <v>28</v>
      </c>
      <c r="P30" s="65">
        <f>VLOOKUP($A30,'Return Data'!$B$7:$R$2700,15,0)</f>
        <v>4.3289</v>
      </c>
      <c r="Q30" s="66">
        <f t="shared" si="7"/>
        <v>27</v>
      </c>
      <c r="R30" s="65">
        <f>VLOOKUP($A30,'Return Data'!$B$7:$R$2700,16,0)</f>
        <v>15.0657</v>
      </c>
      <c r="S30" s="67">
        <f t="shared" si="5"/>
        <v>10</v>
      </c>
    </row>
    <row r="31" spans="1:19" x14ac:dyDescent="0.3">
      <c r="A31" s="63" t="s">
        <v>1347</v>
      </c>
      <c r="B31" s="64">
        <f>VLOOKUP($A31,'Return Data'!$B$7:$R$2700,3,0)</f>
        <v>44158</v>
      </c>
      <c r="C31" s="65">
        <f>VLOOKUP($A31,'Return Data'!$B$7:$R$2700,4,0)</f>
        <v>33.443399999999997</v>
      </c>
      <c r="D31" s="65">
        <f>VLOOKUP($A31,'Return Data'!$B$7:$R$2700,10,0)</f>
        <v>8.2749000000000006</v>
      </c>
      <c r="E31" s="66">
        <f t="shared" si="0"/>
        <v>30</v>
      </c>
      <c r="F31" s="65">
        <f>VLOOKUP($A31,'Return Data'!$B$7:$R$2700,11,0)</f>
        <v>38.3932</v>
      </c>
      <c r="G31" s="66">
        <f t="shared" si="1"/>
        <v>14</v>
      </c>
      <c r="H31" s="65">
        <f>VLOOKUP($A31,'Return Data'!$B$7:$R$2700,12,0)</f>
        <v>18.8765</v>
      </c>
      <c r="I31" s="66">
        <f t="shared" si="2"/>
        <v>3</v>
      </c>
      <c r="J31" s="65">
        <f>VLOOKUP($A31,'Return Data'!$B$7:$R$2700,13,0)</f>
        <v>27.027899999999999</v>
      </c>
      <c r="K31" s="66">
        <f t="shared" si="3"/>
        <v>2</v>
      </c>
      <c r="L31" s="65">
        <f>VLOOKUP($A31,'Return Data'!$B$7:$R$2700,17,0)</f>
        <v>20.7502</v>
      </c>
      <c r="M31" s="66">
        <f t="shared" si="4"/>
        <v>1</v>
      </c>
      <c r="N31" s="65">
        <f>VLOOKUP($A31,'Return Data'!$B$7:$R$2700,14,0)</f>
        <v>13.5444</v>
      </c>
      <c r="O31" s="66">
        <f t="shared" si="6"/>
        <v>1</v>
      </c>
      <c r="P31" s="65">
        <f>VLOOKUP($A31,'Return Data'!$B$7:$R$2700,15,0)</f>
        <v>14.192</v>
      </c>
      <c r="Q31" s="66">
        <f t="shared" si="7"/>
        <v>1</v>
      </c>
      <c r="R31" s="65">
        <f>VLOOKUP($A31,'Return Data'!$B$7:$R$2700,16,0)</f>
        <v>17.476700000000001</v>
      </c>
      <c r="S31" s="67">
        <f t="shared" si="5"/>
        <v>4</v>
      </c>
    </row>
    <row r="32" spans="1:19" x14ac:dyDescent="0.3">
      <c r="A32" s="63" t="s">
        <v>1349</v>
      </c>
      <c r="B32" s="64">
        <f>VLOOKUP($A32,'Return Data'!$B$7:$R$2700,3,0)</f>
        <v>44158</v>
      </c>
      <c r="C32" s="65">
        <f>VLOOKUP($A32,'Return Data'!$B$7:$R$2700,4,0)</f>
        <v>17.38</v>
      </c>
      <c r="D32" s="65">
        <f>VLOOKUP($A32,'Return Data'!$B$7:$R$2700,10,0)</f>
        <v>13.4465</v>
      </c>
      <c r="E32" s="66">
        <f t="shared" si="0"/>
        <v>5</v>
      </c>
      <c r="F32" s="65">
        <f>VLOOKUP($A32,'Return Data'!$B$7:$R$2700,11,0)</f>
        <v>47.789099999999998</v>
      </c>
      <c r="G32" s="66">
        <f t="shared" si="1"/>
        <v>2</v>
      </c>
      <c r="H32" s="65">
        <f>VLOOKUP($A32,'Return Data'!$B$7:$R$2700,12,0)</f>
        <v>19.368099999999998</v>
      </c>
      <c r="I32" s="66">
        <f t="shared" si="2"/>
        <v>2</v>
      </c>
      <c r="J32" s="65">
        <f>VLOOKUP($A32,'Return Data'!$B$7:$R$2700,13,0)</f>
        <v>27.6065</v>
      </c>
      <c r="K32" s="66">
        <f t="shared" si="3"/>
        <v>1</v>
      </c>
      <c r="L32" s="65">
        <f>VLOOKUP($A32,'Return Data'!$B$7:$R$2700,17,0)</f>
        <v>18.8139</v>
      </c>
      <c r="M32" s="66">
        <f t="shared" si="4"/>
        <v>2</v>
      </c>
      <c r="N32" s="65">
        <f>VLOOKUP($A32,'Return Data'!$B$7:$R$2700,14,0)</f>
        <v>9.2920999999999996</v>
      </c>
      <c r="O32" s="66">
        <f t="shared" si="6"/>
        <v>5</v>
      </c>
      <c r="P32" s="65">
        <f>VLOOKUP($A32,'Return Data'!$B$7:$R$2700,15,0)</f>
        <v>11.6531</v>
      </c>
      <c r="Q32" s="66">
        <f t="shared" si="7"/>
        <v>6</v>
      </c>
      <c r="R32" s="65">
        <f>VLOOKUP($A32,'Return Data'!$B$7:$R$2700,16,0)</f>
        <v>10.129200000000001</v>
      </c>
      <c r="S32" s="67">
        <f t="shared" si="5"/>
        <v>25</v>
      </c>
    </row>
    <row r="33" spans="1:19" x14ac:dyDescent="0.3">
      <c r="A33" s="63" t="s">
        <v>1350</v>
      </c>
      <c r="B33" s="64">
        <f>VLOOKUP($A33,'Return Data'!$B$7:$R$2700,3,0)</f>
        <v>44158</v>
      </c>
      <c r="C33" s="65">
        <f>VLOOKUP($A33,'Return Data'!$B$7:$R$2700,4,0)</f>
        <v>153.99</v>
      </c>
      <c r="D33" s="65">
        <f>VLOOKUP($A33,'Return Data'!$B$7:$R$2700,10,0)</f>
        <v>12.049799999999999</v>
      </c>
      <c r="E33" s="66">
        <f t="shared" si="0"/>
        <v>12</v>
      </c>
      <c r="F33" s="65">
        <f>VLOOKUP($A33,'Return Data'!$B$7:$R$2700,11,0)</f>
        <v>39.9146</v>
      </c>
      <c r="G33" s="66">
        <f t="shared" si="1"/>
        <v>9</v>
      </c>
      <c r="H33" s="65">
        <f>VLOOKUP($A33,'Return Data'!$B$7:$R$2700,12,0)</f>
        <v>2.8795000000000002</v>
      </c>
      <c r="I33" s="66">
        <f t="shared" si="2"/>
        <v>19</v>
      </c>
      <c r="J33" s="65">
        <f>VLOOKUP($A33,'Return Data'!$B$7:$R$2700,13,0)</f>
        <v>9.2515000000000001</v>
      </c>
      <c r="K33" s="66">
        <f t="shared" si="3"/>
        <v>16</v>
      </c>
      <c r="L33" s="65">
        <f>VLOOKUP($A33,'Return Data'!$B$7:$R$2700,17,0)</f>
        <v>6.7275999999999998</v>
      </c>
      <c r="M33" s="66">
        <f t="shared" si="4"/>
        <v>24</v>
      </c>
      <c r="N33" s="65">
        <f>VLOOKUP($A33,'Return Data'!$B$7:$R$2700,14,0)</f>
        <v>1.4466000000000001</v>
      </c>
      <c r="O33" s="66">
        <f t="shared" si="6"/>
        <v>24</v>
      </c>
      <c r="P33" s="65">
        <f>VLOOKUP($A33,'Return Data'!$B$7:$R$2700,15,0)</f>
        <v>10.3004</v>
      </c>
      <c r="Q33" s="66">
        <f t="shared" si="7"/>
        <v>12</v>
      </c>
      <c r="R33" s="65">
        <f>VLOOKUP($A33,'Return Data'!$B$7:$R$2700,16,0)</f>
        <v>14.577500000000001</v>
      </c>
      <c r="S33" s="67">
        <f t="shared" si="5"/>
        <v>13</v>
      </c>
    </row>
    <row r="34" spans="1:19" x14ac:dyDescent="0.3">
      <c r="A34" s="63" t="s">
        <v>1352</v>
      </c>
      <c r="B34" s="64">
        <f>VLOOKUP($A34,'Return Data'!$B$7:$R$2700,3,0)</f>
        <v>44158</v>
      </c>
      <c r="C34" s="65">
        <f>VLOOKUP($A34,'Return Data'!$B$7:$R$2700,4,0)</f>
        <v>235.8184</v>
      </c>
      <c r="D34" s="65">
        <f>VLOOKUP($A34,'Return Data'!$B$7:$R$2700,10,0)</f>
        <v>6.8857999999999997</v>
      </c>
      <c r="E34" s="66">
        <f t="shared" si="0"/>
        <v>34</v>
      </c>
      <c r="F34" s="65">
        <f>VLOOKUP($A34,'Return Data'!$B$7:$R$2700,11,0)</f>
        <v>44.535699999999999</v>
      </c>
      <c r="G34" s="66">
        <f t="shared" si="1"/>
        <v>3</v>
      </c>
      <c r="H34" s="65">
        <f>VLOOKUP($A34,'Return Data'!$B$7:$R$2700,12,0)</f>
        <v>23.1554</v>
      </c>
      <c r="I34" s="66">
        <f t="shared" si="2"/>
        <v>1</v>
      </c>
      <c r="J34" s="65">
        <f>VLOOKUP($A34,'Return Data'!$B$7:$R$2700,13,0)</f>
        <v>22.9086</v>
      </c>
      <c r="K34" s="66">
        <f t="shared" si="3"/>
        <v>4</v>
      </c>
      <c r="L34" s="65">
        <f>VLOOKUP($A34,'Return Data'!$B$7:$R$2700,17,0)</f>
        <v>16.227599999999999</v>
      </c>
      <c r="M34" s="66">
        <f t="shared" si="4"/>
        <v>4</v>
      </c>
      <c r="N34" s="65">
        <f>VLOOKUP($A34,'Return Data'!$B$7:$R$2700,14,0)</f>
        <v>10.2903</v>
      </c>
      <c r="O34" s="66">
        <f t="shared" si="6"/>
        <v>3</v>
      </c>
      <c r="P34" s="65">
        <f>VLOOKUP($A34,'Return Data'!$B$7:$R$2700,15,0)</f>
        <v>13.092499999999999</v>
      </c>
      <c r="Q34" s="66">
        <f t="shared" si="7"/>
        <v>2</v>
      </c>
      <c r="R34" s="65">
        <f>VLOOKUP($A34,'Return Data'!$B$7:$R$2700,16,0)</f>
        <v>17.408100000000001</v>
      </c>
      <c r="S34" s="67">
        <f t="shared" si="5"/>
        <v>6</v>
      </c>
    </row>
    <row r="35" spans="1:19" x14ac:dyDescent="0.3">
      <c r="A35" s="63" t="s">
        <v>1355</v>
      </c>
      <c r="B35" s="64">
        <f>VLOOKUP($A35,'Return Data'!$B$7:$R$2700,3,0)</f>
        <v>44158</v>
      </c>
      <c r="C35" s="65">
        <f>VLOOKUP($A35,'Return Data'!$B$7:$R$2700,4,0)</f>
        <v>53.449300000000001</v>
      </c>
      <c r="D35" s="65">
        <f>VLOOKUP($A35,'Return Data'!$B$7:$R$2700,10,0)</f>
        <v>12.414300000000001</v>
      </c>
      <c r="E35" s="66">
        <f t="shared" si="0"/>
        <v>8</v>
      </c>
      <c r="F35" s="65">
        <f>VLOOKUP($A35,'Return Data'!$B$7:$R$2700,11,0)</f>
        <v>39.069200000000002</v>
      </c>
      <c r="G35" s="66">
        <f t="shared" si="1"/>
        <v>11</v>
      </c>
      <c r="H35" s="65">
        <f>VLOOKUP($A35,'Return Data'!$B$7:$R$2700,12,0)</f>
        <v>2.0488</v>
      </c>
      <c r="I35" s="66">
        <f t="shared" si="2"/>
        <v>21</v>
      </c>
      <c r="J35" s="65">
        <f>VLOOKUP($A35,'Return Data'!$B$7:$R$2700,13,0)</f>
        <v>5.9644000000000004</v>
      </c>
      <c r="K35" s="66">
        <f t="shared" si="3"/>
        <v>22</v>
      </c>
      <c r="L35" s="65">
        <f>VLOOKUP($A35,'Return Data'!$B$7:$R$2700,17,0)</f>
        <v>9.7365999999999993</v>
      </c>
      <c r="M35" s="66">
        <f t="shared" si="4"/>
        <v>14</v>
      </c>
      <c r="N35" s="65">
        <f>VLOOKUP($A35,'Return Data'!$B$7:$R$2700,14,0)</f>
        <v>4.3734000000000002</v>
      </c>
      <c r="O35" s="66">
        <f t="shared" si="6"/>
        <v>14</v>
      </c>
      <c r="P35" s="65">
        <f>VLOOKUP($A35,'Return Data'!$B$7:$R$2700,15,0)</f>
        <v>10.4634</v>
      </c>
      <c r="Q35" s="66">
        <f t="shared" si="7"/>
        <v>11</v>
      </c>
      <c r="R35" s="65">
        <f>VLOOKUP($A35,'Return Data'!$B$7:$R$2700,16,0)</f>
        <v>11.660500000000001</v>
      </c>
      <c r="S35" s="67">
        <f t="shared" si="5"/>
        <v>21</v>
      </c>
    </row>
    <row r="36" spans="1:19" x14ac:dyDescent="0.3">
      <c r="A36" s="63" t="s">
        <v>1357</v>
      </c>
      <c r="B36" s="64">
        <f>VLOOKUP($A36,'Return Data'!$B$7:$R$2700,3,0)</f>
        <v>44158</v>
      </c>
      <c r="C36" s="65">
        <f>VLOOKUP($A36,'Return Data'!$B$7:$R$2700,4,0)</f>
        <v>11.3932</v>
      </c>
      <c r="D36" s="65">
        <f>VLOOKUP($A36,'Return Data'!$B$7:$R$2700,10,0)</f>
        <v>8.9475999999999996</v>
      </c>
      <c r="E36" s="66">
        <f t="shared" si="0"/>
        <v>28</v>
      </c>
      <c r="F36" s="65">
        <f>VLOOKUP($A36,'Return Data'!$B$7:$R$2700,11,0)</f>
        <v>33.8157</v>
      </c>
      <c r="G36" s="66">
        <f t="shared" si="1"/>
        <v>27</v>
      </c>
      <c r="H36" s="65">
        <f>VLOOKUP($A36,'Return Data'!$B$7:$R$2700,12,0)</f>
        <v>3.9847999999999999</v>
      </c>
      <c r="I36" s="66">
        <f t="shared" si="2"/>
        <v>13</v>
      </c>
      <c r="J36" s="65">
        <f>VLOOKUP($A36,'Return Data'!$B$7:$R$2700,13,0)</f>
        <v>6.4626000000000001</v>
      </c>
      <c r="K36" s="66">
        <f t="shared" si="3"/>
        <v>21</v>
      </c>
      <c r="L36" s="65"/>
      <c r="M36" s="66"/>
      <c r="N36" s="65"/>
      <c r="O36" s="66"/>
      <c r="P36" s="65"/>
      <c r="Q36" s="66"/>
      <c r="R36" s="65">
        <f>VLOOKUP($A36,'Return Data'!$B$7:$R$2700,16,0)</f>
        <v>6.2359999999999998</v>
      </c>
      <c r="S36" s="67">
        <f t="shared" si="5"/>
        <v>32</v>
      </c>
    </row>
    <row r="37" spans="1:19" x14ac:dyDescent="0.3">
      <c r="A37" s="63" t="s">
        <v>1359</v>
      </c>
      <c r="B37" s="64">
        <f>VLOOKUP($A37,'Return Data'!$B$7:$R$2700,3,0)</f>
        <v>44158</v>
      </c>
      <c r="C37" s="65">
        <f>VLOOKUP($A37,'Return Data'!$B$7:$R$2700,4,0)</f>
        <v>11.3203</v>
      </c>
      <c r="D37" s="65">
        <f>VLOOKUP($A37,'Return Data'!$B$7:$R$2700,10,0)</f>
        <v>10.8964</v>
      </c>
      <c r="E37" s="66">
        <f t="shared" si="0"/>
        <v>19</v>
      </c>
      <c r="F37" s="65">
        <f>VLOOKUP($A37,'Return Data'!$B$7:$R$2700,11,0)</f>
        <v>38.319000000000003</v>
      </c>
      <c r="G37" s="66">
        <f t="shared" si="1"/>
        <v>15</v>
      </c>
      <c r="H37" s="65">
        <f>VLOOKUP($A37,'Return Data'!$B$7:$R$2700,12,0)</f>
        <v>2.4870000000000001</v>
      </c>
      <c r="I37" s="66">
        <f t="shared" si="2"/>
        <v>20</v>
      </c>
      <c r="J37" s="65"/>
      <c r="K37" s="66"/>
      <c r="L37" s="65"/>
      <c r="M37" s="66"/>
      <c r="N37" s="65"/>
      <c r="O37" s="66"/>
      <c r="P37" s="65"/>
      <c r="Q37" s="66"/>
      <c r="R37" s="65">
        <f>VLOOKUP($A37,'Return Data'!$B$7:$R$2700,16,0)</f>
        <v>10.7325</v>
      </c>
      <c r="S37" s="67">
        <f t="shared" si="5"/>
        <v>24</v>
      </c>
    </row>
    <row r="38" spans="1:19" x14ac:dyDescent="0.3">
      <c r="A38" s="63" t="s">
        <v>1361</v>
      </c>
      <c r="B38" s="64">
        <f>VLOOKUP($A38,'Return Data'!$B$7:$R$2700,3,0)</f>
        <v>44158</v>
      </c>
      <c r="C38" s="65">
        <f>VLOOKUP($A38,'Return Data'!$B$7:$R$2700,4,0)</f>
        <v>11.966900000000001</v>
      </c>
      <c r="D38" s="65">
        <f>VLOOKUP($A38,'Return Data'!$B$7:$R$2700,10,0)</f>
        <v>10.231</v>
      </c>
      <c r="E38" s="66">
        <f t="shared" si="0"/>
        <v>24</v>
      </c>
      <c r="F38" s="65">
        <f>VLOOKUP($A38,'Return Data'!$B$7:$R$2700,11,0)</f>
        <v>33.014299999999999</v>
      </c>
      <c r="G38" s="66">
        <f t="shared" si="1"/>
        <v>30</v>
      </c>
      <c r="H38" s="65">
        <f>VLOOKUP($A38,'Return Data'!$B$7:$R$2700,12,0)</f>
        <v>4.6790000000000003</v>
      </c>
      <c r="I38" s="66">
        <f t="shared" si="2"/>
        <v>12</v>
      </c>
      <c r="J38" s="65">
        <f>VLOOKUP($A38,'Return Data'!$B$7:$R$2700,13,0)</f>
        <v>7.7690999999999999</v>
      </c>
      <c r="K38" s="66">
        <f t="shared" si="3"/>
        <v>18</v>
      </c>
      <c r="L38" s="65"/>
      <c r="M38" s="66"/>
      <c r="N38" s="65"/>
      <c r="O38" s="66"/>
      <c r="P38" s="65"/>
      <c r="Q38" s="66"/>
      <c r="R38" s="65">
        <f>VLOOKUP($A38,'Return Data'!$B$7:$R$2700,16,0)</f>
        <v>8.4384999999999994</v>
      </c>
      <c r="S38" s="67">
        <f t="shared" si="5"/>
        <v>30</v>
      </c>
    </row>
    <row r="39" spans="1:19" x14ac:dyDescent="0.3">
      <c r="A39" s="63" t="s">
        <v>1363</v>
      </c>
      <c r="B39" s="64">
        <f>VLOOKUP($A39,'Return Data'!$B$7:$R$2700,3,0)</f>
        <v>44158</v>
      </c>
      <c r="C39" s="65">
        <f>VLOOKUP($A39,'Return Data'!$B$7:$R$2700,4,0)</f>
        <v>111.29</v>
      </c>
      <c r="D39" s="65">
        <f>VLOOKUP($A39,'Return Data'!$B$7:$R$2700,10,0)</f>
        <v>9.6344999999999992</v>
      </c>
      <c r="E39" s="66">
        <f t="shared" si="0"/>
        <v>27</v>
      </c>
      <c r="F39" s="65">
        <f>VLOOKUP($A39,'Return Data'!$B$7:$R$2700,11,0)</f>
        <v>32.189100000000003</v>
      </c>
      <c r="G39" s="66">
        <f t="shared" si="1"/>
        <v>32</v>
      </c>
      <c r="H39" s="65">
        <f>VLOOKUP($A39,'Return Data'!$B$7:$R$2700,12,0)</f>
        <v>-1.216</v>
      </c>
      <c r="I39" s="66">
        <f t="shared" si="2"/>
        <v>29</v>
      </c>
      <c r="J39" s="65">
        <f>VLOOKUP($A39,'Return Data'!$B$7:$R$2700,13,0)</f>
        <v>0.41510000000000002</v>
      </c>
      <c r="K39" s="66">
        <f t="shared" si="3"/>
        <v>30</v>
      </c>
      <c r="L39" s="65">
        <f>VLOOKUP($A39,'Return Data'!$B$7:$R$2700,17,0)</f>
        <v>2.9973000000000001</v>
      </c>
      <c r="M39" s="66">
        <f t="shared" si="4"/>
        <v>29</v>
      </c>
      <c r="N39" s="65">
        <f>VLOOKUP($A39,'Return Data'!$B$7:$R$2700,14,0)</f>
        <v>-1.0317000000000001</v>
      </c>
      <c r="O39" s="66">
        <f t="shared" si="6"/>
        <v>27</v>
      </c>
      <c r="P39" s="65">
        <f>VLOOKUP($A39,'Return Data'!$B$7:$R$2700,15,0)</f>
        <v>5.0084999999999997</v>
      </c>
      <c r="Q39" s="66">
        <f t="shared" si="7"/>
        <v>26</v>
      </c>
      <c r="R39" s="65">
        <f>VLOOKUP($A39,'Return Data'!$B$7:$R$2700,16,0)</f>
        <v>9.3943999999999992</v>
      </c>
      <c r="S39" s="67">
        <f t="shared" si="5"/>
        <v>26</v>
      </c>
    </row>
    <row r="40" spans="1:19" x14ac:dyDescent="0.3">
      <c r="A40" s="63" t="s">
        <v>1365</v>
      </c>
      <c r="B40" s="64">
        <f>VLOOKUP($A40,'Return Data'!$B$7:$R$2700,3,0)</f>
        <v>44158</v>
      </c>
      <c r="C40" s="65">
        <f>VLOOKUP($A40,'Return Data'!$B$7:$R$2700,4,0)</f>
        <v>23.09</v>
      </c>
      <c r="D40" s="65">
        <f>VLOOKUP($A40,'Return Data'!$B$7:$R$2700,10,0)</f>
        <v>11.063000000000001</v>
      </c>
      <c r="E40" s="66">
        <f t="shared" si="0"/>
        <v>18</v>
      </c>
      <c r="F40" s="65">
        <f>VLOOKUP($A40,'Return Data'!$B$7:$R$2700,11,0)</f>
        <v>40.109200000000001</v>
      </c>
      <c r="G40" s="66">
        <f t="shared" si="1"/>
        <v>8</v>
      </c>
      <c r="H40" s="65">
        <f>VLOOKUP($A40,'Return Data'!$B$7:$R$2700,12,0)</f>
        <v>8.0992999999999995</v>
      </c>
      <c r="I40" s="66">
        <f t="shared" si="2"/>
        <v>5</v>
      </c>
      <c r="J40" s="65">
        <f>VLOOKUP($A40,'Return Data'!$B$7:$R$2700,13,0)</f>
        <v>13.2418</v>
      </c>
      <c r="K40" s="66">
        <f t="shared" si="3"/>
        <v>6</v>
      </c>
      <c r="L40" s="65">
        <f>VLOOKUP($A40,'Return Data'!$B$7:$R$2700,17,0)</f>
        <v>13.096</v>
      </c>
      <c r="M40" s="66">
        <f t="shared" si="4"/>
        <v>9</v>
      </c>
      <c r="N40" s="65">
        <f>VLOOKUP($A40,'Return Data'!$B$7:$R$2700,14,0)</f>
        <v>7.5827</v>
      </c>
      <c r="O40" s="66">
        <f t="shared" si="6"/>
        <v>6</v>
      </c>
      <c r="P40" s="65">
        <f>VLOOKUP($A40,'Return Data'!$B$7:$R$2700,15,0)</f>
        <v>9.2776999999999994</v>
      </c>
      <c r="Q40" s="66">
        <f t="shared" si="7"/>
        <v>14</v>
      </c>
      <c r="R40" s="65">
        <f>VLOOKUP($A40,'Return Data'!$B$7:$R$2700,16,0)</f>
        <v>9.2457999999999991</v>
      </c>
      <c r="S40" s="67">
        <f t="shared" si="5"/>
        <v>27</v>
      </c>
    </row>
    <row r="41" spans="1:19" x14ac:dyDescent="0.3">
      <c r="A41" s="63" t="s">
        <v>1367</v>
      </c>
      <c r="B41" s="64">
        <f>VLOOKUP($A41,'Return Data'!$B$7:$R$2700,3,0)</f>
        <v>44158</v>
      </c>
      <c r="C41" s="65">
        <f>VLOOKUP($A41,'Return Data'!$B$7:$R$2700,4,0)</f>
        <v>292.98720999404998</v>
      </c>
      <c r="D41" s="65">
        <f>VLOOKUP($A41,'Return Data'!$B$7:$R$2700,10,0)</f>
        <v>18.727499999999999</v>
      </c>
      <c r="E41" s="66">
        <f t="shared" si="0"/>
        <v>1</v>
      </c>
      <c r="F41" s="65">
        <f>VLOOKUP($A41,'Return Data'!$B$7:$R$2700,11,0)</f>
        <v>49.379399999999997</v>
      </c>
      <c r="G41" s="66">
        <f t="shared" si="1"/>
        <v>1</v>
      </c>
      <c r="H41" s="65">
        <f>VLOOKUP($A41,'Return Data'!$B$7:$R$2700,12,0)</f>
        <v>13.3367</v>
      </c>
      <c r="I41" s="66">
        <f t="shared" si="2"/>
        <v>4</v>
      </c>
      <c r="J41" s="65">
        <f>VLOOKUP($A41,'Return Data'!$B$7:$R$2700,13,0)</f>
        <v>24.215699999999998</v>
      </c>
      <c r="K41" s="66">
        <f t="shared" si="3"/>
        <v>3</v>
      </c>
      <c r="L41" s="65">
        <f>VLOOKUP($A41,'Return Data'!$B$7:$R$2700,17,0)</f>
        <v>18.101900000000001</v>
      </c>
      <c r="M41" s="66">
        <f t="shared" si="4"/>
        <v>3</v>
      </c>
      <c r="N41" s="65">
        <f>VLOOKUP($A41,'Return Data'!$B$7:$R$2700,14,0)</f>
        <v>13.0891</v>
      </c>
      <c r="O41" s="66">
        <f t="shared" si="6"/>
        <v>2</v>
      </c>
      <c r="P41" s="65">
        <f>VLOOKUP($A41,'Return Data'!$B$7:$R$2700,15,0)</f>
        <v>12.7918</v>
      </c>
      <c r="Q41" s="66">
        <f t="shared" si="7"/>
        <v>3</v>
      </c>
      <c r="R41" s="65">
        <f>VLOOKUP($A41,'Return Data'!$B$7:$R$2700,16,0)</f>
        <v>12.5646</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11.207391176470592</v>
      </c>
      <c r="E43" s="74"/>
      <c r="F43" s="75">
        <f>AVERAGE(F8:F41)</f>
        <v>37.760102941176477</v>
      </c>
      <c r="G43" s="74"/>
      <c r="H43" s="75">
        <f>AVERAGE(H8:H41)</f>
        <v>3.8412147058823525</v>
      </c>
      <c r="I43" s="74"/>
      <c r="J43" s="75">
        <f>AVERAGE(J8:J41)</f>
        <v>9.1298666666666684</v>
      </c>
      <c r="K43" s="74"/>
      <c r="L43" s="75">
        <f>AVERAGE(L8:L41)</f>
        <v>10.012510000000001</v>
      </c>
      <c r="M43" s="74"/>
      <c r="N43" s="75">
        <f>AVERAGE(N8:N41)</f>
        <v>4.5813321428571436</v>
      </c>
      <c r="O43" s="74"/>
      <c r="P43" s="75">
        <f>AVERAGE(P8:P41)</f>
        <v>9.4885148148148151</v>
      </c>
      <c r="Q43" s="74"/>
      <c r="R43" s="75">
        <f>AVERAGE(R8:R41)</f>
        <v>12.840638235294117</v>
      </c>
      <c r="S43" s="76"/>
    </row>
    <row r="44" spans="1:19" x14ac:dyDescent="0.3">
      <c r="A44" s="73" t="s">
        <v>28</v>
      </c>
      <c r="B44" s="74"/>
      <c r="C44" s="74"/>
      <c r="D44" s="75">
        <f>MIN(D8:D41)</f>
        <v>6.8857999999999997</v>
      </c>
      <c r="E44" s="74"/>
      <c r="F44" s="75">
        <f>MIN(F8:F41)</f>
        <v>28.068100000000001</v>
      </c>
      <c r="G44" s="74"/>
      <c r="H44" s="75">
        <f>MIN(H8:H41)</f>
        <v>-9.9332999999999991</v>
      </c>
      <c r="I44" s="74"/>
      <c r="J44" s="75">
        <f>MIN(J8:J41)</f>
        <v>-6.2234999999999996</v>
      </c>
      <c r="K44" s="74"/>
      <c r="L44" s="75">
        <f>MIN(L8:L41)</f>
        <v>-1.0948</v>
      </c>
      <c r="M44" s="74"/>
      <c r="N44" s="75">
        <f>MIN(N8:N41)</f>
        <v>-1.6520999999999999</v>
      </c>
      <c r="O44" s="74"/>
      <c r="P44" s="75">
        <f>MIN(P8:P41)</f>
        <v>4.3289</v>
      </c>
      <c r="Q44" s="74"/>
      <c r="R44" s="75">
        <f>MIN(R8:R41)</f>
        <v>4.4561000000000002</v>
      </c>
      <c r="S44" s="76"/>
    </row>
    <row r="45" spans="1:19" ht="15" thickBot="1" x14ac:dyDescent="0.35">
      <c r="A45" s="77" t="s">
        <v>29</v>
      </c>
      <c r="B45" s="78"/>
      <c r="C45" s="78"/>
      <c r="D45" s="79">
        <f>MAX(D8:D41)</f>
        <v>18.727499999999999</v>
      </c>
      <c r="E45" s="78"/>
      <c r="F45" s="79">
        <f>MAX(F8:F41)</f>
        <v>49.379399999999997</v>
      </c>
      <c r="G45" s="78"/>
      <c r="H45" s="79">
        <f>MAX(H8:H41)</f>
        <v>23.1554</v>
      </c>
      <c r="I45" s="78"/>
      <c r="J45" s="79">
        <f>MAX(J8:J41)</f>
        <v>27.6065</v>
      </c>
      <c r="K45" s="78"/>
      <c r="L45" s="79">
        <f>MAX(L8:L41)</f>
        <v>20.7502</v>
      </c>
      <c r="M45" s="78"/>
      <c r="N45" s="79">
        <f>MAX(N8:N41)</f>
        <v>13.5444</v>
      </c>
      <c r="O45" s="78"/>
      <c r="P45" s="79">
        <f>MAX(P8:P41)</f>
        <v>14.192</v>
      </c>
      <c r="Q45" s="78"/>
      <c r="R45" s="79">
        <f>MAX(R8:R41)</f>
        <v>21.889900000000001</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44158</v>
      </c>
      <c r="C8" s="65">
        <f>VLOOKUP($A8,'Return Data'!$B$7:$R$2700,4,0)</f>
        <v>49.129399999999997</v>
      </c>
      <c r="D8" s="65">
        <f>VLOOKUP($A8,'Return Data'!$B$7:$R$2700,10,0)</f>
        <v>10.434200000000001</v>
      </c>
      <c r="E8" s="66">
        <f>RANK(D8,D$8:D$23,0)</f>
        <v>11</v>
      </c>
      <c r="F8" s="65">
        <f>VLOOKUP($A8,'Return Data'!$B$7:$R$2700,11,0)</f>
        <v>39.848300000000002</v>
      </c>
      <c r="G8" s="66">
        <f>RANK(F8,F$8:F$23,0)</f>
        <v>9</v>
      </c>
      <c r="H8" s="65">
        <f>VLOOKUP($A8,'Return Data'!$B$7:$R$2700,12,0)</f>
        <v>6.1073000000000004</v>
      </c>
      <c r="I8" s="66">
        <f>RANK(H8,H$8:H$23,0)</f>
        <v>6</v>
      </c>
      <c r="J8" s="65">
        <f>VLOOKUP($A8,'Return Data'!$B$7:$R$2700,13,0)</f>
        <v>5.6131000000000002</v>
      </c>
      <c r="K8" s="66">
        <f>RANK(J8,J$8:J$23,0)</f>
        <v>12</v>
      </c>
      <c r="L8" s="65">
        <f>VLOOKUP($A8,'Return Data'!$B$7:$R$2700,17,0)</f>
        <v>-1.5204</v>
      </c>
      <c r="M8" s="66">
        <f>RANK(L8,L$8:L$23,0)</f>
        <v>15</v>
      </c>
      <c r="N8" s="65">
        <f>VLOOKUP($A8,'Return Data'!$B$7:$R$2700,14,0)</f>
        <v>-8.7249999999999996</v>
      </c>
      <c r="O8" s="66">
        <f>RANK(N8,N$8:N$23,0)</f>
        <v>12</v>
      </c>
      <c r="P8" s="65">
        <f>VLOOKUP($A8,'Return Data'!$B$7:$R$2700,15,0)</f>
        <v>5.0675999999999997</v>
      </c>
      <c r="Q8" s="66">
        <f>RANK(P8,P$8:P$23,0)</f>
        <v>11</v>
      </c>
      <c r="R8" s="65">
        <f>VLOOKUP($A8,'Return Data'!$B$7:$R$2700,16,0)</f>
        <v>13.389200000000001</v>
      </c>
      <c r="S8" s="67">
        <f>RANK(R8,R$8:R$23,0)</f>
        <v>9</v>
      </c>
    </row>
    <row r="9" spans="1:20" x14ac:dyDescent="0.3">
      <c r="A9" s="63" t="s">
        <v>31</v>
      </c>
      <c r="B9" s="64">
        <f>VLOOKUP($A9,'Return Data'!$B$7:$R$2700,3,0)</f>
        <v>44158</v>
      </c>
      <c r="C9" s="65">
        <f>VLOOKUP($A9,'Return Data'!$B$7:$R$2700,4,0)</f>
        <v>298.16699999999997</v>
      </c>
      <c r="D9" s="65">
        <f>VLOOKUP($A9,'Return Data'!$B$7:$R$2700,10,0)</f>
        <v>11.1755</v>
      </c>
      <c r="E9" s="66">
        <f t="shared" ref="E9:E23" si="0">RANK(D9,D$8:D$23,0)</f>
        <v>7</v>
      </c>
      <c r="F9" s="65">
        <f>VLOOKUP($A9,'Return Data'!$B$7:$R$2700,11,0)</f>
        <v>41.8964</v>
      </c>
      <c r="G9" s="66">
        <f t="shared" ref="G9:G23" si="1">RANK(F9,F$8:F$23,0)</f>
        <v>6</v>
      </c>
      <c r="H9" s="65">
        <f>VLOOKUP($A9,'Return Data'!$B$7:$R$2700,12,0)</f>
        <v>4.2096999999999998</v>
      </c>
      <c r="I9" s="66">
        <f t="shared" ref="I9:I23" si="2">RANK(H9,H$8:H$23,0)</f>
        <v>9</v>
      </c>
      <c r="J9" s="65">
        <f>VLOOKUP($A9,'Return Data'!$B$7:$R$2700,13,0)</f>
        <v>5.3288000000000002</v>
      </c>
      <c r="K9" s="66">
        <f t="shared" ref="K9:K23" si="3">RANK(J9,J$8:J$23,0)</f>
        <v>13</v>
      </c>
      <c r="L9" s="65">
        <f>VLOOKUP($A9,'Return Data'!$B$7:$R$2700,17,0)</f>
        <v>3.5655999999999999</v>
      </c>
      <c r="M9" s="66">
        <f t="shared" ref="M9:M23" si="4">RANK(L9,L$8:L$23,0)</f>
        <v>12</v>
      </c>
      <c r="N9" s="65">
        <f>VLOOKUP($A9,'Return Data'!$B$7:$R$2700,14,0)</f>
        <v>0.65710000000000002</v>
      </c>
      <c r="O9" s="66">
        <f t="shared" ref="O9:O23" si="5">RANK(N9,N$8:N$23,0)</f>
        <v>8</v>
      </c>
      <c r="P9" s="65">
        <f>VLOOKUP($A9,'Return Data'!$B$7:$R$2700,15,0)</f>
        <v>8.3216999999999999</v>
      </c>
      <c r="Q9" s="66">
        <f t="shared" ref="Q9:Q23" si="6">RANK(P9,P$8:P$23,0)</f>
        <v>5</v>
      </c>
      <c r="R9" s="65">
        <f>VLOOKUP($A9,'Return Data'!$B$7:$R$2700,16,0)</f>
        <v>13.4909</v>
      </c>
      <c r="S9" s="67">
        <f t="shared" ref="S9:S23" si="7">RANK(R9,R$8:R$23,0)</f>
        <v>8</v>
      </c>
    </row>
    <row r="10" spans="1:20" x14ac:dyDescent="0.3">
      <c r="A10" s="63" t="s">
        <v>32</v>
      </c>
      <c r="B10" s="64">
        <f>VLOOKUP($A10,'Return Data'!$B$7:$R$2700,3,0)</f>
        <v>44158</v>
      </c>
      <c r="C10" s="65">
        <f>VLOOKUP($A10,'Return Data'!$B$7:$R$2700,4,0)</f>
        <v>162.09</v>
      </c>
      <c r="D10" s="65">
        <f>VLOOKUP($A10,'Return Data'!$B$7:$R$2700,10,0)</f>
        <v>7.8442999999999996</v>
      </c>
      <c r="E10" s="66">
        <f t="shared" si="0"/>
        <v>16</v>
      </c>
      <c r="F10" s="65">
        <f>VLOOKUP($A10,'Return Data'!$B$7:$R$2700,11,0)</f>
        <v>32.167299999999997</v>
      </c>
      <c r="G10" s="66">
        <f t="shared" si="1"/>
        <v>16</v>
      </c>
      <c r="H10" s="65">
        <f>VLOOKUP($A10,'Return Data'!$B$7:$R$2700,12,0)</f>
        <v>15.0717</v>
      </c>
      <c r="I10" s="66">
        <f t="shared" si="2"/>
        <v>1</v>
      </c>
      <c r="J10" s="65">
        <f>VLOOKUP($A10,'Return Data'!$B$7:$R$2700,13,0)</f>
        <v>14.5593</v>
      </c>
      <c r="K10" s="66">
        <f t="shared" si="3"/>
        <v>1</v>
      </c>
      <c r="L10" s="65">
        <f>VLOOKUP($A10,'Return Data'!$B$7:$R$2700,17,0)</f>
        <v>7.7864000000000004</v>
      </c>
      <c r="M10" s="66">
        <f t="shared" si="4"/>
        <v>4</v>
      </c>
      <c r="N10" s="65">
        <f>VLOOKUP($A10,'Return Data'!$B$7:$R$2700,14,0)</f>
        <v>4.2129000000000003</v>
      </c>
      <c r="O10" s="66">
        <f t="shared" si="5"/>
        <v>2</v>
      </c>
      <c r="P10" s="65">
        <f>VLOOKUP($A10,'Return Data'!$B$7:$R$2700,15,0)</f>
        <v>7.23</v>
      </c>
      <c r="Q10" s="66">
        <f t="shared" si="6"/>
        <v>9</v>
      </c>
      <c r="R10" s="65">
        <f>VLOOKUP($A10,'Return Data'!$B$7:$R$2700,16,0)</f>
        <v>18.6586</v>
      </c>
      <c r="S10" s="67">
        <f t="shared" si="7"/>
        <v>1</v>
      </c>
    </row>
    <row r="11" spans="1:20" x14ac:dyDescent="0.3">
      <c r="A11" s="63" t="s">
        <v>33</v>
      </c>
      <c r="B11" s="64">
        <f>VLOOKUP($A11,'Return Data'!$B$7:$R$2700,3,0)</f>
        <v>44158</v>
      </c>
      <c r="C11" s="65">
        <f>VLOOKUP($A11,'Return Data'!$B$7:$R$2700,4,0)</f>
        <v>11.07</v>
      </c>
      <c r="D11" s="65">
        <f>VLOOKUP($A11,'Return Data'!$B$7:$R$2700,10,0)</f>
        <v>10.0398</v>
      </c>
      <c r="E11" s="66">
        <f t="shared" si="0"/>
        <v>12</v>
      </c>
      <c r="F11" s="65">
        <f>VLOOKUP($A11,'Return Data'!$B$7:$R$2700,11,0)</f>
        <v>35</v>
      </c>
      <c r="G11" s="66">
        <f t="shared" si="1"/>
        <v>13</v>
      </c>
      <c r="H11" s="65">
        <f>VLOOKUP($A11,'Return Data'!$B$7:$R$2700,12,0)</f>
        <v>3.1686999999999999</v>
      </c>
      <c r="I11" s="66">
        <f t="shared" si="2"/>
        <v>12</v>
      </c>
      <c r="J11" s="65">
        <f>VLOOKUP($A11,'Return Data'!$B$7:$R$2700,13,0)</f>
        <v>7.4756999999999998</v>
      </c>
      <c r="K11" s="66">
        <f t="shared" si="3"/>
        <v>7</v>
      </c>
      <c r="L11" s="65">
        <f>VLOOKUP($A11,'Return Data'!$B$7:$R$2700,17,0)</f>
        <v>4.9903000000000004</v>
      </c>
      <c r="M11" s="66">
        <f t="shared" ref="M11" si="8">RANK(L11,L$8:L$23,0)</f>
        <v>9</v>
      </c>
      <c r="N11" s="65"/>
      <c r="O11" s="66"/>
      <c r="P11" s="65"/>
      <c r="Q11" s="66"/>
      <c r="R11" s="65">
        <f>VLOOKUP($A11,'Return Data'!$B$7:$R$2700,16,0)</f>
        <v>4.5944000000000003</v>
      </c>
      <c r="S11" s="67">
        <f t="shared" si="7"/>
        <v>14</v>
      </c>
    </row>
    <row r="12" spans="1:20" x14ac:dyDescent="0.3">
      <c r="A12" s="63" t="s">
        <v>34</v>
      </c>
      <c r="B12" s="64">
        <f>VLOOKUP($A12,'Return Data'!$B$7:$R$2700,3,0)</f>
        <v>44158</v>
      </c>
      <c r="C12" s="65">
        <f>VLOOKUP($A12,'Return Data'!$B$7:$R$2700,4,0)</f>
        <v>50.14</v>
      </c>
      <c r="D12" s="65">
        <f>VLOOKUP($A12,'Return Data'!$B$7:$R$2700,10,0)</f>
        <v>12.2202</v>
      </c>
      <c r="E12" s="66">
        <f t="shared" si="0"/>
        <v>5</v>
      </c>
      <c r="F12" s="65">
        <f>VLOOKUP($A12,'Return Data'!$B$7:$R$2700,11,0)</f>
        <v>57.326599999999999</v>
      </c>
      <c r="G12" s="66">
        <f t="shared" si="1"/>
        <v>1</v>
      </c>
      <c r="H12" s="65">
        <f>VLOOKUP($A12,'Return Data'!$B$7:$R$2700,12,0)</f>
        <v>1.0073000000000001</v>
      </c>
      <c r="I12" s="66">
        <f t="shared" si="2"/>
        <v>15</v>
      </c>
      <c r="J12" s="65">
        <f>VLOOKUP($A12,'Return Data'!$B$7:$R$2700,13,0)</f>
        <v>7.0224000000000002</v>
      </c>
      <c r="K12" s="66">
        <f t="shared" si="3"/>
        <v>9</v>
      </c>
      <c r="L12" s="65">
        <f>VLOOKUP($A12,'Return Data'!$B$7:$R$2700,17,0)</f>
        <v>0.30969999999999998</v>
      </c>
      <c r="M12" s="66">
        <f t="shared" si="4"/>
        <v>14</v>
      </c>
      <c r="N12" s="65">
        <f>VLOOKUP($A12,'Return Data'!$B$7:$R$2700,14,0)</f>
        <v>-3.6400999999999999</v>
      </c>
      <c r="O12" s="66">
        <f t="shared" si="5"/>
        <v>11</v>
      </c>
      <c r="P12" s="65">
        <f>VLOOKUP($A12,'Return Data'!$B$7:$R$2700,15,0)</f>
        <v>7.5118999999999998</v>
      </c>
      <c r="Q12" s="66">
        <f t="shared" si="6"/>
        <v>8</v>
      </c>
      <c r="R12" s="65">
        <f>VLOOKUP($A12,'Return Data'!$B$7:$R$2700,16,0)</f>
        <v>13.509399999999999</v>
      </c>
      <c r="S12" s="67">
        <f t="shared" si="7"/>
        <v>7</v>
      </c>
    </row>
    <row r="13" spans="1:20" x14ac:dyDescent="0.3">
      <c r="A13" s="63" t="s">
        <v>35</v>
      </c>
      <c r="B13" s="64">
        <f>VLOOKUP($A13,'Return Data'!$B$7:$R$2700,3,0)</f>
        <v>44158</v>
      </c>
      <c r="C13" s="65">
        <f>VLOOKUP($A13,'Return Data'!$B$7:$R$2700,4,0)</f>
        <v>12.780200000000001</v>
      </c>
      <c r="D13" s="65">
        <f>VLOOKUP($A13,'Return Data'!$B$7:$R$2700,10,0)</f>
        <v>11.8255</v>
      </c>
      <c r="E13" s="66">
        <f t="shared" si="0"/>
        <v>6</v>
      </c>
      <c r="F13" s="65">
        <f>VLOOKUP($A13,'Return Data'!$B$7:$R$2700,11,0)</f>
        <v>39.043700000000001</v>
      </c>
      <c r="G13" s="66">
        <f t="shared" si="1"/>
        <v>10</v>
      </c>
      <c r="H13" s="65">
        <f>VLOOKUP($A13,'Return Data'!$B$7:$R$2700,12,0)</f>
        <v>6.3137999999999996</v>
      </c>
      <c r="I13" s="66">
        <f t="shared" si="2"/>
        <v>5</v>
      </c>
      <c r="J13" s="65">
        <f>VLOOKUP($A13,'Return Data'!$B$7:$R$2700,13,0)</f>
        <v>11.026899999999999</v>
      </c>
      <c r="K13" s="66">
        <f t="shared" si="3"/>
        <v>3</v>
      </c>
      <c r="L13" s="65">
        <f>VLOOKUP($A13,'Return Data'!$B$7:$R$2700,17,0)</f>
        <v>4.1966999999999999</v>
      </c>
      <c r="M13" s="66">
        <f t="shared" si="4"/>
        <v>10</v>
      </c>
      <c r="N13" s="65">
        <f>VLOOKUP($A13,'Return Data'!$B$7:$R$2700,14,0)</f>
        <v>-2.0501999999999998</v>
      </c>
      <c r="O13" s="66">
        <f t="shared" si="5"/>
        <v>9</v>
      </c>
      <c r="P13" s="65"/>
      <c r="Q13" s="66"/>
      <c r="R13" s="65">
        <f>VLOOKUP($A13,'Return Data'!$B$7:$R$2700,16,0)</f>
        <v>4.8150000000000004</v>
      </c>
      <c r="S13" s="67">
        <f t="shared" si="7"/>
        <v>13</v>
      </c>
    </row>
    <row r="14" spans="1:20" x14ac:dyDescent="0.3">
      <c r="A14" s="63" t="s">
        <v>36</v>
      </c>
      <c r="B14" s="64">
        <f>VLOOKUP($A14,'Return Data'!$B$7:$R$2700,3,0)</f>
        <v>44158</v>
      </c>
      <c r="C14" s="65">
        <f>VLOOKUP($A14,'Return Data'!$B$7:$R$2700,4,0)</f>
        <v>284.81547447558899</v>
      </c>
      <c r="D14" s="65">
        <f>VLOOKUP($A14,'Return Data'!$B$7:$R$2700,10,0)</f>
        <v>14.301600000000001</v>
      </c>
      <c r="E14" s="66">
        <f t="shared" si="0"/>
        <v>1</v>
      </c>
      <c r="F14" s="65">
        <f>VLOOKUP($A14,'Return Data'!$B$7:$R$2700,11,0)</f>
        <v>41.8095</v>
      </c>
      <c r="G14" s="66">
        <f t="shared" si="1"/>
        <v>7</v>
      </c>
      <c r="H14" s="65">
        <f>VLOOKUP($A14,'Return Data'!$B$7:$R$2700,12,0)</f>
        <v>1.1425000000000001</v>
      </c>
      <c r="I14" s="66">
        <f t="shared" si="2"/>
        <v>14</v>
      </c>
      <c r="J14" s="65">
        <f>VLOOKUP($A14,'Return Data'!$B$7:$R$2700,13,0)</f>
        <v>6.1330999999999998</v>
      </c>
      <c r="K14" s="66">
        <f t="shared" si="3"/>
        <v>11</v>
      </c>
      <c r="L14" s="65">
        <f>VLOOKUP($A14,'Return Data'!$B$7:$R$2700,17,0)</f>
        <v>9.7323000000000004</v>
      </c>
      <c r="M14" s="66">
        <f t="shared" si="4"/>
        <v>2</v>
      </c>
      <c r="N14" s="65">
        <f>VLOOKUP($A14,'Return Data'!$B$7:$R$2700,14,0)</f>
        <v>2.4575</v>
      </c>
      <c r="O14" s="66">
        <f t="shared" si="5"/>
        <v>4</v>
      </c>
      <c r="P14" s="65">
        <f>VLOOKUP($A14,'Return Data'!$B$7:$R$2700,15,0)</f>
        <v>11.362299999999999</v>
      </c>
      <c r="Q14" s="66">
        <f t="shared" si="6"/>
        <v>1</v>
      </c>
      <c r="R14" s="65">
        <f>VLOOKUP($A14,'Return Data'!$B$7:$R$2700,16,0)</f>
        <v>15.3226</v>
      </c>
      <c r="S14" s="67">
        <f t="shared" si="7"/>
        <v>4</v>
      </c>
    </row>
    <row r="15" spans="1:20" x14ac:dyDescent="0.3">
      <c r="A15" s="63" t="s">
        <v>37</v>
      </c>
      <c r="B15" s="64">
        <f>VLOOKUP($A15,'Return Data'!$B$7:$R$2700,3,0)</f>
        <v>44158</v>
      </c>
      <c r="C15" s="65">
        <f>VLOOKUP($A15,'Return Data'!$B$7:$R$2700,4,0)</f>
        <v>38.709000000000003</v>
      </c>
      <c r="D15" s="65">
        <f>VLOOKUP($A15,'Return Data'!$B$7:$R$2700,10,0)</f>
        <v>10.749000000000001</v>
      </c>
      <c r="E15" s="66">
        <f t="shared" si="0"/>
        <v>9</v>
      </c>
      <c r="F15" s="65">
        <f>VLOOKUP($A15,'Return Data'!$B$7:$R$2700,11,0)</f>
        <v>42.837600000000002</v>
      </c>
      <c r="G15" s="66">
        <f t="shared" si="1"/>
        <v>4</v>
      </c>
      <c r="H15" s="65">
        <f>VLOOKUP($A15,'Return Data'!$B$7:$R$2700,12,0)</f>
        <v>3.9251</v>
      </c>
      <c r="I15" s="66">
        <f t="shared" si="2"/>
        <v>11</v>
      </c>
      <c r="J15" s="65">
        <f>VLOOKUP($A15,'Return Data'!$B$7:$R$2700,13,0)</f>
        <v>9.1808999999999994</v>
      </c>
      <c r="K15" s="66">
        <f t="shared" si="3"/>
        <v>5</v>
      </c>
      <c r="L15" s="65">
        <f>VLOOKUP($A15,'Return Data'!$B$7:$R$2700,17,0)</f>
        <v>6.641</v>
      </c>
      <c r="M15" s="66">
        <f t="shared" si="4"/>
        <v>8</v>
      </c>
      <c r="N15" s="65">
        <f>VLOOKUP($A15,'Return Data'!$B$7:$R$2700,14,0)</f>
        <v>0.76970000000000005</v>
      </c>
      <c r="O15" s="66">
        <f t="shared" si="5"/>
        <v>7</v>
      </c>
      <c r="P15" s="65">
        <f>VLOOKUP($A15,'Return Data'!$B$7:$R$2700,15,0)</f>
        <v>9.1997</v>
      </c>
      <c r="Q15" s="66">
        <f t="shared" si="6"/>
        <v>4</v>
      </c>
      <c r="R15" s="65">
        <f>VLOOKUP($A15,'Return Data'!$B$7:$R$2700,16,0)</f>
        <v>13.244199999999999</v>
      </c>
      <c r="S15" s="67">
        <f t="shared" si="7"/>
        <v>10</v>
      </c>
    </row>
    <row r="16" spans="1:20" x14ac:dyDescent="0.3">
      <c r="A16" s="63" t="s">
        <v>38</v>
      </c>
      <c r="B16" s="64">
        <f>VLOOKUP($A16,'Return Data'!$B$7:$R$2700,3,0)</f>
        <v>44158</v>
      </c>
      <c r="C16" s="65">
        <f>VLOOKUP($A16,'Return Data'!$B$7:$R$2700,4,0)</f>
        <v>80.3703</v>
      </c>
      <c r="D16" s="65">
        <f>VLOOKUP($A16,'Return Data'!$B$7:$R$2700,10,0)</f>
        <v>10.5283</v>
      </c>
      <c r="E16" s="66">
        <f t="shared" si="0"/>
        <v>10</v>
      </c>
      <c r="F16" s="65">
        <f>VLOOKUP($A16,'Return Data'!$B$7:$R$2700,11,0)</f>
        <v>44.313699999999997</v>
      </c>
      <c r="G16" s="66">
        <f t="shared" si="1"/>
        <v>3</v>
      </c>
      <c r="H16" s="65">
        <f>VLOOKUP($A16,'Return Data'!$B$7:$R$2700,12,0)</f>
        <v>4.6288999999999998</v>
      </c>
      <c r="I16" s="66">
        <f t="shared" si="2"/>
        <v>8</v>
      </c>
      <c r="J16" s="65">
        <f>VLOOKUP($A16,'Return Data'!$B$7:$R$2700,13,0)</f>
        <v>8.6392000000000007</v>
      </c>
      <c r="K16" s="66">
        <f t="shared" si="3"/>
        <v>6</v>
      </c>
      <c r="L16" s="65">
        <f>VLOOKUP($A16,'Return Data'!$B$7:$R$2700,17,0)</f>
        <v>8.1013000000000002</v>
      </c>
      <c r="M16" s="66">
        <f t="shared" si="4"/>
        <v>3</v>
      </c>
      <c r="N16" s="65">
        <f>VLOOKUP($A16,'Return Data'!$B$7:$R$2700,14,0)</f>
        <v>2.9211</v>
      </c>
      <c r="O16" s="66">
        <f t="shared" si="5"/>
        <v>3</v>
      </c>
      <c r="P16" s="65">
        <f>VLOOKUP($A16,'Return Data'!$B$7:$R$2700,15,0)</f>
        <v>8.2960999999999991</v>
      </c>
      <c r="Q16" s="66">
        <f t="shared" si="6"/>
        <v>6</v>
      </c>
      <c r="R16" s="65">
        <f>VLOOKUP($A16,'Return Data'!$B$7:$R$2700,16,0)</f>
        <v>14.42</v>
      </c>
      <c r="S16" s="67">
        <f t="shared" si="7"/>
        <v>5</v>
      </c>
    </row>
    <row r="17" spans="1:19" x14ac:dyDescent="0.3">
      <c r="A17" s="63" t="s">
        <v>39</v>
      </c>
      <c r="B17" s="64">
        <f>VLOOKUP($A17,'Return Data'!$B$7:$R$2700,3,0)</f>
        <v>44158</v>
      </c>
      <c r="C17" s="65">
        <f>VLOOKUP($A17,'Return Data'!$B$7:$R$2700,4,0)</f>
        <v>56.19</v>
      </c>
      <c r="D17" s="65">
        <f>VLOOKUP($A17,'Return Data'!$B$7:$R$2700,10,0)</f>
        <v>14.184100000000001</v>
      </c>
      <c r="E17" s="66">
        <f t="shared" si="0"/>
        <v>2</v>
      </c>
      <c r="F17" s="65">
        <f>VLOOKUP($A17,'Return Data'!$B$7:$R$2700,11,0)</f>
        <v>42.397399999999998</v>
      </c>
      <c r="G17" s="66">
        <f t="shared" si="1"/>
        <v>5</v>
      </c>
      <c r="H17" s="65">
        <f>VLOOKUP($A17,'Return Data'!$B$7:$R$2700,12,0)</f>
        <v>7.8296000000000001</v>
      </c>
      <c r="I17" s="66">
        <f t="shared" si="2"/>
        <v>3</v>
      </c>
      <c r="J17" s="65">
        <f>VLOOKUP($A17,'Return Data'!$B$7:$R$2700,13,0)</f>
        <v>7.0490000000000004</v>
      </c>
      <c r="K17" s="66">
        <f t="shared" si="3"/>
        <v>8</v>
      </c>
      <c r="L17" s="65">
        <f>VLOOKUP($A17,'Return Data'!$B$7:$R$2700,17,0)</f>
        <v>3.88</v>
      </c>
      <c r="M17" s="66">
        <f t="shared" si="4"/>
        <v>11</v>
      </c>
      <c r="N17" s="65">
        <f>VLOOKUP($A17,'Return Data'!$B$7:$R$2700,14,0)</f>
        <v>1.9142999999999999</v>
      </c>
      <c r="O17" s="66">
        <f t="shared" si="5"/>
        <v>6</v>
      </c>
      <c r="P17" s="65">
        <f>VLOOKUP($A17,'Return Data'!$B$7:$R$2700,15,0)</f>
        <v>8.0202000000000009</v>
      </c>
      <c r="Q17" s="66">
        <f t="shared" si="6"/>
        <v>7</v>
      </c>
      <c r="R17" s="65">
        <f>VLOOKUP($A17,'Return Data'!$B$7:$R$2700,16,0)</f>
        <v>12.2403</v>
      </c>
      <c r="S17" s="67">
        <f t="shared" si="7"/>
        <v>11</v>
      </c>
    </row>
    <row r="18" spans="1:19" x14ac:dyDescent="0.3">
      <c r="A18" s="63" t="s">
        <v>40</v>
      </c>
      <c r="B18" s="64">
        <f>VLOOKUP($A18,'Return Data'!$B$7:$R$2700,3,0)</f>
        <v>44158</v>
      </c>
      <c r="C18" s="65">
        <f>VLOOKUP($A18,'Return Data'!$B$7:$R$2700,4,0)</f>
        <v>146.03559999999999</v>
      </c>
      <c r="D18" s="65">
        <f>VLOOKUP($A18,'Return Data'!$B$7:$R$2700,10,0)</f>
        <v>10.823</v>
      </c>
      <c r="E18" s="66">
        <f t="shared" si="0"/>
        <v>8</v>
      </c>
      <c r="F18" s="65">
        <f>VLOOKUP($A18,'Return Data'!$B$7:$R$2700,11,0)</f>
        <v>36.7254</v>
      </c>
      <c r="G18" s="66">
        <f t="shared" si="1"/>
        <v>12</v>
      </c>
      <c r="H18" s="65">
        <f>VLOOKUP($A18,'Return Data'!$B$7:$R$2700,12,0)</f>
        <v>5.9132999999999996</v>
      </c>
      <c r="I18" s="66">
        <f t="shared" si="2"/>
        <v>7</v>
      </c>
      <c r="J18" s="65">
        <f>VLOOKUP($A18,'Return Data'!$B$7:$R$2700,13,0)</f>
        <v>6.6218000000000004</v>
      </c>
      <c r="K18" s="66">
        <f t="shared" si="3"/>
        <v>10</v>
      </c>
      <c r="L18" s="65">
        <f>VLOOKUP($A18,'Return Data'!$B$7:$R$2700,17,0)</f>
        <v>7.2751999999999999</v>
      </c>
      <c r="M18" s="66">
        <f t="shared" si="4"/>
        <v>7</v>
      </c>
      <c r="N18" s="65">
        <f>VLOOKUP($A18,'Return Data'!$B$7:$R$2700,14,0)</f>
        <v>2.0718999999999999</v>
      </c>
      <c r="O18" s="66">
        <f t="shared" si="5"/>
        <v>5</v>
      </c>
      <c r="P18" s="65">
        <f>VLOOKUP($A18,'Return Data'!$B$7:$R$2700,15,0)</f>
        <v>11.2988</v>
      </c>
      <c r="Q18" s="66">
        <f t="shared" si="6"/>
        <v>2</v>
      </c>
      <c r="R18" s="65">
        <f>VLOOKUP($A18,'Return Data'!$B$7:$R$2700,16,0)</f>
        <v>17.7455</v>
      </c>
      <c r="S18" s="67">
        <f t="shared" si="7"/>
        <v>2</v>
      </c>
    </row>
    <row r="19" spans="1:19" x14ac:dyDescent="0.3">
      <c r="A19" s="63" t="s">
        <v>41</v>
      </c>
      <c r="B19" s="64">
        <f>VLOOKUP($A19,'Return Data'!$B$7:$R$2700,3,0)</f>
        <v>44158</v>
      </c>
      <c r="C19" s="65">
        <f>VLOOKUP($A19,'Return Data'!$B$7:$R$2700,4,0)</f>
        <v>10.6761</v>
      </c>
      <c r="D19" s="65">
        <f>VLOOKUP($A19,'Return Data'!$B$7:$R$2700,10,0)</f>
        <v>8.9442000000000004</v>
      </c>
      <c r="E19" s="66">
        <f t="shared" si="0"/>
        <v>13</v>
      </c>
      <c r="F19" s="65">
        <f>VLOOKUP($A19,'Return Data'!$B$7:$R$2700,11,0)</f>
        <v>32.956000000000003</v>
      </c>
      <c r="G19" s="66">
        <f t="shared" si="1"/>
        <v>14</v>
      </c>
      <c r="H19" s="65">
        <f>VLOOKUP($A19,'Return Data'!$B$7:$R$2700,12,0)</f>
        <v>0.81210000000000004</v>
      </c>
      <c r="I19" s="66">
        <f t="shared" si="2"/>
        <v>16</v>
      </c>
      <c r="J19" s="65">
        <f>VLOOKUP($A19,'Return Data'!$B$7:$R$2700,13,0)</f>
        <v>3.1177999999999999</v>
      </c>
      <c r="K19" s="66">
        <f t="shared" si="3"/>
        <v>16</v>
      </c>
      <c r="L19" s="65">
        <f>VLOOKUP($A19,'Return Data'!$B$7:$R$2700,17,0)</f>
        <v>7.5377999999999998</v>
      </c>
      <c r="M19" s="66">
        <f t="shared" ref="M19:M20" si="9">RANK(L19,L$8:L$23,0)</f>
        <v>5</v>
      </c>
      <c r="N19" s="65"/>
      <c r="O19" s="66"/>
      <c r="P19" s="65"/>
      <c r="Q19" s="66"/>
      <c r="R19" s="65">
        <f>VLOOKUP($A19,'Return Data'!$B$7:$R$2700,16,0)</f>
        <v>2.8022999999999998</v>
      </c>
      <c r="S19" s="67">
        <f t="shared" si="7"/>
        <v>15</v>
      </c>
    </row>
    <row r="20" spans="1:19" x14ac:dyDescent="0.3">
      <c r="A20" s="63" t="s">
        <v>42</v>
      </c>
      <c r="B20" s="64">
        <f>VLOOKUP($A20,'Return Data'!$B$7:$R$2700,3,0)</f>
        <v>44158</v>
      </c>
      <c r="C20" s="65">
        <f>VLOOKUP($A20,'Return Data'!$B$7:$R$2700,4,0)</f>
        <v>10.4208</v>
      </c>
      <c r="D20" s="65">
        <f>VLOOKUP($A20,'Return Data'!$B$7:$R$2700,10,0)</f>
        <v>8.9186999999999994</v>
      </c>
      <c r="E20" s="66">
        <f t="shared" si="0"/>
        <v>14</v>
      </c>
      <c r="F20" s="65">
        <f>VLOOKUP($A20,'Return Data'!$B$7:$R$2700,11,0)</f>
        <v>32.745699999999999</v>
      </c>
      <c r="G20" s="66">
        <f t="shared" si="1"/>
        <v>15</v>
      </c>
      <c r="H20" s="65">
        <f>VLOOKUP($A20,'Return Data'!$B$7:$R$2700,12,0)</f>
        <v>1.5475000000000001</v>
      </c>
      <c r="I20" s="66">
        <f t="shared" si="2"/>
        <v>13</v>
      </c>
      <c r="J20" s="65">
        <f>VLOOKUP($A20,'Return Data'!$B$7:$R$2700,13,0)</f>
        <v>4.4786000000000001</v>
      </c>
      <c r="K20" s="66">
        <f t="shared" si="3"/>
        <v>14</v>
      </c>
      <c r="L20" s="65">
        <f>VLOOKUP($A20,'Return Data'!$B$7:$R$2700,17,0)</f>
        <v>7.4268000000000001</v>
      </c>
      <c r="M20" s="66">
        <f t="shared" si="9"/>
        <v>6</v>
      </c>
      <c r="N20" s="65"/>
      <c r="O20" s="66"/>
      <c r="P20" s="65"/>
      <c r="Q20" s="66"/>
      <c r="R20" s="65">
        <f>VLOOKUP($A20,'Return Data'!$B$7:$R$2700,16,0)</f>
        <v>1.8007</v>
      </c>
      <c r="S20" s="67">
        <f t="shared" si="7"/>
        <v>16</v>
      </c>
    </row>
    <row r="21" spans="1:19" x14ac:dyDescent="0.3">
      <c r="A21" s="63" t="s">
        <v>43</v>
      </c>
      <c r="B21" s="64">
        <f>VLOOKUP($A21,'Return Data'!$B$7:$R$2700,3,0)</f>
        <v>44158</v>
      </c>
      <c r="C21" s="65">
        <f>VLOOKUP($A21,'Return Data'!$B$7:$R$2700,4,0)</f>
        <v>248.52289999999999</v>
      </c>
      <c r="D21" s="65">
        <f>VLOOKUP($A21,'Return Data'!$B$7:$R$2700,10,0)</f>
        <v>13.831300000000001</v>
      </c>
      <c r="E21" s="66">
        <f t="shared" si="0"/>
        <v>3</v>
      </c>
      <c r="F21" s="65">
        <f>VLOOKUP($A21,'Return Data'!$B$7:$R$2700,11,0)</f>
        <v>46.617699999999999</v>
      </c>
      <c r="G21" s="66">
        <f t="shared" si="1"/>
        <v>2</v>
      </c>
      <c r="H21" s="65">
        <f>VLOOKUP($A21,'Return Data'!$B$7:$R$2700,12,0)</f>
        <v>4.0589000000000004</v>
      </c>
      <c r="I21" s="66">
        <f t="shared" si="2"/>
        <v>10</v>
      </c>
      <c r="J21" s="65">
        <f>VLOOKUP($A21,'Return Data'!$B$7:$R$2700,13,0)</f>
        <v>3.7021000000000002</v>
      </c>
      <c r="K21" s="66">
        <f t="shared" si="3"/>
        <v>15</v>
      </c>
      <c r="L21" s="65">
        <f>VLOOKUP($A21,'Return Data'!$B$7:$R$2700,17,0)</f>
        <v>2.0746000000000002</v>
      </c>
      <c r="M21" s="66">
        <f t="shared" si="4"/>
        <v>13</v>
      </c>
      <c r="N21" s="65">
        <f>VLOOKUP($A21,'Return Data'!$B$7:$R$2700,14,0)</f>
        <v>-3.0926</v>
      </c>
      <c r="O21" s="66">
        <f t="shared" si="5"/>
        <v>10</v>
      </c>
      <c r="P21" s="65">
        <f>VLOOKUP($A21,'Return Data'!$B$7:$R$2700,15,0)</f>
        <v>5.8853</v>
      </c>
      <c r="Q21" s="66">
        <f t="shared" si="6"/>
        <v>10</v>
      </c>
      <c r="R21" s="65">
        <f>VLOOKUP($A21,'Return Data'!$B$7:$R$2700,16,0)</f>
        <v>15.5527</v>
      </c>
      <c r="S21" s="67">
        <f t="shared" si="7"/>
        <v>3</v>
      </c>
    </row>
    <row r="22" spans="1:19" x14ac:dyDescent="0.3">
      <c r="A22" s="63" t="s">
        <v>44</v>
      </c>
      <c r="B22" s="64">
        <f>VLOOKUP($A22,'Return Data'!$B$7:$R$2700,3,0)</f>
        <v>44158</v>
      </c>
      <c r="C22" s="65">
        <f>VLOOKUP($A22,'Return Data'!$B$7:$R$2700,4,0)</f>
        <v>11.69</v>
      </c>
      <c r="D22" s="65">
        <f>VLOOKUP($A22,'Return Data'!$B$7:$R$2700,10,0)</f>
        <v>8.8453999999999997</v>
      </c>
      <c r="E22" s="66">
        <f t="shared" si="0"/>
        <v>15</v>
      </c>
      <c r="F22" s="65">
        <f>VLOOKUP($A22,'Return Data'!$B$7:$R$2700,11,0)</f>
        <v>38.836100000000002</v>
      </c>
      <c r="G22" s="66">
        <f t="shared" si="1"/>
        <v>11</v>
      </c>
      <c r="H22" s="65">
        <f>VLOOKUP($A22,'Return Data'!$B$7:$R$2700,12,0)</f>
        <v>9.0485000000000007</v>
      </c>
      <c r="I22" s="66">
        <f t="shared" si="2"/>
        <v>2</v>
      </c>
      <c r="J22" s="65">
        <f>VLOOKUP($A22,'Return Data'!$B$7:$R$2700,13,0)</f>
        <v>9.5594999999999999</v>
      </c>
      <c r="K22" s="66">
        <f t="shared" si="3"/>
        <v>4</v>
      </c>
      <c r="L22" s="65"/>
      <c r="M22" s="66"/>
      <c r="N22" s="65"/>
      <c r="O22" s="66"/>
      <c r="P22" s="65"/>
      <c r="Q22" s="66"/>
      <c r="R22" s="65">
        <f>VLOOKUP($A22,'Return Data'!$B$7:$R$2700,16,0)</f>
        <v>8.2494999999999994</v>
      </c>
      <c r="S22" s="67">
        <f t="shared" si="7"/>
        <v>12</v>
      </c>
    </row>
    <row r="23" spans="1:19" x14ac:dyDescent="0.3">
      <c r="A23" s="63" t="s">
        <v>45</v>
      </c>
      <c r="B23" s="64">
        <f>VLOOKUP($A23,'Return Data'!$B$7:$R$2700,3,0)</f>
        <v>44158</v>
      </c>
      <c r="C23" s="65">
        <f>VLOOKUP($A23,'Return Data'!$B$7:$R$2700,4,0)</f>
        <v>71.1584</v>
      </c>
      <c r="D23" s="65">
        <f>VLOOKUP($A23,'Return Data'!$B$7:$R$2700,10,0)</f>
        <v>12.748699999999999</v>
      </c>
      <c r="E23" s="66">
        <f t="shared" si="0"/>
        <v>4</v>
      </c>
      <c r="F23" s="65">
        <f>VLOOKUP($A23,'Return Data'!$B$7:$R$2700,11,0)</f>
        <v>40.4328</v>
      </c>
      <c r="G23" s="66">
        <f t="shared" si="1"/>
        <v>8</v>
      </c>
      <c r="H23" s="65">
        <f>VLOOKUP($A23,'Return Data'!$B$7:$R$2700,12,0)</f>
        <v>6.4833999999999996</v>
      </c>
      <c r="I23" s="66">
        <f t="shared" si="2"/>
        <v>4</v>
      </c>
      <c r="J23" s="65">
        <f>VLOOKUP($A23,'Return Data'!$B$7:$R$2700,13,0)</f>
        <v>13.563599999999999</v>
      </c>
      <c r="K23" s="66">
        <f t="shared" si="3"/>
        <v>2</v>
      </c>
      <c r="L23" s="65">
        <f>VLOOKUP($A23,'Return Data'!$B$7:$R$2700,17,0)</f>
        <v>12.2057</v>
      </c>
      <c r="M23" s="66">
        <f t="shared" si="4"/>
        <v>1</v>
      </c>
      <c r="N23" s="65">
        <f>VLOOKUP($A23,'Return Data'!$B$7:$R$2700,14,0)</f>
        <v>7.1524999999999999</v>
      </c>
      <c r="O23" s="66">
        <f t="shared" si="5"/>
        <v>1</v>
      </c>
      <c r="P23" s="65">
        <f>VLOOKUP($A23,'Return Data'!$B$7:$R$2700,15,0)</f>
        <v>9.4457000000000004</v>
      </c>
      <c r="Q23" s="66">
        <f t="shared" si="6"/>
        <v>3</v>
      </c>
      <c r="R23" s="65">
        <f>VLOOKUP($A23,'Return Data'!$B$7:$R$2700,16,0)</f>
        <v>13.6311</v>
      </c>
      <c r="S23" s="67">
        <f t="shared" si="7"/>
        <v>6</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11.088362499999999</v>
      </c>
      <c r="E25" s="74"/>
      <c r="F25" s="75">
        <f>AVERAGE(F8:F23)</f>
        <v>40.309637500000001</v>
      </c>
      <c r="G25" s="74"/>
      <c r="H25" s="75">
        <f>AVERAGE(H8:H23)</f>
        <v>5.0792687500000007</v>
      </c>
      <c r="I25" s="74"/>
      <c r="J25" s="75">
        <f>AVERAGE(J8:J23)</f>
        <v>7.6919875000000006</v>
      </c>
      <c r="K25" s="74"/>
      <c r="L25" s="75">
        <f>AVERAGE(L8:L23)</f>
        <v>5.6135333333333337</v>
      </c>
      <c r="M25" s="74"/>
      <c r="N25" s="75">
        <f>AVERAGE(N8:N23)</f>
        <v>0.38742500000000007</v>
      </c>
      <c r="O25" s="74"/>
      <c r="P25" s="75">
        <f>AVERAGE(P8:P23)</f>
        <v>8.3308454545454556</v>
      </c>
      <c r="Q25" s="74"/>
      <c r="R25" s="75">
        <f>AVERAGE(R8:R23)</f>
        <v>11.46665</v>
      </c>
      <c r="S25" s="76"/>
    </row>
    <row r="26" spans="1:19" x14ac:dyDescent="0.3">
      <c r="A26" s="73" t="s">
        <v>28</v>
      </c>
      <c r="B26" s="74"/>
      <c r="C26" s="74"/>
      <c r="D26" s="75">
        <f>MIN(D8:D23)</f>
        <v>7.8442999999999996</v>
      </c>
      <c r="E26" s="74"/>
      <c r="F26" s="75">
        <f>MIN(F8:F23)</f>
        <v>32.167299999999997</v>
      </c>
      <c r="G26" s="74"/>
      <c r="H26" s="75">
        <f>MIN(H8:H23)</f>
        <v>0.81210000000000004</v>
      </c>
      <c r="I26" s="74"/>
      <c r="J26" s="75">
        <f>MIN(J8:J23)</f>
        <v>3.1177999999999999</v>
      </c>
      <c r="K26" s="74"/>
      <c r="L26" s="75">
        <f>MIN(L8:L23)</f>
        <v>-1.5204</v>
      </c>
      <c r="M26" s="74"/>
      <c r="N26" s="75">
        <f>MIN(N8:N23)</f>
        <v>-8.7249999999999996</v>
      </c>
      <c r="O26" s="74"/>
      <c r="P26" s="75">
        <f>MIN(P8:P23)</f>
        <v>5.0675999999999997</v>
      </c>
      <c r="Q26" s="74"/>
      <c r="R26" s="75">
        <f>MIN(R8:R23)</f>
        <v>1.8007</v>
      </c>
      <c r="S26" s="76"/>
    </row>
    <row r="27" spans="1:19" ht="15" thickBot="1" x14ac:dyDescent="0.35">
      <c r="A27" s="77" t="s">
        <v>29</v>
      </c>
      <c r="B27" s="78"/>
      <c r="C27" s="78"/>
      <c r="D27" s="79">
        <f>MAX(D8:D23)</f>
        <v>14.301600000000001</v>
      </c>
      <c r="E27" s="78"/>
      <c r="F27" s="79">
        <f>MAX(F8:F23)</f>
        <v>57.326599999999999</v>
      </c>
      <c r="G27" s="78"/>
      <c r="H27" s="79">
        <f>MAX(H8:H23)</f>
        <v>15.0717</v>
      </c>
      <c r="I27" s="78"/>
      <c r="J27" s="79">
        <f>MAX(J8:J23)</f>
        <v>14.5593</v>
      </c>
      <c r="K27" s="78"/>
      <c r="L27" s="79">
        <f>MAX(L8:L23)</f>
        <v>12.2057</v>
      </c>
      <c r="M27" s="78"/>
      <c r="N27" s="79">
        <f>MAX(N8:N23)</f>
        <v>7.1524999999999999</v>
      </c>
      <c r="O27" s="78"/>
      <c r="P27" s="79">
        <f>MAX(P8:P23)</f>
        <v>11.362299999999999</v>
      </c>
      <c r="Q27" s="78"/>
      <c r="R27" s="79">
        <f>MAX(R8:R23)</f>
        <v>18.6586</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44158</v>
      </c>
      <c r="C8" s="65">
        <f>VLOOKUP($A8,'Return Data'!$B$7:$R$2700,4,0)</f>
        <v>236.907763802506</v>
      </c>
      <c r="D8" s="65">
        <f>VLOOKUP($A8,'Return Data'!$B$7:$R$2700,10,0)</f>
        <v>16.518699999999999</v>
      </c>
      <c r="E8" s="66">
        <f t="shared" ref="E8:E34" si="0">RANK(D8,D$8:D$34,0)</f>
        <v>1</v>
      </c>
      <c r="F8" s="65">
        <f>VLOOKUP($A8,'Return Data'!$B$7:$R$2700,11,0)</f>
        <v>45.9754</v>
      </c>
      <c r="G8" s="66">
        <f t="shared" ref="G8:G23" si="1">RANK(F8,F$8:F$34,0)</f>
        <v>3</v>
      </c>
      <c r="H8" s="65">
        <f>VLOOKUP($A8,'Return Data'!$B$7:$R$2700,12,0)</f>
        <v>3.8346</v>
      </c>
      <c r="I8" s="66">
        <f t="shared" ref="I8:I23" si="2">RANK(H8,H$8:H$34,0)</f>
        <v>13</v>
      </c>
      <c r="J8" s="65">
        <f>VLOOKUP($A8,'Return Data'!$B$7:$R$2700,13,0)</f>
        <v>12.056900000000001</v>
      </c>
      <c r="K8" s="66">
        <f t="shared" ref="K8:K23" si="3">RANK(J8,J$8:J$34,0)</f>
        <v>9</v>
      </c>
      <c r="L8" s="65">
        <f>VLOOKUP($A8,'Return Data'!$B$7:$R$2700,17,0)</f>
        <v>11.720800000000001</v>
      </c>
      <c r="M8" s="66">
        <f>RANK(L8,L$8:L$34,0)</f>
        <v>8</v>
      </c>
      <c r="N8" s="65">
        <f>VLOOKUP($A8,'Return Data'!$B$7:$R$2700,14,0)</f>
        <v>2.7633999999999999</v>
      </c>
      <c r="O8" s="66">
        <f>RANK(N8,N$8:N$34,0)</f>
        <v>16</v>
      </c>
      <c r="P8" s="65">
        <f>VLOOKUP($A8,'Return Data'!$B$7:$R$2700,15,0)</f>
        <v>11.1434</v>
      </c>
      <c r="Q8" s="66">
        <f>RANK(P8,P$8:P$34,0)</f>
        <v>11</v>
      </c>
      <c r="R8" s="65">
        <f>VLOOKUP($A8,'Return Data'!$B$7:$R$2700,16,0)</f>
        <v>14.9428</v>
      </c>
      <c r="S8" s="67">
        <f t="shared" ref="S8:S34" si="4">RANK(R8,R$8:R$34,0)</f>
        <v>9</v>
      </c>
    </row>
    <row r="9" spans="1:20" x14ac:dyDescent="0.3">
      <c r="A9" s="63" t="s">
        <v>918</v>
      </c>
      <c r="B9" s="64">
        <f>VLOOKUP($A9,'Return Data'!$B$7:$R$2700,3,0)</f>
        <v>44158</v>
      </c>
      <c r="C9" s="65">
        <f>VLOOKUP($A9,'Return Data'!$B$7:$R$2700,4,0)</f>
        <v>14.48</v>
      </c>
      <c r="D9" s="65">
        <f>VLOOKUP($A9,'Return Data'!$B$7:$R$2700,10,0)</f>
        <v>12.597200000000001</v>
      </c>
      <c r="E9" s="66">
        <f t="shared" si="0"/>
        <v>10</v>
      </c>
      <c r="F9" s="65">
        <f>VLOOKUP($A9,'Return Data'!$B$7:$R$2700,11,0)</f>
        <v>39.903399999999998</v>
      </c>
      <c r="G9" s="66">
        <f t="shared" si="1"/>
        <v>13</v>
      </c>
      <c r="H9" s="65">
        <f>VLOOKUP($A9,'Return Data'!$B$7:$R$2700,12,0)</f>
        <v>12.248100000000001</v>
      </c>
      <c r="I9" s="66">
        <f t="shared" si="2"/>
        <v>1</v>
      </c>
      <c r="J9" s="65">
        <f>VLOOKUP($A9,'Return Data'!$B$7:$R$2700,13,0)</f>
        <v>21.0702</v>
      </c>
      <c r="K9" s="66">
        <f t="shared" si="3"/>
        <v>1</v>
      </c>
      <c r="L9" s="65"/>
      <c r="M9" s="66"/>
      <c r="N9" s="65"/>
      <c r="O9" s="66"/>
      <c r="P9" s="65"/>
      <c r="Q9" s="66"/>
      <c r="R9" s="65">
        <f>VLOOKUP($A9,'Return Data'!$B$7:$R$2700,16,0)</f>
        <v>19.3734</v>
      </c>
      <c r="S9" s="67">
        <f t="shared" si="4"/>
        <v>3</v>
      </c>
    </row>
    <row r="10" spans="1:20" x14ac:dyDescent="0.3">
      <c r="A10" s="63" t="s">
        <v>920</v>
      </c>
      <c r="B10" s="64">
        <f>VLOOKUP($A10,'Return Data'!$B$7:$R$2700,3,0)</f>
        <v>44158</v>
      </c>
      <c r="C10" s="65">
        <f>VLOOKUP($A10,'Return Data'!$B$7:$R$2700,4,0)</f>
        <v>43.02</v>
      </c>
      <c r="D10" s="65">
        <f>VLOOKUP($A10,'Return Data'!$B$7:$R$2700,10,0)</f>
        <v>13.329800000000001</v>
      </c>
      <c r="E10" s="66">
        <f t="shared" si="0"/>
        <v>6</v>
      </c>
      <c r="F10" s="65">
        <f>VLOOKUP($A10,'Return Data'!$B$7:$R$2700,11,0)</f>
        <v>38.684699999999999</v>
      </c>
      <c r="G10" s="66">
        <f t="shared" si="1"/>
        <v>19</v>
      </c>
      <c r="H10" s="65">
        <f>VLOOKUP($A10,'Return Data'!$B$7:$R$2700,12,0)</f>
        <v>5.0037000000000003</v>
      </c>
      <c r="I10" s="66">
        <f t="shared" si="2"/>
        <v>11</v>
      </c>
      <c r="J10" s="65">
        <f>VLOOKUP($A10,'Return Data'!$B$7:$R$2700,13,0)</f>
        <v>13.899900000000001</v>
      </c>
      <c r="K10" s="66">
        <f t="shared" si="3"/>
        <v>6</v>
      </c>
      <c r="L10" s="65">
        <f>VLOOKUP($A10,'Return Data'!$B$7:$R$2700,17,0)</f>
        <v>11.665800000000001</v>
      </c>
      <c r="M10" s="66">
        <f t="shared" ref="M10:M16" si="5">RANK(L10,L$8:L$34,0)</f>
        <v>9</v>
      </c>
      <c r="N10" s="65">
        <f>VLOOKUP($A10,'Return Data'!$B$7:$R$2700,14,0)</f>
        <v>3.4626000000000001</v>
      </c>
      <c r="O10" s="66">
        <f t="shared" ref="O10:O16" si="6">RANK(N10,N$8:N$34,0)</f>
        <v>15</v>
      </c>
      <c r="P10" s="65">
        <f>VLOOKUP($A10,'Return Data'!$B$7:$R$2700,15,0)</f>
        <v>9.4710999999999999</v>
      </c>
      <c r="Q10" s="66">
        <f>RANK(P10,P$8:P$34,0)</f>
        <v>15</v>
      </c>
      <c r="R10" s="65">
        <f>VLOOKUP($A10,'Return Data'!$B$7:$R$2700,16,0)</f>
        <v>11.3215</v>
      </c>
      <c r="S10" s="67">
        <f t="shared" si="4"/>
        <v>22</v>
      </c>
    </row>
    <row r="11" spans="1:20" x14ac:dyDescent="0.3">
      <c r="A11" s="63" t="s">
        <v>922</v>
      </c>
      <c r="B11" s="64">
        <f>VLOOKUP($A11,'Return Data'!$B$7:$R$2700,3,0)</f>
        <v>44158</v>
      </c>
      <c r="C11" s="65">
        <f>VLOOKUP($A11,'Return Data'!$B$7:$R$2700,4,0)</f>
        <v>122.5</v>
      </c>
      <c r="D11" s="65">
        <f>VLOOKUP($A11,'Return Data'!$B$7:$R$2700,10,0)</f>
        <v>13.394399999999999</v>
      </c>
      <c r="E11" s="66">
        <f t="shared" si="0"/>
        <v>5</v>
      </c>
      <c r="F11" s="65">
        <f>VLOOKUP($A11,'Return Data'!$B$7:$R$2700,11,0)</f>
        <v>43.610799999999998</v>
      </c>
      <c r="G11" s="66">
        <f t="shared" si="1"/>
        <v>6</v>
      </c>
      <c r="H11" s="65">
        <f>VLOOKUP($A11,'Return Data'!$B$7:$R$2700,12,0)</f>
        <v>7.92</v>
      </c>
      <c r="I11" s="66">
        <f t="shared" si="2"/>
        <v>6</v>
      </c>
      <c r="J11" s="65">
        <f>VLOOKUP($A11,'Return Data'!$B$7:$R$2700,13,0)</f>
        <v>20.642099999999999</v>
      </c>
      <c r="K11" s="66">
        <f t="shared" si="3"/>
        <v>2</v>
      </c>
      <c r="L11" s="65">
        <f>VLOOKUP($A11,'Return Data'!$B$7:$R$2700,17,0)</f>
        <v>15.402799999999999</v>
      </c>
      <c r="M11" s="66">
        <f t="shared" si="5"/>
        <v>2</v>
      </c>
      <c r="N11" s="65">
        <f>VLOOKUP($A11,'Return Data'!$B$7:$R$2700,14,0)</f>
        <v>7.7621000000000002</v>
      </c>
      <c r="O11" s="66">
        <f t="shared" si="6"/>
        <v>3</v>
      </c>
      <c r="P11" s="65">
        <f>VLOOKUP($A11,'Return Data'!$B$7:$R$2700,15,0)</f>
        <v>14.0707</v>
      </c>
      <c r="Q11" s="66">
        <f>RANK(P11,P$8:P$34,0)</f>
        <v>2</v>
      </c>
      <c r="R11" s="65">
        <f>VLOOKUP($A11,'Return Data'!$B$7:$R$2700,16,0)</f>
        <v>20.693300000000001</v>
      </c>
      <c r="S11" s="67">
        <f t="shared" si="4"/>
        <v>2</v>
      </c>
    </row>
    <row r="12" spans="1:20" x14ac:dyDescent="0.3">
      <c r="A12" s="63" t="s">
        <v>924</v>
      </c>
      <c r="B12" s="64">
        <f>VLOOKUP($A12,'Return Data'!$B$7:$R$2700,3,0)</f>
        <v>44158</v>
      </c>
      <c r="C12" s="65">
        <f>VLOOKUP($A12,'Return Data'!$B$7:$R$2700,4,0)</f>
        <v>265.22800000000001</v>
      </c>
      <c r="D12" s="65">
        <f>VLOOKUP($A12,'Return Data'!$B$7:$R$2700,10,0)</f>
        <v>10.236499999999999</v>
      </c>
      <c r="E12" s="66">
        <f t="shared" si="0"/>
        <v>18</v>
      </c>
      <c r="F12" s="65">
        <f>VLOOKUP($A12,'Return Data'!$B$7:$R$2700,11,0)</f>
        <v>38.942100000000003</v>
      </c>
      <c r="G12" s="66">
        <f t="shared" si="1"/>
        <v>17</v>
      </c>
      <c r="H12" s="65">
        <f>VLOOKUP($A12,'Return Data'!$B$7:$R$2700,12,0)</f>
        <v>3.8208000000000002</v>
      </c>
      <c r="I12" s="66">
        <f t="shared" si="2"/>
        <v>14</v>
      </c>
      <c r="J12" s="65">
        <f>VLOOKUP($A12,'Return Data'!$B$7:$R$2700,13,0)</f>
        <v>8.9237000000000002</v>
      </c>
      <c r="K12" s="66">
        <f t="shared" si="3"/>
        <v>15</v>
      </c>
      <c r="L12" s="65">
        <f>VLOOKUP($A12,'Return Data'!$B$7:$R$2700,17,0)</f>
        <v>11.6509</v>
      </c>
      <c r="M12" s="66">
        <f t="shared" si="5"/>
        <v>10</v>
      </c>
      <c r="N12" s="65">
        <f>VLOOKUP($A12,'Return Data'!$B$7:$R$2700,14,0)</f>
        <v>4.6012000000000004</v>
      </c>
      <c r="O12" s="66">
        <f t="shared" si="6"/>
        <v>10</v>
      </c>
      <c r="P12" s="65">
        <f>VLOOKUP($A12,'Return Data'!$B$7:$R$2700,15,0)</f>
        <v>12.1031</v>
      </c>
      <c r="Q12" s="66">
        <f>RANK(P12,P$8:P$34,0)</f>
        <v>7</v>
      </c>
      <c r="R12" s="65">
        <f>VLOOKUP($A12,'Return Data'!$B$7:$R$2700,16,0)</f>
        <v>14.5647</v>
      </c>
      <c r="S12" s="67">
        <f t="shared" si="4"/>
        <v>10</v>
      </c>
    </row>
    <row r="13" spans="1:20" x14ac:dyDescent="0.3">
      <c r="A13" s="63" t="s">
        <v>926</v>
      </c>
      <c r="B13" s="64">
        <f>VLOOKUP($A13,'Return Data'!$B$7:$R$2700,3,0)</f>
        <v>44158</v>
      </c>
      <c r="C13" s="65">
        <f>VLOOKUP($A13,'Return Data'!$B$7:$R$2700,4,0)</f>
        <v>39.481999999999999</v>
      </c>
      <c r="D13" s="65">
        <f>VLOOKUP($A13,'Return Data'!$B$7:$R$2700,10,0)</f>
        <v>11.474399999999999</v>
      </c>
      <c r="E13" s="66">
        <f t="shared" si="0"/>
        <v>16</v>
      </c>
      <c r="F13" s="65">
        <f>VLOOKUP($A13,'Return Data'!$B$7:$R$2700,11,0)</f>
        <v>39.251600000000003</v>
      </c>
      <c r="G13" s="66">
        <f t="shared" si="1"/>
        <v>14</v>
      </c>
      <c r="H13" s="65">
        <f>VLOOKUP($A13,'Return Data'!$B$7:$R$2700,12,0)</f>
        <v>5.4766000000000004</v>
      </c>
      <c r="I13" s="66">
        <f t="shared" si="2"/>
        <v>10</v>
      </c>
      <c r="J13" s="65">
        <f>VLOOKUP($A13,'Return Data'!$B$7:$R$2700,13,0)</f>
        <v>13.5486</v>
      </c>
      <c r="K13" s="66">
        <f t="shared" si="3"/>
        <v>7</v>
      </c>
      <c r="L13" s="65">
        <f>VLOOKUP($A13,'Return Data'!$B$7:$R$2700,17,0)</f>
        <v>13.4633</v>
      </c>
      <c r="M13" s="66">
        <f t="shared" si="5"/>
        <v>5</v>
      </c>
      <c r="N13" s="65">
        <f>VLOOKUP($A13,'Return Data'!$B$7:$R$2700,14,0)</f>
        <v>7.9913999999999996</v>
      </c>
      <c r="O13" s="66">
        <f t="shared" si="6"/>
        <v>2</v>
      </c>
      <c r="P13" s="65">
        <f>VLOOKUP($A13,'Return Data'!$B$7:$R$2700,15,0)</f>
        <v>11.8262</v>
      </c>
      <c r="Q13" s="66">
        <f>RANK(P13,P$8:P$34,0)</f>
        <v>8</v>
      </c>
      <c r="R13" s="65">
        <f>VLOOKUP($A13,'Return Data'!$B$7:$R$2700,16,0)</f>
        <v>13.731</v>
      </c>
      <c r="S13" s="67">
        <f t="shared" si="4"/>
        <v>13</v>
      </c>
    </row>
    <row r="14" spans="1:20" x14ac:dyDescent="0.3">
      <c r="A14" s="63" t="s">
        <v>928</v>
      </c>
      <c r="B14" s="64">
        <f>VLOOKUP($A14,'Return Data'!$B$7:$R$2700,3,0)</f>
        <v>44158</v>
      </c>
      <c r="C14" s="65">
        <f>VLOOKUP($A14,'Return Data'!$B$7:$R$2700,4,0)</f>
        <v>17.597799999999999</v>
      </c>
      <c r="D14" s="65">
        <f>VLOOKUP($A14,'Return Data'!$B$7:$R$2700,10,0)</f>
        <v>12.305400000000001</v>
      </c>
      <c r="E14" s="66">
        <f t="shared" si="0"/>
        <v>11</v>
      </c>
      <c r="F14" s="65">
        <f>VLOOKUP($A14,'Return Data'!$B$7:$R$2700,11,0)</f>
        <v>36.157400000000003</v>
      </c>
      <c r="G14" s="66">
        <f t="shared" si="1"/>
        <v>24</v>
      </c>
      <c r="H14" s="65">
        <f>VLOOKUP($A14,'Return Data'!$B$7:$R$2700,12,0)</f>
        <v>-0.37869999999999998</v>
      </c>
      <c r="I14" s="66">
        <f t="shared" si="2"/>
        <v>26</v>
      </c>
      <c r="J14" s="65">
        <f>VLOOKUP($A14,'Return Data'!$B$7:$R$2700,13,0)</f>
        <v>5.8947000000000003</v>
      </c>
      <c r="K14" s="66">
        <f t="shared" si="3"/>
        <v>22</v>
      </c>
      <c r="L14" s="65">
        <f>VLOOKUP($A14,'Return Data'!$B$7:$R$2700,17,0)</f>
        <v>10.2018</v>
      </c>
      <c r="M14" s="66">
        <f t="shared" si="5"/>
        <v>12</v>
      </c>
      <c r="N14" s="65">
        <f>VLOOKUP($A14,'Return Data'!$B$7:$R$2700,14,0)</f>
        <v>4.1665999999999999</v>
      </c>
      <c r="O14" s="66">
        <f t="shared" si="6"/>
        <v>12</v>
      </c>
      <c r="P14" s="65"/>
      <c r="Q14" s="66"/>
      <c r="R14" s="65">
        <f>VLOOKUP($A14,'Return Data'!$B$7:$R$2700,16,0)</f>
        <v>12.0512</v>
      </c>
      <c r="S14" s="67">
        <f t="shared" si="4"/>
        <v>16</v>
      </c>
    </row>
    <row r="15" spans="1:20" x14ac:dyDescent="0.3">
      <c r="A15" s="63" t="s">
        <v>931</v>
      </c>
      <c r="B15" s="64">
        <f>VLOOKUP($A15,'Return Data'!$B$7:$R$2700,3,0)</f>
        <v>44158</v>
      </c>
      <c r="C15" s="65">
        <f>VLOOKUP($A15,'Return Data'!$B$7:$R$2700,4,0)</f>
        <v>87.548199999999994</v>
      </c>
      <c r="D15" s="65">
        <f>VLOOKUP($A15,'Return Data'!$B$7:$R$2700,10,0)</f>
        <v>13.8621</v>
      </c>
      <c r="E15" s="66">
        <f t="shared" si="0"/>
        <v>3</v>
      </c>
      <c r="F15" s="65">
        <f>VLOOKUP($A15,'Return Data'!$B$7:$R$2700,11,0)</f>
        <v>49.842300000000002</v>
      </c>
      <c r="G15" s="66">
        <f t="shared" si="1"/>
        <v>1</v>
      </c>
      <c r="H15" s="65">
        <f>VLOOKUP($A15,'Return Data'!$B$7:$R$2700,12,0)</f>
        <v>2.7132999999999998</v>
      </c>
      <c r="I15" s="66">
        <f t="shared" si="2"/>
        <v>18</v>
      </c>
      <c r="J15" s="65">
        <f>VLOOKUP($A15,'Return Data'!$B$7:$R$2700,13,0)</f>
        <v>6.1765999999999996</v>
      </c>
      <c r="K15" s="66">
        <f t="shared" si="3"/>
        <v>21</v>
      </c>
      <c r="L15" s="65">
        <f>VLOOKUP($A15,'Return Data'!$B$7:$R$2700,17,0)</f>
        <v>5.8815999999999997</v>
      </c>
      <c r="M15" s="66">
        <f t="shared" si="5"/>
        <v>21</v>
      </c>
      <c r="N15" s="65">
        <f>VLOOKUP($A15,'Return Data'!$B$7:$R$2700,14,0)</f>
        <v>1.855</v>
      </c>
      <c r="O15" s="66">
        <f t="shared" si="6"/>
        <v>20</v>
      </c>
      <c r="P15" s="65">
        <f>VLOOKUP($A15,'Return Data'!$B$7:$R$2700,15,0)</f>
        <v>6.8880999999999997</v>
      </c>
      <c r="Q15" s="66">
        <f>RANK(P15,P$8:P$34,0)</f>
        <v>20</v>
      </c>
      <c r="R15" s="65">
        <f>VLOOKUP($A15,'Return Data'!$B$7:$R$2700,16,0)</f>
        <v>12.032299999999999</v>
      </c>
      <c r="S15" s="67">
        <f t="shared" si="4"/>
        <v>17</v>
      </c>
    </row>
    <row r="16" spans="1:20" x14ac:dyDescent="0.3">
      <c r="A16" s="63" t="s">
        <v>932</v>
      </c>
      <c r="B16" s="64">
        <f>VLOOKUP($A16,'Return Data'!$B$7:$R$2700,3,0)</f>
        <v>44158</v>
      </c>
      <c r="C16" s="65">
        <f>VLOOKUP($A16,'Return Data'!$B$7:$R$2700,4,0)</f>
        <v>120.94199999999999</v>
      </c>
      <c r="D16" s="65">
        <f>VLOOKUP($A16,'Return Data'!$B$7:$R$2700,10,0)</f>
        <v>7.7309999999999999</v>
      </c>
      <c r="E16" s="66">
        <f t="shared" si="0"/>
        <v>25</v>
      </c>
      <c r="F16" s="65">
        <f>VLOOKUP($A16,'Return Data'!$B$7:$R$2700,11,0)</f>
        <v>41.4146</v>
      </c>
      <c r="G16" s="66">
        <f t="shared" si="1"/>
        <v>9</v>
      </c>
      <c r="H16" s="65">
        <f>VLOOKUP($A16,'Return Data'!$B$7:$R$2700,12,0)</f>
        <v>2.5009999999999999</v>
      </c>
      <c r="I16" s="66">
        <f t="shared" si="2"/>
        <v>19</v>
      </c>
      <c r="J16" s="65">
        <f>VLOOKUP($A16,'Return Data'!$B$7:$R$2700,13,0)</f>
        <v>4.4124999999999996</v>
      </c>
      <c r="K16" s="66">
        <f t="shared" si="3"/>
        <v>24</v>
      </c>
      <c r="L16" s="65">
        <f>VLOOKUP($A16,'Return Data'!$B$7:$R$2700,17,0)</f>
        <v>6.6651999999999996</v>
      </c>
      <c r="M16" s="66">
        <f t="shared" si="5"/>
        <v>19</v>
      </c>
      <c r="N16" s="65">
        <f>VLOOKUP($A16,'Return Data'!$B$7:$R$2700,14,0)</f>
        <v>2.2225000000000001</v>
      </c>
      <c r="O16" s="66">
        <f t="shared" si="6"/>
        <v>18</v>
      </c>
      <c r="P16" s="65">
        <f>VLOOKUP($A16,'Return Data'!$B$7:$R$2700,15,0)</f>
        <v>7.0877999999999997</v>
      </c>
      <c r="Q16" s="66">
        <f>RANK(P16,P$8:P$34,0)</f>
        <v>18</v>
      </c>
      <c r="R16" s="65">
        <f>VLOOKUP($A16,'Return Data'!$B$7:$R$2700,16,0)</f>
        <v>7.7789999999999999</v>
      </c>
      <c r="S16" s="67">
        <f t="shared" si="4"/>
        <v>27</v>
      </c>
    </row>
    <row r="17" spans="1:19" x14ac:dyDescent="0.3">
      <c r="A17" s="63" t="s">
        <v>934</v>
      </c>
      <c r="B17" s="64">
        <f>VLOOKUP($A17,'Return Data'!$B$7:$R$2700,3,0)</f>
        <v>44158</v>
      </c>
      <c r="C17" s="65">
        <f>VLOOKUP($A17,'Return Data'!$B$7:$R$2700,4,0)</f>
        <v>11.526</v>
      </c>
      <c r="D17" s="65">
        <f>VLOOKUP($A17,'Return Data'!$B$7:$R$2700,10,0)</f>
        <v>13.738200000000001</v>
      </c>
      <c r="E17" s="66">
        <f t="shared" si="0"/>
        <v>4</v>
      </c>
      <c r="F17" s="65">
        <f>VLOOKUP($A17,'Return Data'!$B$7:$R$2700,11,0)</f>
        <v>41.108199999999997</v>
      </c>
      <c r="G17" s="66">
        <f t="shared" si="1"/>
        <v>10</v>
      </c>
      <c r="H17" s="65">
        <f>VLOOKUP($A17,'Return Data'!$B$7:$R$2700,12,0)</f>
        <v>3.6362000000000001</v>
      </c>
      <c r="I17" s="66">
        <f t="shared" si="2"/>
        <v>15</v>
      </c>
      <c r="J17" s="65">
        <f>VLOOKUP($A17,'Return Data'!$B$7:$R$2700,13,0)</f>
        <v>12.080299999999999</v>
      </c>
      <c r="K17" s="66">
        <f t="shared" si="3"/>
        <v>8</v>
      </c>
      <c r="L17" s="65"/>
      <c r="M17" s="66"/>
      <c r="N17" s="65"/>
      <c r="O17" s="66"/>
      <c r="P17" s="65"/>
      <c r="Q17" s="66"/>
      <c r="R17" s="65">
        <f>VLOOKUP($A17,'Return Data'!$B$7:$R$2700,16,0)</f>
        <v>8.9305000000000003</v>
      </c>
      <c r="S17" s="67">
        <f t="shared" si="4"/>
        <v>26</v>
      </c>
    </row>
    <row r="18" spans="1:19" x14ac:dyDescent="0.3">
      <c r="A18" s="63" t="s">
        <v>937</v>
      </c>
      <c r="B18" s="64">
        <f>VLOOKUP($A18,'Return Data'!$B$7:$R$2700,3,0)</f>
        <v>44158</v>
      </c>
      <c r="C18" s="65">
        <f>VLOOKUP($A18,'Return Data'!$B$7:$R$2700,4,0)</f>
        <v>365.39</v>
      </c>
      <c r="D18" s="65">
        <f>VLOOKUP($A18,'Return Data'!$B$7:$R$2700,10,0)</f>
        <v>7.1430999999999996</v>
      </c>
      <c r="E18" s="66">
        <f t="shared" si="0"/>
        <v>26</v>
      </c>
      <c r="F18" s="65">
        <f>VLOOKUP($A18,'Return Data'!$B$7:$R$2700,11,0)</f>
        <v>36.691499999999998</v>
      </c>
      <c r="G18" s="66">
        <f t="shared" si="1"/>
        <v>23</v>
      </c>
      <c r="H18" s="65">
        <f>VLOOKUP($A18,'Return Data'!$B$7:$R$2700,12,0)</f>
        <v>2.1956000000000002</v>
      </c>
      <c r="I18" s="66">
        <f t="shared" si="2"/>
        <v>22</v>
      </c>
      <c r="J18" s="65">
        <f>VLOOKUP($A18,'Return Data'!$B$7:$R$2700,13,0)</f>
        <v>5.0000999999999998</v>
      </c>
      <c r="K18" s="66">
        <f t="shared" si="3"/>
        <v>23</v>
      </c>
      <c r="L18" s="65">
        <f>VLOOKUP($A18,'Return Data'!$B$7:$R$2700,17,0)</f>
        <v>6.3254000000000001</v>
      </c>
      <c r="M18" s="66">
        <f t="shared" ref="M18:M23" si="7">RANK(L18,L$8:L$34,0)</f>
        <v>20</v>
      </c>
      <c r="N18" s="65">
        <f>VLOOKUP($A18,'Return Data'!$B$7:$R$2700,14,0)</f>
        <v>1.974</v>
      </c>
      <c r="O18" s="66">
        <f t="shared" ref="O18:O23" si="8">RANK(N18,N$8:N$34,0)</f>
        <v>19</v>
      </c>
      <c r="P18" s="65">
        <f>VLOOKUP($A18,'Return Data'!$B$7:$R$2700,15,0)</f>
        <v>9.3544999999999998</v>
      </c>
      <c r="Q18" s="66">
        <f t="shared" ref="Q18:Q23" si="9">RANK(P18,P$8:P$34,0)</f>
        <v>17</v>
      </c>
      <c r="R18" s="65">
        <f>VLOOKUP($A18,'Return Data'!$B$7:$R$2700,16,0)</f>
        <v>11.532</v>
      </c>
      <c r="S18" s="67">
        <f t="shared" si="4"/>
        <v>19</v>
      </c>
    </row>
    <row r="19" spans="1:19" x14ac:dyDescent="0.3">
      <c r="A19" s="63" t="s">
        <v>938</v>
      </c>
      <c r="B19" s="64">
        <f>VLOOKUP($A19,'Return Data'!$B$7:$R$2700,3,0)</f>
        <v>44158</v>
      </c>
      <c r="C19" s="65">
        <f>VLOOKUP($A19,'Return Data'!$B$7:$R$2700,4,0)</f>
        <v>53.54</v>
      </c>
      <c r="D19" s="65">
        <f>VLOOKUP($A19,'Return Data'!$B$7:$R$2700,10,0)</f>
        <v>11.961499999999999</v>
      </c>
      <c r="E19" s="66">
        <f t="shared" si="0"/>
        <v>13</v>
      </c>
      <c r="F19" s="65">
        <f>VLOOKUP($A19,'Return Data'!$B$7:$R$2700,11,0)</f>
        <v>44.468400000000003</v>
      </c>
      <c r="G19" s="66">
        <f t="shared" si="1"/>
        <v>5</v>
      </c>
      <c r="H19" s="65">
        <f>VLOOKUP($A19,'Return Data'!$B$7:$R$2700,12,0)</f>
        <v>2.4100999999999999</v>
      </c>
      <c r="I19" s="66">
        <f t="shared" si="2"/>
        <v>21</v>
      </c>
      <c r="J19" s="65">
        <f>VLOOKUP($A19,'Return Data'!$B$7:$R$2700,13,0)</f>
        <v>9.1094000000000008</v>
      </c>
      <c r="K19" s="66">
        <f t="shared" si="3"/>
        <v>14</v>
      </c>
      <c r="L19" s="65">
        <f>VLOOKUP($A19,'Return Data'!$B$7:$R$2700,17,0)</f>
        <v>7.8506999999999998</v>
      </c>
      <c r="M19" s="66">
        <f t="shared" si="7"/>
        <v>17</v>
      </c>
      <c r="N19" s="65">
        <f>VLOOKUP($A19,'Return Data'!$B$7:$R$2700,14,0)</f>
        <v>3.5091999999999999</v>
      </c>
      <c r="O19" s="66">
        <f t="shared" si="8"/>
        <v>14</v>
      </c>
      <c r="P19" s="65">
        <f>VLOOKUP($A19,'Return Data'!$B$7:$R$2700,15,0)</f>
        <v>11.582599999999999</v>
      </c>
      <c r="Q19" s="66">
        <f t="shared" si="9"/>
        <v>9</v>
      </c>
      <c r="R19" s="65">
        <f>VLOOKUP($A19,'Return Data'!$B$7:$R$2700,16,0)</f>
        <v>11.411099999999999</v>
      </c>
      <c r="S19" s="67">
        <f t="shared" si="4"/>
        <v>20</v>
      </c>
    </row>
    <row r="20" spans="1:19" x14ac:dyDescent="0.3">
      <c r="A20" s="63" t="s">
        <v>941</v>
      </c>
      <c r="B20" s="64">
        <f>VLOOKUP($A20,'Return Data'!$B$7:$R$2700,3,0)</f>
        <v>44158</v>
      </c>
      <c r="C20" s="65">
        <f>VLOOKUP($A20,'Return Data'!$B$7:$R$2700,4,0)</f>
        <v>42.41</v>
      </c>
      <c r="D20" s="65">
        <f>VLOOKUP($A20,'Return Data'!$B$7:$R$2700,10,0)</f>
        <v>9.6149000000000004</v>
      </c>
      <c r="E20" s="66">
        <f t="shared" si="0"/>
        <v>21</v>
      </c>
      <c r="F20" s="65">
        <f>VLOOKUP($A20,'Return Data'!$B$7:$R$2700,11,0)</f>
        <v>35.495199999999997</v>
      </c>
      <c r="G20" s="66">
        <f t="shared" si="1"/>
        <v>25</v>
      </c>
      <c r="H20" s="65">
        <f>VLOOKUP($A20,'Return Data'!$B$7:$R$2700,12,0)</f>
        <v>1.8735999999999999</v>
      </c>
      <c r="I20" s="66">
        <f t="shared" si="2"/>
        <v>23</v>
      </c>
      <c r="J20" s="65">
        <f>VLOOKUP($A20,'Return Data'!$B$7:$R$2700,13,0)</f>
        <v>7.2313999999999998</v>
      </c>
      <c r="K20" s="66">
        <f t="shared" si="3"/>
        <v>19</v>
      </c>
      <c r="L20" s="65">
        <f>VLOOKUP($A20,'Return Data'!$B$7:$R$2700,17,0)</f>
        <v>10.7295</v>
      </c>
      <c r="M20" s="66">
        <f t="shared" si="7"/>
        <v>11</v>
      </c>
      <c r="N20" s="65">
        <f>VLOOKUP($A20,'Return Data'!$B$7:$R$2700,14,0)</f>
        <v>7.3552</v>
      </c>
      <c r="O20" s="66">
        <f t="shared" si="8"/>
        <v>7</v>
      </c>
      <c r="P20" s="65">
        <f>VLOOKUP($A20,'Return Data'!$B$7:$R$2700,15,0)</f>
        <v>12.720499999999999</v>
      </c>
      <c r="Q20" s="66">
        <f t="shared" si="9"/>
        <v>6</v>
      </c>
      <c r="R20" s="65">
        <f>VLOOKUP($A20,'Return Data'!$B$7:$R$2700,16,0)</f>
        <v>15.3162</v>
      </c>
      <c r="S20" s="67">
        <f t="shared" si="4"/>
        <v>6</v>
      </c>
    </row>
    <row r="21" spans="1:19" x14ac:dyDescent="0.3">
      <c r="A21" s="63" t="s">
        <v>943</v>
      </c>
      <c r="B21" s="64">
        <f>VLOOKUP($A21,'Return Data'!$B$7:$R$2700,3,0)</f>
        <v>44158</v>
      </c>
      <c r="C21" s="65">
        <f>VLOOKUP($A21,'Return Data'!$B$7:$R$2700,4,0)</f>
        <v>152.58699999999999</v>
      </c>
      <c r="D21" s="65">
        <f>VLOOKUP($A21,'Return Data'!$B$7:$R$2700,10,0)</f>
        <v>12.0875</v>
      </c>
      <c r="E21" s="66">
        <f t="shared" si="0"/>
        <v>12</v>
      </c>
      <c r="F21" s="65">
        <f>VLOOKUP($A21,'Return Data'!$B$7:$R$2700,11,0)</f>
        <v>39.909799999999997</v>
      </c>
      <c r="G21" s="66">
        <f t="shared" si="1"/>
        <v>12</v>
      </c>
      <c r="H21" s="65">
        <f>VLOOKUP($A21,'Return Data'!$B$7:$R$2700,12,0)</f>
        <v>5.6375000000000002</v>
      </c>
      <c r="I21" s="66">
        <f t="shared" si="2"/>
        <v>9</v>
      </c>
      <c r="J21" s="65">
        <f>VLOOKUP($A21,'Return Data'!$B$7:$R$2700,13,0)</f>
        <v>13.988300000000001</v>
      </c>
      <c r="K21" s="66">
        <f t="shared" si="3"/>
        <v>5</v>
      </c>
      <c r="L21" s="65">
        <f>VLOOKUP($A21,'Return Data'!$B$7:$R$2700,17,0)</f>
        <v>15.2112</v>
      </c>
      <c r="M21" s="66">
        <f t="shared" si="7"/>
        <v>3</v>
      </c>
      <c r="N21" s="65">
        <f>VLOOKUP($A21,'Return Data'!$B$7:$R$2700,14,0)</f>
        <v>7.5406000000000004</v>
      </c>
      <c r="O21" s="66">
        <f t="shared" si="8"/>
        <v>4</v>
      </c>
      <c r="P21" s="65">
        <f>VLOOKUP($A21,'Return Data'!$B$7:$R$2700,15,0)</f>
        <v>13.1492</v>
      </c>
      <c r="Q21" s="66">
        <f t="shared" si="9"/>
        <v>5</v>
      </c>
      <c r="R21" s="65">
        <f>VLOOKUP($A21,'Return Data'!$B$7:$R$2700,16,0)</f>
        <v>14.9528</v>
      </c>
      <c r="S21" s="67">
        <f t="shared" si="4"/>
        <v>7</v>
      </c>
    </row>
    <row r="22" spans="1:19" x14ac:dyDescent="0.3">
      <c r="A22" s="63" t="s">
        <v>944</v>
      </c>
      <c r="B22" s="64">
        <f>VLOOKUP($A22,'Return Data'!$B$7:$R$2700,3,0)</f>
        <v>44158</v>
      </c>
      <c r="C22" s="65">
        <f>VLOOKUP($A22,'Return Data'!$B$7:$R$2700,4,0)</f>
        <v>55.021000000000001</v>
      </c>
      <c r="D22" s="65">
        <f>VLOOKUP($A22,'Return Data'!$B$7:$R$2700,10,0)</f>
        <v>9.2857000000000003</v>
      </c>
      <c r="E22" s="66">
        <f t="shared" si="0"/>
        <v>22</v>
      </c>
      <c r="F22" s="65">
        <f>VLOOKUP($A22,'Return Data'!$B$7:$R$2700,11,0)</f>
        <v>33.695399999999999</v>
      </c>
      <c r="G22" s="66">
        <f t="shared" si="1"/>
        <v>26</v>
      </c>
      <c r="H22" s="65">
        <f>VLOOKUP($A22,'Return Data'!$B$7:$R$2700,12,0)</f>
        <v>2.7892000000000001</v>
      </c>
      <c r="I22" s="66">
        <f t="shared" si="2"/>
        <v>17</v>
      </c>
      <c r="J22" s="65">
        <f>VLOOKUP($A22,'Return Data'!$B$7:$R$2700,13,0)</f>
        <v>10.1015</v>
      </c>
      <c r="K22" s="66">
        <f t="shared" si="3"/>
        <v>12</v>
      </c>
      <c r="L22" s="65">
        <f>VLOOKUP($A22,'Return Data'!$B$7:$R$2700,17,0)</f>
        <v>8.5938999999999997</v>
      </c>
      <c r="M22" s="66">
        <f t="shared" si="7"/>
        <v>15</v>
      </c>
      <c r="N22" s="65">
        <f>VLOOKUP($A22,'Return Data'!$B$7:$R$2700,14,0)</f>
        <v>2.3553999999999999</v>
      </c>
      <c r="O22" s="66">
        <f t="shared" si="8"/>
        <v>17</v>
      </c>
      <c r="P22" s="65">
        <f>VLOOKUP($A22,'Return Data'!$B$7:$R$2700,15,0)</f>
        <v>9.3724000000000007</v>
      </c>
      <c r="Q22" s="66">
        <f t="shared" si="9"/>
        <v>16</v>
      </c>
      <c r="R22" s="65">
        <f>VLOOKUP($A22,'Return Data'!$B$7:$R$2700,16,0)</f>
        <v>12.6099</v>
      </c>
      <c r="S22" s="67">
        <f t="shared" si="4"/>
        <v>15</v>
      </c>
    </row>
    <row r="23" spans="1:19" x14ac:dyDescent="0.3">
      <c r="A23" s="63" t="s">
        <v>946</v>
      </c>
      <c r="B23" s="64">
        <f>VLOOKUP($A23,'Return Data'!$B$7:$R$2700,3,0)</f>
        <v>44158</v>
      </c>
      <c r="C23" s="65">
        <f>VLOOKUP($A23,'Return Data'!$B$7:$R$2700,4,0)</f>
        <v>18.5351</v>
      </c>
      <c r="D23" s="65">
        <f>VLOOKUP($A23,'Return Data'!$B$7:$R$2700,10,0)</f>
        <v>13.181800000000001</v>
      </c>
      <c r="E23" s="66">
        <f t="shared" si="0"/>
        <v>7</v>
      </c>
      <c r="F23" s="65">
        <f>VLOOKUP($A23,'Return Data'!$B$7:$R$2700,11,0)</f>
        <v>38.563600000000001</v>
      </c>
      <c r="G23" s="66">
        <f t="shared" si="1"/>
        <v>20</v>
      </c>
      <c r="H23" s="65">
        <f>VLOOKUP($A23,'Return Data'!$B$7:$R$2700,12,0)</f>
        <v>2.4508000000000001</v>
      </c>
      <c r="I23" s="66">
        <f t="shared" si="2"/>
        <v>20</v>
      </c>
      <c r="J23" s="65">
        <f>VLOOKUP($A23,'Return Data'!$B$7:$R$2700,13,0)</f>
        <v>11.235099999999999</v>
      </c>
      <c r="K23" s="66">
        <f t="shared" si="3"/>
        <v>11</v>
      </c>
      <c r="L23" s="65">
        <f>VLOOKUP($A23,'Return Data'!$B$7:$R$2700,17,0)</f>
        <v>13.1549</v>
      </c>
      <c r="M23" s="66">
        <f t="shared" si="7"/>
        <v>6</v>
      </c>
      <c r="N23" s="65">
        <f>VLOOKUP($A23,'Return Data'!$B$7:$R$2700,14,0)</f>
        <v>7.3978999999999999</v>
      </c>
      <c r="O23" s="66">
        <f t="shared" si="8"/>
        <v>6</v>
      </c>
      <c r="P23" s="65">
        <f>VLOOKUP($A23,'Return Data'!$B$7:$R$2700,15,0)</f>
        <v>13.8309</v>
      </c>
      <c r="Q23" s="66">
        <f t="shared" si="9"/>
        <v>3</v>
      </c>
      <c r="R23" s="65">
        <f>VLOOKUP($A23,'Return Data'!$B$7:$R$2700,16,0)</f>
        <v>11.3331</v>
      </c>
      <c r="S23" s="67">
        <f t="shared" si="4"/>
        <v>21</v>
      </c>
    </row>
    <row r="24" spans="1:19" x14ac:dyDescent="0.3">
      <c r="A24" s="63" t="s">
        <v>948</v>
      </c>
      <c r="B24" s="64">
        <f>VLOOKUP($A24,'Return Data'!$B$7:$R$2700,3,0)</f>
        <v>44158</v>
      </c>
      <c r="C24" s="65">
        <f>VLOOKUP($A24,'Return Data'!$B$7:$R$2700,4,0)</f>
        <v>11.038399999999999</v>
      </c>
      <c r="D24" s="65">
        <f>VLOOKUP($A24,'Return Data'!$B$7:$R$2700,10,0)</f>
        <v>10.440300000000001</v>
      </c>
      <c r="E24" s="66">
        <f t="shared" si="0"/>
        <v>17</v>
      </c>
      <c r="F24" s="65">
        <f>VLOOKUP($A24,'Return Data'!$B$7:$R$2700,11,0)</f>
        <v>36.844200000000001</v>
      </c>
      <c r="G24" s="66">
        <f t="shared" ref="G24" si="10">RANK(F24,F$8:F$34,0)</f>
        <v>22</v>
      </c>
      <c r="H24" s="65">
        <f>VLOOKUP($A24,'Return Data'!$B$7:$R$2700,12,0)</f>
        <v>7.9656000000000002</v>
      </c>
      <c r="I24" s="66">
        <f t="shared" ref="I24" si="11">RANK(H24,H$8:H$34,0)</f>
        <v>5</v>
      </c>
      <c r="J24" s="65"/>
      <c r="K24" s="66"/>
      <c r="L24" s="65"/>
      <c r="M24" s="66"/>
      <c r="N24" s="65"/>
      <c r="O24" s="66"/>
      <c r="P24" s="65"/>
      <c r="Q24" s="66"/>
      <c r="R24" s="65">
        <f>VLOOKUP($A24,'Return Data'!$B$7:$R$2700,16,0)</f>
        <v>10.384</v>
      </c>
      <c r="S24" s="67">
        <f t="shared" si="4"/>
        <v>24</v>
      </c>
    </row>
    <row r="25" spans="1:19" x14ac:dyDescent="0.3">
      <c r="A25" s="63" t="s">
        <v>950</v>
      </c>
      <c r="B25" s="64">
        <f>VLOOKUP($A25,'Return Data'!$B$7:$R$2700,3,0)</f>
        <v>44158</v>
      </c>
      <c r="C25" s="65">
        <f>VLOOKUP($A25,'Return Data'!$B$7:$R$2700,4,0)</f>
        <v>70.63</v>
      </c>
      <c r="D25" s="65">
        <f>VLOOKUP($A25,'Return Data'!$B$7:$R$2700,10,0)</f>
        <v>12.8491</v>
      </c>
      <c r="E25" s="66">
        <f t="shared" si="0"/>
        <v>8</v>
      </c>
      <c r="F25" s="65">
        <f>VLOOKUP($A25,'Return Data'!$B$7:$R$2700,11,0)</f>
        <v>47.311599999999999</v>
      </c>
      <c r="G25" s="66">
        <f t="shared" ref="G25:G34" si="12">RANK(F25,F$8:F$34,0)</f>
        <v>2</v>
      </c>
      <c r="H25" s="65">
        <f>VLOOKUP($A25,'Return Data'!$B$7:$R$2700,12,0)</f>
        <v>11.0482</v>
      </c>
      <c r="I25" s="66">
        <f>RANK(H25,H$8:H$34,0)</f>
        <v>2</v>
      </c>
      <c r="J25" s="65">
        <f>VLOOKUP($A25,'Return Data'!$B$7:$R$2700,13,0)</f>
        <v>17.840399999999999</v>
      </c>
      <c r="K25" s="66">
        <f>RANK(J25,J$8:J$34,0)</f>
        <v>3</v>
      </c>
      <c r="L25" s="65">
        <f>VLOOKUP($A25,'Return Data'!$B$7:$R$2700,17,0)</f>
        <v>17.570900000000002</v>
      </c>
      <c r="M25" s="66">
        <f>RANK(L25,L$8:L$34,0)</f>
        <v>1</v>
      </c>
      <c r="N25" s="65">
        <f>VLOOKUP($A25,'Return Data'!$B$7:$R$2700,14,0)</f>
        <v>9.8145000000000007</v>
      </c>
      <c r="O25" s="66">
        <f>RANK(N25,N$8:N$34,0)</f>
        <v>1</v>
      </c>
      <c r="P25" s="65">
        <f>VLOOKUP($A25,'Return Data'!$B$7:$R$2700,15,0)</f>
        <v>17.077400000000001</v>
      </c>
      <c r="Q25" s="66">
        <f>RANK(P25,P$8:P$34,0)</f>
        <v>1</v>
      </c>
      <c r="R25" s="65">
        <f>VLOOKUP($A25,'Return Data'!$B$7:$R$2700,16,0)</f>
        <v>22.717600000000001</v>
      </c>
      <c r="S25" s="67">
        <f t="shared" si="4"/>
        <v>1</v>
      </c>
    </row>
    <row r="26" spans="1:19" x14ac:dyDescent="0.3">
      <c r="A26" s="63" t="s">
        <v>952</v>
      </c>
      <c r="B26" s="64">
        <f>VLOOKUP($A26,'Return Data'!$B$7:$R$2700,3,0)</f>
        <v>44158</v>
      </c>
      <c r="C26" s="65">
        <f>VLOOKUP($A26,'Return Data'!$B$7:$R$2700,4,0)</f>
        <v>11.322100000000001</v>
      </c>
      <c r="D26" s="65">
        <f>VLOOKUP($A26,'Return Data'!$B$7:$R$2700,10,0)</f>
        <v>14.702999999999999</v>
      </c>
      <c r="E26" s="66">
        <f t="shared" si="0"/>
        <v>2</v>
      </c>
      <c r="F26" s="65">
        <f>VLOOKUP($A26,'Return Data'!$B$7:$R$2700,11,0)</f>
        <v>40.927300000000002</v>
      </c>
      <c r="G26" s="66">
        <f t="shared" si="12"/>
        <v>11</v>
      </c>
      <c r="H26" s="65">
        <f>VLOOKUP($A26,'Return Data'!$B$7:$R$2700,12,0)</f>
        <v>-0.30380000000000001</v>
      </c>
      <c r="I26" s="66">
        <f>RANK(H26,H$8:H$34,0)</f>
        <v>25</v>
      </c>
      <c r="J26" s="65">
        <f>VLOOKUP($A26,'Return Data'!$B$7:$R$2700,13,0)</f>
        <v>8.8862000000000005</v>
      </c>
      <c r="K26" s="66">
        <f>RANK(J26,J$8:J$34,0)</f>
        <v>16</v>
      </c>
      <c r="L26" s="65"/>
      <c r="M26" s="66"/>
      <c r="N26" s="65"/>
      <c r="O26" s="66"/>
      <c r="P26" s="65"/>
      <c r="Q26" s="66"/>
      <c r="R26" s="65">
        <f>VLOOKUP($A26,'Return Data'!$B$7:$R$2700,16,0)</f>
        <v>11.9031</v>
      </c>
      <c r="S26" s="67">
        <f t="shared" si="4"/>
        <v>18</v>
      </c>
    </row>
    <row r="27" spans="1:19" x14ac:dyDescent="0.3">
      <c r="A27" s="63" t="s">
        <v>955</v>
      </c>
      <c r="B27" s="64">
        <f>VLOOKUP($A27,'Return Data'!$B$7:$R$2700,3,0)</f>
        <v>44158</v>
      </c>
      <c r="C27" s="65">
        <f>VLOOKUP($A27,'Return Data'!$B$7:$R$2700,4,0)</f>
        <v>597.86959999999999</v>
      </c>
      <c r="D27" s="65">
        <f>VLOOKUP($A27,'Return Data'!$B$7:$R$2700,10,0)</f>
        <v>11.8635</v>
      </c>
      <c r="E27" s="66">
        <f t="shared" si="0"/>
        <v>14</v>
      </c>
      <c r="F27" s="65">
        <f>VLOOKUP($A27,'Return Data'!$B$7:$R$2700,11,0)</f>
        <v>45.790399999999998</v>
      </c>
      <c r="G27" s="66">
        <f t="shared" si="12"/>
        <v>4</v>
      </c>
      <c r="H27" s="65">
        <f>VLOOKUP($A27,'Return Data'!$B$7:$R$2700,12,0)</f>
        <v>2.8714</v>
      </c>
      <c r="I27" s="66">
        <f t="shared" ref="I27:I32" si="13">RANK(H27,H$8:H$34,0)</f>
        <v>16</v>
      </c>
      <c r="J27" s="65">
        <f>VLOOKUP($A27,'Return Data'!$B$7:$R$2700,13,0)</f>
        <v>7.6154999999999999</v>
      </c>
      <c r="K27" s="66">
        <f t="shared" ref="K27:K32" si="14">RANK(J27,J$8:J$34,0)</f>
        <v>18</v>
      </c>
      <c r="L27" s="65">
        <f>VLOOKUP($A27,'Return Data'!$B$7:$R$2700,17,0)</f>
        <v>7.1292</v>
      </c>
      <c r="M27" s="66">
        <f t="shared" ref="M27:M32" si="15">RANK(L27,L$8:L$34,0)</f>
        <v>18</v>
      </c>
      <c r="N27" s="65">
        <f>VLOOKUP($A27,'Return Data'!$B$7:$R$2700,14,0)</f>
        <v>-1.7365999999999999</v>
      </c>
      <c r="O27" s="66">
        <f t="shared" ref="O27:O32" si="16">RANK(N27,N$8:N$34,0)</f>
        <v>22</v>
      </c>
      <c r="P27" s="65">
        <f>VLOOKUP($A27,'Return Data'!$B$7:$R$2700,15,0)</f>
        <v>6.9329000000000001</v>
      </c>
      <c r="Q27" s="66">
        <f t="shared" ref="Q27:Q32" si="17">RANK(P27,P$8:P$34,0)</f>
        <v>19</v>
      </c>
      <c r="R27" s="65">
        <f>VLOOKUP($A27,'Return Data'!$B$7:$R$2700,16,0)</f>
        <v>10.484400000000001</v>
      </c>
      <c r="S27" s="67">
        <f t="shared" si="4"/>
        <v>23</v>
      </c>
    </row>
    <row r="28" spans="1:19" x14ac:dyDescent="0.3">
      <c r="A28" s="63" t="s">
        <v>957</v>
      </c>
      <c r="B28" s="64">
        <f>VLOOKUP($A28,'Return Data'!$B$7:$R$2700,3,0)</f>
        <v>44158</v>
      </c>
      <c r="C28" s="65">
        <f>VLOOKUP($A28,'Return Data'!$B$7:$R$2700,4,0)</f>
        <v>131.83000000000001</v>
      </c>
      <c r="D28" s="65">
        <f>VLOOKUP($A28,'Return Data'!$B$7:$R$2700,10,0)</f>
        <v>12.848800000000001</v>
      </c>
      <c r="E28" s="66">
        <f t="shared" si="0"/>
        <v>9</v>
      </c>
      <c r="F28" s="65">
        <f>VLOOKUP($A28,'Return Data'!$B$7:$R$2700,11,0)</f>
        <v>42.688600000000001</v>
      </c>
      <c r="G28" s="66">
        <f t="shared" si="12"/>
        <v>7</v>
      </c>
      <c r="H28" s="65">
        <f>VLOOKUP($A28,'Return Data'!$B$7:$R$2700,12,0)</f>
        <v>7.1092000000000004</v>
      </c>
      <c r="I28" s="66">
        <f t="shared" si="13"/>
        <v>7</v>
      </c>
      <c r="J28" s="65">
        <f>VLOOKUP($A28,'Return Data'!$B$7:$R$2700,13,0)</f>
        <v>17.067799999999998</v>
      </c>
      <c r="K28" s="66">
        <f t="shared" si="14"/>
        <v>4</v>
      </c>
      <c r="L28" s="65">
        <f>VLOOKUP($A28,'Return Data'!$B$7:$R$2700,17,0)</f>
        <v>12.583500000000001</v>
      </c>
      <c r="M28" s="66">
        <f t="shared" si="15"/>
        <v>7</v>
      </c>
      <c r="N28" s="65">
        <f>VLOOKUP($A28,'Return Data'!$B$7:$R$2700,14,0)</f>
        <v>5.1832000000000003</v>
      </c>
      <c r="O28" s="66">
        <f t="shared" si="16"/>
        <v>9</v>
      </c>
      <c r="P28" s="65">
        <f>VLOOKUP($A28,'Return Data'!$B$7:$R$2700,15,0)</f>
        <v>13.8142</v>
      </c>
      <c r="Q28" s="66">
        <f t="shared" si="17"/>
        <v>4</v>
      </c>
      <c r="R28" s="65">
        <f>VLOOKUP($A28,'Return Data'!$B$7:$R$2700,16,0)</f>
        <v>18.619599999999998</v>
      </c>
      <c r="S28" s="67">
        <f t="shared" si="4"/>
        <v>4</v>
      </c>
    </row>
    <row r="29" spans="1:19" x14ac:dyDescent="0.3">
      <c r="A29" s="63" t="s">
        <v>959</v>
      </c>
      <c r="B29" s="64">
        <f>VLOOKUP($A29,'Return Data'!$B$7:$R$2700,3,0)</f>
        <v>44158</v>
      </c>
      <c r="C29" s="65">
        <f>VLOOKUP($A29,'Return Data'!$B$7:$R$2700,4,0)</f>
        <v>43.585000000000001</v>
      </c>
      <c r="D29" s="65">
        <f>VLOOKUP($A29,'Return Data'!$B$7:$R$2700,10,0)</f>
        <v>2.6880000000000002</v>
      </c>
      <c r="E29" s="66">
        <f t="shared" si="0"/>
        <v>27</v>
      </c>
      <c r="F29" s="65">
        <f>VLOOKUP($A29,'Return Data'!$B$7:$R$2700,11,0)</f>
        <v>20.6555</v>
      </c>
      <c r="G29" s="66">
        <f t="shared" si="12"/>
        <v>27</v>
      </c>
      <c r="H29" s="65">
        <f>VLOOKUP($A29,'Return Data'!$B$7:$R$2700,12,0)</f>
        <v>9.3841999999999999</v>
      </c>
      <c r="I29" s="66">
        <f t="shared" si="13"/>
        <v>4</v>
      </c>
      <c r="J29" s="65">
        <f>VLOOKUP($A29,'Return Data'!$B$7:$R$2700,13,0)</f>
        <v>11.6957</v>
      </c>
      <c r="K29" s="66">
        <f t="shared" si="14"/>
        <v>10</v>
      </c>
      <c r="L29" s="65">
        <f>VLOOKUP($A29,'Return Data'!$B$7:$R$2700,17,0)</f>
        <v>9.7670999999999992</v>
      </c>
      <c r="M29" s="66">
        <f t="shared" si="15"/>
        <v>13</v>
      </c>
      <c r="N29" s="65">
        <f>VLOOKUP($A29,'Return Data'!$B$7:$R$2700,14,0)</f>
        <v>3.9493999999999998</v>
      </c>
      <c r="O29" s="66">
        <f t="shared" si="16"/>
        <v>13</v>
      </c>
      <c r="P29" s="65">
        <f>VLOOKUP($A29,'Return Data'!$B$7:$R$2700,15,0)</f>
        <v>10.9617</v>
      </c>
      <c r="Q29" s="66">
        <f t="shared" si="17"/>
        <v>13</v>
      </c>
      <c r="R29" s="65">
        <f>VLOOKUP($A29,'Return Data'!$B$7:$R$2700,16,0)</f>
        <v>14.952500000000001</v>
      </c>
      <c r="S29" s="67">
        <f t="shared" si="4"/>
        <v>8</v>
      </c>
    </row>
    <row r="30" spans="1:19" x14ac:dyDescent="0.3">
      <c r="A30" s="63" t="s">
        <v>960</v>
      </c>
      <c r="B30" s="64">
        <f>VLOOKUP($A30,'Return Data'!$B$7:$R$2700,3,0)</f>
        <v>44158</v>
      </c>
      <c r="C30" s="65">
        <f>VLOOKUP($A30,'Return Data'!$B$7:$R$2700,4,0)</f>
        <v>159.435911345552</v>
      </c>
      <c r="D30" s="65">
        <f>VLOOKUP($A30,'Return Data'!$B$7:$R$2700,10,0)</f>
        <v>10.114100000000001</v>
      </c>
      <c r="E30" s="66">
        <f t="shared" si="0"/>
        <v>19</v>
      </c>
      <c r="F30" s="65">
        <f>VLOOKUP($A30,'Return Data'!$B$7:$R$2700,11,0)</f>
        <v>39.147599999999997</v>
      </c>
      <c r="G30" s="66">
        <f t="shared" si="12"/>
        <v>15</v>
      </c>
      <c r="H30" s="65">
        <f>VLOOKUP($A30,'Return Data'!$B$7:$R$2700,12,0)</f>
        <v>-0.13120000000000001</v>
      </c>
      <c r="I30" s="66">
        <f t="shared" si="13"/>
        <v>24</v>
      </c>
      <c r="J30" s="65">
        <f>VLOOKUP($A30,'Return Data'!$B$7:$R$2700,13,0)</f>
        <v>8.3415999999999997</v>
      </c>
      <c r="K30" s="66">
        <f t="shared" si="14"/>
        <v>17</v>
      </c>
      <c r="L30" s="65">
        <f>VLOOKUP($A30,'Return Data'!$B$7:$R$2700,17,0)</f>
        <v>8.7026000000000003</v>
      </c>
      <c r="M30" s="66">
        <f t="shared" si="15"/>
        <v>14</v>
      </c>
      <c r="N30" s="65">
        <f>VLOOKUP($A30,'Return Data'!$B$7:$R$2700,14,0)</f>
        <v>4.5906000000000002</v>
      </c>
      <c r="O30" s="66">
        <f t="shared" si="16"/>
        <v>11</v>
      </c>
      <c r="P30" s="65">
        <f>VLOOKUP($A30,'Return Data'!$B$7:$R$2700,15,0)</f>
        <v>9.8538999999999994</v>
      </c>
      <c r="Q30" s="66">
        <f t="shared" si="17"/>
        <v>14</v>
      </c>
      <c r="R30" s="65">
        <f>VLOOKUP($A30,'Return Data'!$B$7:$R$2700,16,0)</f>
        <v>14.148400000000001</v>
      </c>
      <c r="S30" s="67">
        <f t="shared" si="4"/>
        <v>12</v>
      </c>
    </row>
    <row r="31" spans="1:19" x14ac:dyDescent="0.3">
      <c r="A31" s="63" t="s">
        <v>963</v>
      </c>
      <c r="B31" s="64">
        <f>VLOOKUP($A31,'Return Data'!$B$7:$R$2700,3,0)</f>
        <v>44158</v>
      </c>
      <c r="C31" s="65">
        <f>VLOOKUP($A31,'Return Data'!$B$7:$R$2700,4,0)</f>
        <v>39.368299999999998</v>
      </c>
      <c r="D31" s="65">
        <f>VLOOKUP($A31,'Return Data'!$B$7:$R$2700,10,0)</f>
        <v>9.0058000000000007</v>
      </c>
      <c r="E31" s="66">
        <f t="shared" si="0"/>
        <v>23</v>
      </c>
      <c r="F31" s="65">
        <f>VLOOKUP($A31,'Return Data'!$B$7:$R$2700,11,0)</f>
        <v>38.525199999999998</v>
      </c>
      <c r="G31" s="66">
        <f t="shared" si="12"/>
        <v>21</v>
      </c>
      <c r="H31" s="65">
        <f>VLOOKUP($A31,'Return Data'!$B$7:$R$2700,12,0)</f>
        <v>-2.2189999999999999</v>
      </c>
      <c r="I31" s="66">
        <f t="shared" si="13"/>
        <v>27</v>
      </c>
      <c r="J31" s="65">
        <f>VLOOKUP($A31,'Return Data'!$B$7:$R$2700,13,0)</f>
        <v>2.3050000000000002</v>
      </c>
      <c r="K31" s="66">
        <f t="shared" si="14"/>
        <v>25</v>
      </c>
      <c r="L31" s="65">
        <f>VLOOKUP($A31,'Return Data'!$B$7:$R$2700,17,0)</f>
        <v>8.4959000000000007</v>
      </c>
      <c r="M31" s="66">
        <f t="shared" si="15"/>
        <v>16</v>
      </c>
      <c r="N31" s="65">
        <f>VLOOKUP($A31,'Return Data'!$B$7:$R$2700,14,0)</f>
        <v>6.0061</v>
      </c>
      <c r="O31" s="66">
        <f t="shared" si="16"/>
        <v>8</v>
      </c>
      <c r="P31" s="65">
        <f>VLOOKUP($A31,'Return Data'!$B$7:$R$2700,15,0)</f>
        <v>11.4907</v>
      </c>
      <c r="Q31" s="66">
        <f t="shared" si="17"/>
        <v>10</v>
      </c>
      <c r="R31" s="65">
        <f>VLOOKUP($A31,'Return Data'!$B$7:$R$2700,16,0)</f>
        <v>12.680199999999999</v>
      </c>
      <c r="S31" s="67">
        <f t="shared" si="4"/>
        <v>14</v>
      </c>
    </row>
    <row r="32" spans="1:19" x14ac:dyDescent="0.3">
      <c r="A32" s="63" t="s">
        <v>965</v>
      </c>
      <c r="B32" s="64">
        <f>VLOOKUP($A32,'Return Data'!$B$7:$R$2700,3,0)</f>
        <v>44158</v>
      </c>
      <c r="C32" s="65">
        <f>VLOOKUP($A32,'Return Data'!$B$7:$R$2700,4,0)</f>
        <v>257.01440000000002</v>
      </c>
      <c r="D32" s="65">
        <f>VLOOKUP($A32,'Return Data'!$B$7:$R$2700,10,0)</f>
        <v>10.087</v>
      </c>
      <c r="E32" s="66">
        <f t="shared" si="0"/>
        <v>20</v>
      </c>
      <c r="F32" s="65">
        <f>VLOOKUP($A32,'Return Data'!$B$7:$R$2700,11,0)</f>
        <v>38.7682</v>
      </c>
      <c r="G32" s="66">
        <f t="shared" si="12"/>
        <v>18</v>
      </c>
      <c r="H32" s="65">
        <f>VLOOKUP($A32,'Return Data'!$B$7:$R$2700,12,0)</f>
        <v>5.8537999999999997</v>
      </c>
      <c r="I32" s="66">
        <f t="shared" si="13"/>
        <v>8</v>
      </c>
      <c r="J32" s="65">
        <f>VLOOKUP($A32,'Return Data'!$B$7:$R$2700,13,0)</f>
        <v>9.9963999999999995</v>
      </c>
      <c r="K32" s="66">
        <f t="shared" si="14"/>
        <v>13</v>
      </c>
      <c r="L32" s="65">
        <f>VLOOKUP($A32,'Return Data'!$B$7:$R$2700,17,0)</f>
        <v>13.5619</v>
      </c>
      <c r="M32" s="66">
        <f t="shared" si="15"/>
        <v>4</v>
      </c>
      <c r="N32" s="65">
        <f>VLOOKUP($A32,'Return Data'!$B$7:$R$2700,14,0)</f>
        <v>7.4481000000000002</v>
      </c>
      <c r="O32" s="66">
        <f t="shared" si="16"/>
        <v>5</v>
      </c>
      <c r="P32" s="65">
        <f>VLOOKUP($A32,'Return Data'!$B$7:$R$2700,15,0)</f>
        <v>10.999000000000001</v>
      </c>
      <c r="Q32" s="66">
        <f t="shared" si="17"/>
        <v>12</v>
      </c>
      <c r="R32" s="65">
        <f>VLOOKUP($A32,'Return Data'!$B$7:$R$2700,16,0)</f>
        <v>14.405799999999999</v>
      </c>
      <c r="S32" s="67">
        <f t="shared" si="4"/>
        <v>11</v>
      </c>
    </row>
    <row r="33" spans="1:19" x14ac:dyDescent="0.3">
      <c r="A33" s="63" t="s">
        <v>966</v>
      </c>
      <c r="B33" s="64">
        <f>VLOOKUP($A33,'Return Data'!$B$7:$R$2700,3,0)</f>
        <v>44158</v>
      </c>
      <c r="C33" s="65">
        <f>VLOOKUP($A33,'Return Data'!$B$7:$R$2700,4,0)</f>
        <v>11.7</v>
      </c>
      <c r="D33" s="65">
        <f>VLOOKUP($A33,'Return Data'!$B$7:$R$2700,10,0)</f>
        <v>11.854699999999999</v>
      </c>
      <c r="E33" s="66">
        <f t="shared" si="0"/>
        <v>15</v>
      </c>
      <c r="F33" s="65">
        <f>VLOOKUP($A33,'Return Data'!$B$7:$R$2700,11,0)</f>
        <v>42.682899999999997</v>
      </c>
      <c r="G33" s="66">
        <f t="shared" si="12"/>
        <v>8</v>
      </c>
      <c r="H33" s="65">
        <f>VLOOKUP($A33,'Return Data'!$B$7:$R$2700,12,0)</f>
        <v>9.7561</v>
      </c>
      <c r="I33" s="66">
        <f t="shared" ref="I33" si="18">RANK(H33,H$8:H$34,0)</f>
        <v>3</v>
      </c>
      <c r="J33" s="65">
        <f>VLOOKUP($A33,'Return Data'!$B$7:$R$2700,13,0)</f>
        <v>0</v>
      </c>
      <c r="K33" s="66">
        <f t="shared" ref="K33" si="19">RANK(J33,J$8:J$34,0)</f>
        <v>26</v>
      </c>
      <c r="L33" s="65"/>
      <c r="M33" s="66"/>
      <c r="N33" s="65"/>
      <c r="O33" s="66"/>
      <c r="P33" s="65"/>
      <c r="Q33" s="66"/>
      <c r="R33" s="65">
        <f>VLOOKUP($A33,'Return Data'!$B$7:$R$2700,16,0)</f>
        <v>17</v>
      </c>
      <c r="S33" s="67">
        <f t="shared" si="4"/>
        <v>5</v>
      </c>
    </row>
    <row r="34" spans="1:19" x14ac:dyDescent="0.3">
      <c r="A34" s="63" t="s">
        <v>968</v>
      </c>
      <c r="B34" s="64">
        <f>VLOOKUP($A34,'Return Data'!$B$7:$R$2700,3,0)</f>
        <v>44158</v>
      </c>
      <c r="C34" s="65">
        <f>VLOOKUP($A34,'Return Data'!$B$7:$R$2700,4,0)</f>
        <v>66.318299999999994</v>
      </c>
      <c r="D34" s="65">
        <f>VLOOKUP($A34,'Return Data'!$B$7:$R$2700,10,0)</f>
        <v>7.7618999999999998</v>
      </c>
      <c r="E34" s="66">
        <f t="shared" si="0"/>
        <v>24</v>
      </c>
      <c r="F34" s="65">
        <f>VLOOKUP($A34,'Return Data'!$B$7:$R$2700,11,0)</f>
        <v>39.113700000000001</v>
      </c>
      <c r="G34" s="66">
        <f t="shared" si="12"/>
        <v>16</v>
      </c>
      <c r="H34" s="65">
        <f>VLOOKUP($A34,'Return Data'!$B$7:$R$2700,12,0)</f>
        <v>3.9371999999999998</v>
      </c>
      <c r="I34" s="66">
        <f>RANK(H34,H$8:H$34,0)</f>
        <v>12</v>
      </c>
      <c r="J34" s="65">
        <f>VLOOKUP($A34,'Return Data'!$B$7:$R$2700,13,0)</f>
        <v>7.1253000000000002</v>
      </c>
      <c r="K34" s="66">
        <f>RANK(J34,J$8:J$34,0)</f>
        <v>20</v>
      </c>
      <c r="L34" s="65">
        <f>VLOOKUP($A34,'Return Data'!$B$7:$R$2700,17,0)</f>
        <v>4.5857999999999999</v>
      </c>
      <c r="M34" s="66">
        <f>RANK(L34,L$8:L$34,0)</f>
        <v>22</v>
      </c>
      <c r="N34" s="65">
        <f>VLOOKUP($A34,'Return Data'!$B$7:$R$2700,14,0)</f>
        <v>0.36969999999999997</v>
      </c>
      <c r="O34" s="66">
        <f>RANK(N34,N$8:N$34,0)</f>
        <v>21</v>
      </c>
      <c r="P34" s="65">
        <f>VLOOKUP($A34,'Return Data'!$B$7:$R$2700,15,0)</f>
        <v>6.7083000000000004</v>
      </c>
      <c r="Q34" s="66">
        <f>RANK(P34,P$8:P$34,0)</f>
        <v>21</v>
      </c>
      <c r="R34" s="65">
        <f>VLOOKUP($A34,'Return Data'!$B$7:$R$2700,16,0)</f>
        <v>9.9060000000000006</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11.210311111111112</v>
      </c>
      <c r="E36" s="74"/>
      <c r="F36" s="75">
        <f>AVERAGE(F8:F34)</f>
        <v>39.858133333333335</v>
      </c>
      <c r="G36" s="74"/>
      <c r="H36" s="75">
        <f>AVERAGE(H8:H34)</f>
        <v>4.4223740740740745</v>
      </c>
      <c r="I36" s="74"/>
      <c r="J36" s="75">
        <f>AVERAGE(J8:J34)</f>
        <v>10.240199999999998</v>
      </c>
      <c r="K36" s="74"/>
      <c r="L36" s="75">
        <f>AVERAGE(L8:L34)</f>
        <v>10.496122727272727</v>
      </c>
      <c r="M36" s="74"/>
      <c r="N36" s="75">
        <f>AVERAGE(N8:N34)</f>
        <v>4.5719136363636359</v>
      </c>
      <c r="O36" s="74"/>
      <c r="P36" s="75">
        <f>AVERAGE(P8:P34)</f>
        <v>10.973266666666669</v>
      </c>
      <c r="Q36" s="74"/>
      <c r="R36" s="75">
        <f>AVERAGE(R8:R34)</f>
        <v>13.695422222222222</v>
      </c>
      <c r="S36" s="76"/>
    </row>
    <row r="37" spans="1:19" x14ac:dyDescent="0.3">
      <c r="A37" s="73" t="s">
        <v>28</v>
      </c>
      <c r="B37" s="74"/>
      <c r="C37" s="74"/>
      <c r="D37" s="75">
        <f>MIN(D8:D34)</f>
        <v>2.6880000000000002</v>
      </c>
      <c r="E37" s="74"/>
      <c r="F37" s="75">
        <f>MIN(F8:F34)</f>
        <v>20.6555</v>
      </c>
      <c r="G37" s="74"/>
      <c r="H37" s="75">
        <f>MIN(H8:H34)</f>
        <v>-2.2189999999999999</v>
      </c>
      <c r="I37" s="74"/>
      <c r="J37" s="75">
        <f>MIN(J8:J34)</f>
        <v>0</v>
      </c>
      <c r="K37" s="74"/>
      <c r="L37" s="75">
        <f>MIN(L8:L34)</f>
        <v>4.5857999999999999</v>
      </c>
      <c r="M37" s="74"/>
      <c r="N37" s="75">
        <f>MIN(N8:N34)</f>
        <v>-1.7365999999999999</v>
      </c>
      <c r="O37" s="74"/>
      <c r="P37" s="75">
        <f>MIN(P8:P34)</f>
        <v>6.7083000000000004</v>
      </c>
      <c r="Q37" s="74"/>
      <c r="R37" s="75">
        <f>MIN(R8:R34)</f>
        <v>7.7789999999999999</v>
      </c>
      <c r="S37" s="76"/>
    </row>
    <row r="38" spans="1:19" ht="15" thickBot="1" x14ac:dyDescent="0.35">
      <c r="A38" s="77" t="s">
        <v>29</v>
      </c>
      <c r="B38" s="78"/>
      <c r="C38" s="78"/>
      <c r="D38" s="79">
        <f>MAX(D8:D34)</f>
        <v>16.518699999999999</v>
      </c>
      <c r="E38" s="78"/>
      <c r="F38" s="79">
        <f>MAX(F8:F34)</f>
        <v>49.842300000000002</v>
      </c>
      <c r="G38" s="78"/>
      <c r="H38" s="79">
        <f>MAX(H8:H34)</f>
        <v>12.248100000000001</v>
      </c>
      <c r="I38" s="78"/>
      <c r="J38" s="79">
        <f>MAX(J8:J34)</f>
        <v>21.0702</v>
      </c>
      <c r="K38" s="78"/>
      <c r="L38" s="79">
        <f>MAX(L8:L34)</f>
        <v>17.570900000000002</v>
      </c>
      <c r="M38" s="78"/>
      <c r="N38" s="79">
        <f>MAX(N8:N34)</f>
        <v>9.8145000000000007</v>
      </c>
      <c r="O38" s="78"/>
      <c r="P38" s="79">
        <f>MAX(P8:P34)</f>
        <v>17.077400000000001</v>
      </c>
      <c r="Q38" s="78"/>
      <c r="R38" s="79">
        <f>MAX(R8:R34)</f>
        <v>22.717600000000001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44158</v>
      </c>
      <c r="C8" s="65">
        <f>VLOOKUP($A8,'Return Data'!$B$7:$R$2700,4,0)</f>
        <v>553.10378748106098</v>
      </c>
      <c r="D8" s="65">
        <f>VLOOKUP($A8,'Return Data'!$B$7:$R$2700,10,0)</f>
        <v>16.239599999999999</v>
      </c>
      <c r="E8" s="66">
        <f t="shared" ref="E8:E34" si="0">RANK(D8,D$8:D$34,0)</f>
        <v>1</v>
      </c>
      <c r="F8" s="65">
        <f>VLOOKUP($A8,'Return Data'!$B$7:$R$2700,11,0)</f>
        <v>45.252499999999998</v>
      </c>
      <c r="G8" s="66">
        <f t="shared" ref="G8:G23" si="1">RANK(F8,F$8:F$34,0)</f>
        <v>4</v>
      </c>
      <c r="H8" s="65">
        <f>VLOOKUP($A8,'Return Data'!$B$7:$R$2700,12,0)</f>
        <v>3.0897999999999999</v>
      </c>
      <c r="I8" s="66">
        <f t="shared" ref="I8:I23" si="2">RANK(H8,H$8:H$34,0)</f>
        <v>13</v>
      </c>
      <c r="J8" s="65">
        <f>VLOOKUP($A8,'Return Data'!$B$7:$R$2700,13,0)</f>
        <v>11.006399999999999</v>
      </c>
      <c r="K8" s="66">
        <f t="shared" ref="K8:K23" si="3">RANK(J8,J$8:J$34,0)</f>
        <v>9</v>
      </c>
      <c r="L8" s="65">
        <f>VLOOKUP($A8,'Return Data'!$B$7:$R$2700,17,0)</f>
        <v>10.2605</v>
      </c>
      <c r="M8" s="66">
        <f>RANK(L8,L$8:L$34,0)</f>
        <v>10</v>
      </c>
      <c r="N8" s="65">
        <f>VLOOKUP($A8,'Return Data'!$B$7:$R$2700,14,0)</f>
        <v>1.4666999999999999</v>
      </c>
      <c r="O8" s="66">
        <f>RANK(N8,N$8:N$34,0)</f>
        <v>18</v>
      </c>
      <c r="P8" s="65">
        <f>VLOOKUP($A8,'Return Data'!$B$7:$R$2700,15,0)</f>
        <v>9.7753999999999994</v>
      </c>
      <c r="Q8" s="66">
        <f>RANK(P8,P$8:P$34,0)</f>
        <v>13</v>
      </c>
      <c r="R8" s="65">
        <f>VLOOKUP($A8,'Return Data'!$B$7:$R$2700,16,0)</f>
        <v>16.854099999999999</v>
      </c>
      <c r="S8" s="67">
        <f t="shared" ref="S8:S34" si="4">RANK(R8,R$8:R$34,0)</f>
        <v>8</v>
      </c>
    </row>
    <row r="9" spans="1:20" x14ac:dyDescent="0.3">
      <c r="A9" s="63" t="s">
        <v>919</v>
      </c>
      <c r="B9" s="64">
        <f>VLOOKUP($A9,'Return Data'!$B$7:$R$2700,3,0)</f>
        <v>44158</v>
      </c>
      <c r="C9" s="65">
        <f>VLOOKUP($A9,'Return Data'!$B$7:$R$2700,4,0)</f>
        <v>13.95</v>
      </c>
      <c r="D9" s="65">
        <f>VLOOKUP($A9,'Return Data'!$B$7:$R$2700,10,0)</f>
        <v>12.138299999999999</v>
      </c>
      <c r="E9" s="66">
        <f t="shared" si="0"/>
        <v>10</v>
      </c>
      <c r="F9" s="65">
        <f>VLOOKUP($A9,'Return Data'!$B$7:$R$2700,11,0)</f>
        <v>38.805999999999997</v>
      </c>
      <c r="G9" s="66">
        <f t="shared" si="1"/>
        <v>14</v>
      </c>
      <c r="H9" s="65">
        <f>VLOOKUP($A9,'Return Data'!$B$7:$R$2700,12,0)</f>
        <v>10.8903</v>
      </c>
      <c r="I9" s="66">
        <f t="shared" si="2"/>
        <v>1</v>
      </c>
      <c r="J9" s="65">
        <f>VLOOKUP($A9,'Return Data'!$B$7:$R$2700,13,0)</f>
        <v>19.128900000000002</v>
      </c>
      <c r="K9" s="66">
        <f t="shared" si="3"/>
        <v>2</v>
      </c>
      <c r="L9" s="65"/>
      <c r="M9" s="66"/>
      <c r="N9" s="65"/>
      <c r="O9" s="66"/>
      <c r="P9" s="65"/>
      <c r="Q9" s="66"/>
      <c r="R9" s="65">
        <f>VLOOKUP($A9,'Return Data'!$B$7:$R$2700,16,0)</f>
        <v>17.262899999999998</v>
      </c>
      <c r="S9" s="67">
        <f t="shared" si="4"/>
        <v>5</v>
      </c>
    </row>
    <row r="10" spans="1:20" x14ac:dyDescent="0.3">
      <c r="A10" s="63" t="s">
        <v>921</v>
      </c>
      <c r="B10" s="64">
        <f>VLOOKUP($A10,'Return Data'!$B$7:$R$2700,3,0)</f>
        <v>44158</v>
      </c>
      <c r="C10" s="65">
        <f>VLOOKUP($A10,'Return Data'!$B$7:$R$2700,4,0)</f>
        <v>39.32</v>
      </c>
      <c r="D10" s="65">
        <f>VLOOKUP($A10,'Return Data'!$B$7:$R$2700,10,0)</f>
        <v>12.9885</v>
      </c>
      <c r="E10" s="66">
        <f t="shared" si="0"/>
        <v>6</v>
      </c>
      <c r="F10" s="65">
        <f>VLOOKUP($A10,'Return Data'!$B$7:$R$2700,11,0)</f>
        <v>37.868200000000002</v>
      </c>
      <c r="G10" s="66">
        <f t="shared" si="1"/>
        <v>19</v>
      </c>
      <c r="H10" s="65">
        <f>VLOOKUP($A10,'Return Data'!$B$7:$R$2700,12,0)</f>
        <v>4.0762</v>
      </c>
      <c r="I10" s="66">
        <f t="shared" si="2"/>
        <v>11</v>
      </c>
      <c r="J10" s="65">
        <f>VLOOKUP($A10,'Return Data'!$B$7:$R$2700,13,0)</f>
        <v>12.5358</v>
      </c>
      <c r="K10" s="66">
        <f t="shared" si="3"/>
        <v>6</v>
      </c>
      <c r="L10" s="65">
        <f>VLOOKUP($A10,'Return Data'!$B$7:$R$2700,17,0)</f>
        <v>10.320399999999999</v>
      </c>
      <c r="M10" s="66">
        <f t="shared" ref="M10:M16" si="5">RANK(L10,L$8:L$34,0)</f>
        <v>9</v>
      </c>
      <c r="N10" s="65">
        <f>VLOOKUP($A10,'Return Data'!$B$7:$R$2700,14,0)</f>
        <v>2.2210999999999999</v>
      </c>
      <c r="O10" s="66">
        <f t="shared" ref="O10:O16" si="6">RANK(N10,N$8:N$34,0)</f>
        <v>14</v>
      </c>
      <c r="P10" s="65">
        <f>VLOOKUP($A10,'Return Data'!$B$7:$R$2700,15,0)</f>
        <v>8.1532999999999998</v>
      </c>
      <c r="Q10" s="66">
        <f>RANK(P10,P$8:P$34,0)</f>
        <v>17</v>
      </c>
      <c r="R10" s="65">
        <f>VLOOKUP($A10,'Return Data'!$B$7:$R$2700,16,0)</f>
        <v>11.9817</v>
      </c>
      <c r="S10" s="67">
        <f t="shared" si="4"/>
        <v>15</v>
      </c>
    </row>
    <row r="11" spans="1:20" x14ac:dyDescent="0.3">
      <c r="A11" s="63" t="s">
        <v>923</v>
      </c>
      <c r="B11" s="64">
        <f>VLOOKUP($A11,'Return Data'!$B$7:$R$2700,3,0)</f>
        <v>44158</v>
      </c>
      <c r="C11" s="65">
        <f>VLOOKUP($A11,'Return Data'!$B$7:$R$2700,4,0)</f>
        <v>112.69</v>
      </c>
      <c r="D11" s="65">
        <f>VLOOKUP($A11,'Return Data'!$B$7:$R$2700,10,0)</f>
        <v>13.0631</v>
      </c>
      <c r="E11" s="66">
        <f t="shared" si="0"/>
        <v>5</v>
      </c>
      <c r="F11" s="65">
        <f>VLOOKUP($A11,'Return Data'!$B$7:$R$2700,11,0)</f>
        <v>42.753999999999998</v>
      </c>
      <c r="G11" s="66">
        <f t="shared" si="1"/>
        <v>6</v>
      </c>
      <c r="H11" s="65">
        <f>VLOOKUP($A11,'Return Data'!$B$7:$R$2700,12,0)</f>
        <v>6.9774000000000003</v>
      </c>
      <c r="I11" s="66">
        <f t="shared" si="2"/>
        <v>5</v>
      </c>
      <c r="J11" s="65">
        <f>VLOOKUP($A11,'Return Data'!$B$7:$R$2700,13,0)</f>
        <v>19.2361</v>
      </c>
      <c r="K11" s="66">
        <f t="shared" si="3"/>
        <v>1</v>
      </c>
      <c r="L11" s="65">
        <f>VLOOKUP($A11,'Return Data'!$B$7:$R$2700,17,0)</f>
        <v>14.078200000000001</v>
      </c>
      <c r="M11" s="66">
        <f t="shared" si="5"/>
        <v>2</v>
      </c>
      <c r="N11" s="65">
        <f>VLOOKUP($A11,'Return Data'!$B$7:$R$2700,14,0)</f>
        <v>6.4939999999999998</v>
      </c>
      <c r="O11" s="66">
        <f t="shared" si="6"/>
        <v>3</v>
      </c>
      <c r="P11" s="65">
        <f>VLOOKUP($A11,'Return Data'!$B$7:$R$2700,15,0)</f>
        <v>12.711399999999999</v>
      </c>
      <c r="Q11" s="66">
        <f>RANK(P11,P$8:P$34,0)</f>
        <v>2</v>
      </c>
      <c r="R11" s="65">
        <f>VLOOKUP($A11,'Return Data'!$B$7:$R$2700,16,0)</f>
        <v>16.663499999999999</v>
      </c>
      <c r="S11" s="67">
        <f t="shared" si="4"/>
        <v>9</v>
      </c>
    </row>
    <row r="12" spans="1:20" x14ac:dyDescent="0.3">
      <c r="A12" s="63" t="s">
        <v>925</v>
      </c>
      <c r="B12" s="64">
        <f>VLOOKUP($A12,'Return Data'!$B$7:$R$2700,3,0)</f>
        <v>44158</v>
      </c>
      <c r="C12" s="65">
        <f>VLOOKUP($A12,'Return Data'!$B$7:$R$2700,4,0)</f>
        <v>248.41200000000001</v>
      </c>
      <c r="D12" s="65">
        <f>VLOOKUP($A12,'Return Data'!$B$7:$R$2700,10,0)</f>
        <v>9.9736999999999991</v>
      </c>
      <c r="E12" s="66">
        <f t="shared" si="0"/>
        <v>18</v>
      </c>
      <c r="F12" s="65">
        <f>VLOOKUP($A12,'Return Data'!$B$7:$R$2700,11,0)</f>
        <v>38.274000000000001</v>
      </c>
      <c r="G12" s="66">
        <f t="shared" si="1"/>
        <v>17</v>
      </c>
      <c r="H12" s="65">
        <f>VLOOKUP($A12,'Return Data'!$B$7:$R$2700,12,0)</f>
        <v>3.0747</v>
      </c>
      <c r="I12" s="66">
        <f t="shared" si="2"/>
        <v>14</v>
      </c>
      <c r="J12" s="65">
        <f>VLOOKUP($A12,'Return Data'!$B$7:$R$2700,13,0)</f>
        <v>7.9066999999999998</v>
      </c>
      <c r="K12" s="66">
        <f t="shared" si="3"/>
        <v>14</v>
      </c>
      <c r="L12" s="65">
        <f>VLOOKUP($A12,'Return Data'!$B$7:$R$2700,17,0)</f>
        <v>10.587999999999999</v>
      </c>
      <c r="M12" s="66">
        <f t="shared" si="5"/>
        <v>8</v>
      </c>
      <c r="N12" s="65">
        <f>VLOOKUP($A12,'Return Data'!$B$7:$R$2700,14,0)</f>
        <v>3.5796999999999999</v>
      </c>
      <c r="O12" s="66">
        <f t="shared" si="6"/>
        <v>11</v>
      </c>
      <c r="P12" s="65">
        <f>VLOOKUP($A12,'Return Data'!$B$7:$R$2700,15,0)</f>
        <v>10.992000000000001</v>
      </c>
      <c r="Q12" s="66">
        <f>RANK(P12,P$8:P$34,0)</f>
        <v>7</v>
      </c>
      <c r="R12" s="65">
        <f>VLOOKUP($A12,'Return Data'!$B$7:$R$2700,16,0)</f>
        <v>16.932300000000001</v>
      </c>
      <c r="S12" s="67">
        <f t="shared" si="4"/>
        <v>7</v>
      </c>
    </row>
    <row r="13" spans="1:20" x14ac:dyDescent="0.3">
      <c r="A13" s="63" t="s">
        <v>927</v>
      </c>
      <c r="B13" s="64">
        <f>VLOOKUP($A13,'Return Data'!$B$7:$R$2700,3,0)</f>
        <v>44158</v>
      </c>
      <c r="C13" s="65">
        <f>VLOOKUP($A13,'Return Data'!$B$7:$R$2700,4,0)</f>
        <v>36.057000000000002</v>
      </c>
      <c r="D13" s="65">
        <f>VLOOKUP($A13,'Return Data'!$B$7:$R$2700,10,0)</f>
        <v>11.054</v>
      </c>
      <c r="E13" s="66">
        <f t="shared" si="0"/>
        <v>17</v>
      </c>
      <c r="F13" s="65">
        <f>VLOOKUP($A13,'Return Data'!$B$7:$R$2700,11,0)</f>
        <v>38.181199999999997</v>
      </c>
      <c r="G13" s="66">
        <f t="shared" si="1"/>
        <v>18</v>
      </c>
      <c r="H13" s="65">
        <f>VLOOKUP($A13,'Return Data'!$B$7:$R$2700,12,0)</f>
        <v>4.2470999999999997</v>
      </c>
      <c r="I13" s="66">
        <f t="shared" si="2"/>
        <v>10</v>
      </c>
      <c r="J13" s="65">
        <f>VLOOKUP($A13,'Return Data'!$B$7:$R$2700,13,0)</f>
        <v>11.790800000000001</v>
      </c>
      <c r="K13" s="66">
        <f t="shared" si="3"/>
        <v>7</v>
      </c>
      <c r="L13" s="65">
        <f>VLOOKUP($A13,'Return Data'!$B$7:$R$2700,17,0)</f>
        <v>11.726100000000001</v>
      </c>
      <c r="M13" s="66">
        <f t="shared" si="5"/>
        <v>5</v>
      </c>
      <c r="N13" s="65">
        <f>VLOOKUP($A13,'Return Data'!$B$7:$R$2700,14,0)</f>
        <v>6.4531999999999998</v>
      </c>
      <c r="O13" s="66">
        <f t="shared" si="6"/>
        <v>4</v>
      </c>
      <c r="P13" s="65">
        <f>VLOOKUP($A13,'Return Data'!$B$7:$R$2700,15,0)</f>
        <v>10.5542</v>
      </c>
      <c r="Q13" s="66">
        <f>RANK(P13,P$8:P$34,0)</f>
        <v>9</v>
      </c>
      <c r="R13" s="65">
        <f>VLOOKUP($A13,'Return Data'!$B$7:$R$2700,16,0)</f>
        <v>10.001099999999999</v>
      </c>
      <c r="S13" s="67">
        <f t="shared" si="4"/>
        <v>21</v>
      </c>
    </row>
    <row r="14" spans="1:20" x14ac:dyDescent="0.3">
      <c r="A14" s="63" t="s">
        <v>929</v>
      </c>
      <c r="B14" s="64">
        <f>VLOOKUP($A14,'Return Data'!$B$7:$R$2700,3,0)</f>
        <v>44158</v>
      </c>
      <c r="C14" s="65">
        <f>VLOOKUP($A14,'Return Data'!$B$7:$R$2700,4,0)</f>
        <v>16.112100000000002</v>
      </c>
      <c r="D14" s="65">
        <f>VLOOKUP($A14,'Return Data'!$B$7:$R$2700,10,0)</f>
        <v>11.673999999999999</v>
      </c>
      <c r="E14" s="66">
        <f t="shared" si="0"/>
        <v>13</v>
      </c>
      <c r="F14" s="65">
        <f>VLOOKUP($A14,'Return Data'!$B$7:$R$2700,11,0)</f>
        <v>34.756</v>
      </c>
      <c r="G14" s="66">
        <f t="shared" si="1"/>
        <v>24</v>
      </c>
      <c r="H14" s="65">
        <f>VLOOKUP($A14,'Return Data'!$B$7:$R$2700,12,0)</f>
        <v>-1.92</v>
      </c>
      <c r="I14" s="66">
        <f t="shared" si="2"/>
        <v>26</v>
      </c>
      <c r="J14" s="65">
        <f>VLOOKUP($A14,'Return Data'!$B$7:$R$2700,13,0)</f>
        <v>3.8860000000000001</v>
      </c>
      <c r="K14" s="66">
        <f t="shared" si="3"/>
        <v>24</v>
      </c>
      <c r="L14" s="65">
        <f>VLOOKUP($A14,'Return Data'!$B$7:$R$2700,17,0)</f>
        <v>8.1015999999999995</v>
      </c>
      <c r="M14" s="66">
        <f t="shared" si="5"/>
        <v>13</v>
      </c>
      <c r="N14" s="65">
        <f>VLOOKUP($A14,'Return Data'!$B$7:$R$2700,14,0)</f>
        <v>2.3458999999999999</v>
      </c>
      <c r="O14" s="66">
        <f t="shared" si="6"/>
        <v>13</v>
      </c>
      <c r="P14" s="65"/>
      <c r="Q14" s="66"/>
      <c r="R14" s="65">
        <f>VLOOKUP($A14,'Return Data'!$B$7:$R$2700,16,0)</f>
        <v>10.079000000000001</v>
      </c>
      <c r="S14" s="67">
        <f t="shared" si="4"/>
        <v>20</v>
      </c>
    </row>
    <row r="15" spans="1:20" x14ac:dyDescent="0.3">
      <c r="A15" s="63" t="s">
        <v>930</v>
      </c>
      <c r="B15" s="64">
        <f>VLOOKUP($A15,'Return Data'!$B$7:$R$2700,3,0)</f>
        <v>44158</v>
      </c>
      <c r="C15" s="65">
        <f>VLOOKUP($A15,'Return Data'!$B$7:$R$2700,4,0)</f>
        <v>82.475300000000004</v>
      </c>
      <c r="D15" s="65">
        <f>VLOOKUP($A15,'Return Data'!$B$7:$R$2700,10,0)</f>
        <v>13.601599999999999</v>
      </c>
      <c r="E15" s="66">
        <f t="shared" si="0"/>
        <v>3</v>
      </c>
      <c r="F15" s="65">
        <f>VLOOKUP($A15,'Return Data'!$B$7:$R$2700,11,0)</f>
        <v>49.121600000000001</v>
      </c>
      <c r="G15" s="66">
        <f t="shared" si="1"/>
        <v>1</v>
      </c>
      <c r="H15" s="65">
        <f>VLOOKUP($A15,'Return Data'!$B$7:$R$2700,12,0)</f>
        <v>1.9487000000000001</v>
      </c>
      <c r="I15" s="66">
        <f t="shared" si="2"/>
        <v>19</v>
      </c>
      <c r="J15" s="65">
        <f>VLOOKUP($A15,'Return Data'!$B$7:$R$2700,13,0)</f>
        <v>5.1509</v>
      </c>
      <c r="K15" s="66">
        <f t="shared" si="3"/>
        <v>21</v>
      </c>
      <c r="L15" s="65">
        <f>VLOOKUP($A15,'Return Data'!$B$7:$R$2700,17,0)</f>
        <v>4.9943999999999997</v>
      </c>
      <c r="M15" s="66">
        <f t="shared" si="5"/>
        <v>21</v>
      </c>
      <c r="N15" s="65">
        <f>VLOOKUP($A15,'Return Data'!$B$7:$R$2700,14,0)</f>
        <v>1.0238</v>
      </c>
      <c r="O15" s="66">
        <f t="shared" si="6"/>
        <v>20</v>
      </c>
      <c r="P15" s="65">
        <f>VLOOKUP($A15,'Return Data'!$B$7:$R$2700,15,0)</f>
        <v>6.0288000000000004</v>
      </c>
      <c r="Q15" s="66">
        <f>RANK(P15,P$8:P$34,0)</f>
        <v>21</v>
      </c>
      <c r="R15" s="65">
        <f>VLOOKUP($A15,'Return Data'!$B$7:$R$2700,16,0)</f>
        <v>14.345000000000001</v>
      </c>
      <c r="S15" s="67">
        <f t="shared" si="4"/>
        <v>11</v>
      </c>
    </row>
    <row r="16" spans="1:20" x14ac:dyDescent="0.3">
      <c r="A16" s="63" t="s">
        <v>933</v>
      </c>
      <c r="B16" s="64">
        <f>VLOOKUP($A16,'Return Data'!$B$7:$R$2700,3,0)</f>
        <v>44158</v>
      </c>
      <c r="C16" s="65">
        <f>VLOOKUP($A16,'Return Data'!$B$7:$R$2700,4,0)</f>
        <v>160.64166193111299</v>
      </c>
      <c r="D16" s="65">
        <f>VLOOKUP($A16,'Return Data'!$B$7:$R$2700,10,0)</f>
        <v>7.6459999999999999</v>
      </c>
      <c r="E16" s="66">
        <f t="shared" si="0"/>
        <v>24</v>
      </c>
      <c r="F16" s="65">
        <f>VLOOKUP($A16,'Return Data'!$B$7:$R$2700,11,0)</f>
        <v>41.179699999999997</v>
      </c>
      <c r="G16" s="66">
        <f t="shared" si="1"/>
        <v>9</v>
      </c>
      <c r="H16" s="65">
        <f>VLOOKUP($A16,'Return Data'!$B$7:$R$2700,12,0)</f>
        <v>2.2502</v>
      </c>
      <c r="I16" s="66">
        <f t="shared" si="2"/>
        <v>17</v>
      </c>
      <c r="J16" s="65">
        <f>VLOOKUP($A16,'Return Data'!$B$7:$R$2700,13,0)</f>
        <v>4.0914999999999999</v>
      </c>
      <c r="K16" s="66">
        <f t="shared" si="3"/>
        <v>23</v>
      </c>
      <c r="L16" s="65">
        <f>VLOOKUP($A16,'Return Data'!$B$7:$R$2700,17,0)</f>
        <v>6.4180000000000001</v>
      </c>
      <c r="M16" s="66">
        <f t="shared" si="5"/>
        <v>19</v>
      </c>
      <c r="N16" s="65">
        <f>VLOOKUP($A16,'Return Data'!$B$7:$R$2700,14,0)</f>
        <v>2.0251999999999999</v>
      </c>
      <c r="O16" s="66">
        <f t="shared" si="6"/>
        <v>16</v>
      </c>
      <c r="P16" s="65">
        <f>VLOOKUP($A16,'Return Data'!$B$7:$R$2700,15,0)</f>
        <v>6.9101999999999997</v>
      </c>
      <c r="Q16" s="66">
        <f>RANK(P16,P$8:P$34,0)</f>
        <v>18</v>
      </c>
      <c r="R16" s="65">
        <f>VLOOKUP($A16,'Return Data'!$B$7:$R$2700,16,0)</f>
        <v>10.9244</v>
      </c>
      <c r="S16" s="67">
        <f t="shared" si="4"/>
        <v>17</v>
      </c>
    </row>
    <row r="17" spans="1:19" x14ac:dyDescent="0.3">
      <c r="A17" s="63" t="s">
        <v>935</v>
      </c>
      <c r="B17" s="64">
        <f>VLOOKUP($A17,'Return Data'!$B$7:$R$2700,3,0)</f>
        <v>44158</v>
      </c>
      <c r="C17" s="65">
        <f>VLOOKUP($A17,'Return Data'!$B$7:$R$2700,4,0)</f>
        <v>11.2189</v>
      </c>
      <c r="D17" s="65">
        <f>VLOOKUP($A17,'Return Data'!$B$7:$R$2700,10,0)</f>
        <v>13.2502</v>
      </c>
      <c r="E17" s="66">
        <f t="shared" si="0"/>
        <v>4</v>
      </c>
      <c r="F17" s="65">
        <f>VLOOKUP($A17,'Return Data'!$B$7:$R$2700,11,0)</f>
        <v>39.923200000000001</v>
      </c>
      <c r="G17" s="66">
        <f t="shared" si="1"/>
        <v>11</v>
      </c>
      <c r="H17" s="65">
        <f>VLOOKUP($A17,'Return Data'!$B$7:$R$2700,12,0)</f>
        <v>2.3323</v>
      </c>
      <c r="I17" s="66">
        <f t="shared" si="2"/>
        <v>16</v>
      </c>
      <c r="J17" s="65">
        <f>VLOOKUP($A17,'Return Data'!$B$7:$R$2700,13,0)</f>
        <v>10.2378</v>
      </c>
      <c r="K17" s="66">
        <f t="shared" si="3"/>
        <v>11</v>
      </c>
      <c r="L17" s="65"/>
      <c r="M17" s="66"/>
      <c r="N17" s="65"/>
      <c r="O17" s="66"/>
      <c r="P17" s="65"/>
      <c r="Q17" s="66"/>
      <c r="R17" s="65">
        <f>VLOOKUP($A17,'Return Data'!$B$7:$R$2700,16,0)</f>
        <v>7.173</v>
      </c>
      <c r="S17" s="67">
        <f t="shared" si="4"/>
        <v>27</v>
      </c>
    </row>
    <row r="18" spans="1:19" x14ac:dyDescent="0.3">
      <c r="A18" s="63" t="s">
        <v>936</v>
      </c>
      <c r="B18" s="64">
        <f>VLOOKUP($A18,'Return Data'!$B$7:$R$2700,3,0)</f>
        <v>44158</v>
      </c>
      <c r="C18" s="65">
        <f>VLOOKUP($A18,'Return Data'!$B$7:$R$2700,4,0)</f>
        <v>340.11</v>
      </c>
      <c r="D18" s="65">
        <f>VLOOKUP($A18,'Return Data'!$B$7:$R$2700,10,0)</f>
        <v>6.9259000000000004</v>
      </c>
      <c r="E18" s="66">
        <f t="shared" si="0"/>
        <v>26</v>
      </c>
      <c r="F18" s="65">
        <f>VLOOKUP($A18,'Return Data'!$B$7:$R$2700,11,0)</f>
        <v>36.131100000000004</v>
      </c>
      <c r="G18" s="66">
        <f t="shared" si="1"/>
        <v>22</v>
      </c>
      <c r="H18" s="65">
        <f>VLOOKUP($A18,'Return Data'!$B$7:$R$2700,12,0)</f>
        <v>1.6042000000000001</v>
      </c>
      <c r="I18" s="66">
        <f t="shared" si="2"/>
        <v>20</v>
      </c>
      <c r="J18" s="65">
        <f>VLOOKUP($A18,'Return Data'!$B$7:$R$2700,13,0)</f>
        <v>4.2068000000000003</v>
      </c>
      <c r="K18" s="66">
        <f t="shared" si="3"/>
        <v>22</v>
      </c>
      <c r="L18" s="65">
        <f>VLOOKUP($A18,'Return Data'!$B$7:$R$2700,17,0)</f>
        <v>5.4626999999999999</v>
      </c>
      <c r="M18" s="66">
        <f t="shared" ref="M18:M23" si="7">RANK(L18,L$8:L$34,0)</f>
        <v>20</v>
      </c>
      <c r="N18" s="65">
        <f>VLOOKUP($A18,'Return Data'!$B$7:$R$2700,14,0)</f>
        <v>1.0396000000000001</v>
      </c>
      <c r="O18" s="66">
        <f t="shared" ref="O18:O23" si="8">RANK(N18,N$8:N$34,0)</f>
        <v>19</v>
      </c>
      <c r="P18" s="65">
        <f>VLOOKUP($A18,'Return Data'!$B$7:$R$2700,15,0)</f>
        <v>8.2767999999999997</v>
      </c>
      <c r="Q18" s="66">
        <f t="shared" ref="Q18:Q23" si="9">RANK(P18,P$8:P$34,0)</f>
        <v>16</v>
      </c>
      <c r="R18" s="65">
        <f>VLOOKUP($A18,'Return Data'!$B$7:$R$2700,16,0)</f>
        <v>17.058</v>
      </c>
      <c r="S18" s="67">
        <f t="shared" si="4"/>
        <v>6</v>
      </c>
    </row>
    <row r="19" spans="1:19" x14ac:dyDescent="0.3">
      <c r="A19" s="63" t="s">
        <v>939</v>
      </c>
      <c r="B19" s="64">
        <f>VLOOKUP($A19,'Return Data'!$B$7:$R$2700,3,0)</f>
        <v>44158</v>
      </c>
      <c r="C19" s="65">
        <f>VLOOKUP($A19,'Return Data'!$B$7:$R$2700,4,0)</f>
        <v>48.53</v>
      </c>
      <c r="D19" s="65">
        <f>VLOOKUP($A19,'Return Data'!$B$7:$R$2700,10,0)</f>
        <v>11.6145</v>
      </c>
      <c r="E19" s="66">
        <f t="shared" si="0"/>
        <v>14</v>
      </c>
      <c r="F19" s="65">
        <f>VLOOKUP($A19,'Return Data'!$B$7:$R$2700,11,0)</f>
        <v>43.622399999999999</v>
      </c>
      <c r="G19" s="66">
        <f t="shared" si="1"/>
        <v>5</v>
      </c>
      <c r="H19" s="65">
        <f>VLOOKUP($A19,'Return Data'!$B$7:$R$2700,12,0)</f>
        <v>1.4846999999999999</v>
      </c>
      <c r="I19" s="66">
        <f t="shared" si="2"/>
        <v>21</v>
      </c>
      <c r="J19" s="65">
        <f>VLOOKUP($A19,'Return Data'!$B$7:$R$2700,13,0)</f>
        <v>7.8205</v>
      </c>
      <c r="K19" s="66">
        <f t="shared" si="3"/>
        <v>15</v>
      </c>
      <c r="L19" s="65">
        <f>VLOOKUP($A19,'Return Data'!$B$7:$R$2700,17,0)</f>
        <v>6.54</v>
      </c>
      <c r="M19" s="66">
        <f t="shared" si="7"/>
        <v>18</v>
      </c>
      <c r="N19" s="65">
        <f>VLOOKUP($A19,'Return Data'!$B$7:$R$2700,14,0)</f>
        <v>2.1817000000000002</v>
      </c>
      <c r="O19" s="66">
        <f t="shared" si="8"/>
        <v>15</v>
      </c>
      <c r="P19" s="65">
        <f>VLOOKUP($A19,'Return Data'!$B$7:$R$2700,15,0)</f>
        <v>9.9649999999999999</v>
      </c>
      <c r="Q19" s="66">
        <f t="shared" si="9"/>
        <v>11</v>
      </c>
      <c r="R19" s="65">
        <f>VLOOKUP($A19,'Return Data'!$B$7:$R$2700,16,0)</f>
        <v>10.8749</v>
      </c>
      <c r="S19" s="67">
        <f t="shared" si="4"/>
        <v>18</v>
      </c>
    </row>
    <row r="20" spans="1:19" x14ac:dyDescent="0.3">
      <c r="A20" s="63" t="s">
        <v>940</v>
      </c>
      <c r="B20" s="64">
        <f>VLOOKUP($A20,'Return Data'!$B$7:$R$2700,3,0)</f>
        <v>44158</v>
      </c>
      <c r="C20" s="65">
        <f>VLOOKUP($A20,'Return Data'!$B$7:$R$2700,4,0)</f>
        <v>37.96</v>
      </c>
      <c r="D20" s="65">
        <f>VLOOKUP($A20,'Return Data'!$B$7:$R$2700,10,0)</f>
        <v>9.2373999999999992</v>
      </c>
      <c r="E20" s="66">
        <f t="shared" si="0"/>
        <v>21</v>
      </c>
      <c r="F20" s="65">
        <f>VLOOKUP($A20,'Return Data'!$B$7:$R$2700,11,0)</f>
        <v>34.562199999999997</v>
      </c>
      <c r="G20" s="66">
        <f t="shared" si="1"/>
        <v>25</v>
      </c>
      <c r="H20" s="65">
        <f>VLOOKUP($A20,'Return Data'!$B$7:$R$2700,12,0)</f>
        <v>0.93059999999999998</v>
      </c>
      <c r="I20" s="66">
        <f t="shared" si="2"/>
        <v>23</v>
      </c>
      <c r="J20" s="65">
        <f>VLOOKUP($A20,'Return Data'!$B$7:$R$2700,13,0)</f>
        <v>6.0038999999999998</v>
      </c>
      <c r="K20" s="66">
        <f t="shared" si="3"/>
        <v>20</v>
      </c>
      <c r="L20" s="65">
        <f>VLOOKUP($A20,'Return Data'!$B$7:$R$2700,17,0)</f>
        <v>9.4540000000000006</v>
      </c>
      <c r="M20" s="66">
        <f t="shared" si="7"/>
        <v>12</v>
      </c>
      <c r="N20" s="65">
        <f>VLOOKUP($A20,'Return Data'!$B$7:$R$2700,14,0)</f>
        <v>5.9965000000000002</v>
      </c>
      <c r="O20" s="66">
        <f t="shared" si="8"/>
        <v>6</v>
      </c>
      <c r="P20" s="65">
        <f>VLOOKUP($A20,'Return Data'!$B$7:$R$2700,15,0)</f>
        <v>11.083399999999999</v>
      </c>
      <c r="Q20" s="66">
        <f t="shared" si="9"/>
        <v>6</v>
      </c>
      <c r="R20" s="65">
        <f>VLOOKUP($A20,'Return Data'!$B$7:$R$2700,16,0)</f>
        <v>10.5488</v>
      </c>
      <c r="S20" s="67">
        <f t="shared" si="4"/>
        <v>19</v>
      </c>
    </row>
    <row r="21" spans="1:19" x14ac:dyDescent="0.3">
      <c r="A21" s="63" t="s">
        <v>942</v>
      </c>
      <c r="B21" s="64">
        <f>VLOOKUP($A21,'Return Data'!$B$7:$R$2700,3,0)</f>
        <v>44158</v>
      </c>
      <c r="C21" s="65">
        <f>VLOOKUP($A21,'Return Data'!$B$7:$R$2700,4,0)</f>
        <v>140.29900000000001</v>
      </c>
      <c r="D21" s="65">
        <f>VLOOKUP($A21,'Return Data'!$B$7:$R$2700,10,0)</f>
        <v>11.751099999999999</v>
      </c>
      <c r="E21" s="66">
        <f t="shared" si="0"/>
        <v>11</v>
      </c>
      <c r="F21" s="65">
        <f>VLOOKUP($A21,'Return Data'!$B$7:$R$2700,11,0)</f>
        <v>39.079300000000003</v>
      </c>
      <c r="G21" s="66">
        <f t="shared" si="1"/>
        <v>13</v>
      </c>
      <c r="H21" s="65">
        <f>VLOOKUP($A21,'Return Data'!$B$7:$R$2700,12,0)</f>
        <v>4.6890000000000001</v>
      </c>
      <c r="I21" s="66">
        <f t="shared" si="2"/>
        <v>9</v>
      </c>
      <c r="J21" s="65">
        <f>VLOOKUP($A21,'Return Data'!$B$7:$R$2700,13,0)</f>
        <v>12.6881</v>
      </c>
      <c r="K21" s="66">
        <f t="shared" si="3"/>
        <v>5</v>
      </c>
      <c r="L21" s="65">
        <f>VLOOKUP($A21,'Return Data'!$B$7:$R$2700,17,0)</f>
        <v>13.964700000000001</v>
      </c>
      <c r="M21" s="66">
        <f t="shared" si="7"/>
        <v>3</v>
      </c>
      <c r="N21" s="65">
        <f>VLOOKUP($A21,'Return Data'!$B$7:$R$2700,14,0)</f>
        <v>6.3193000000000001</v>
      </c>
      <c r="O21" s="66">
        <f t="shared" si="8"/>
        <v>5</v>
      </c>
      <c r="P21" s="65">
        <f>VLOOKUP($A21,'Return Data'!$B$7:$R$2700,15,0)</f>
        <v>11.7766</v>
      </c>
      <c r="Q21" s="66">
        <f t="shared" si="9"/>
        <v>5</v>
      </c>
      <c r="R21" s="65">
        <f>VLOOKUP($A21,'Return Data'!$B$7:$R$2700,16,0)</f>
        <v>17.688500000000001</v>
      </c>
      <c r="S21" s="67">
        <f t="shared" si="4"/>
        <v>3</v>
      </c>
    </row>
    <row r="22" spans="1:19" x14ac:dyDescent="0.3">
      <c r="A22" s="63" t="s">
        <v>945</v>
      </c>
      <c r="B22" s="64">
        <f>VLOOKUP($A22,'Return Data'!$B$7:$R$2700,3,0)</f>
        <v>44158</v>
      </c>
      <c r="C22" s="65">
        <f>VLOOKUP($A22,'Return Data'!$B$7:$R$2700,4,0)</f>
        <v>51.828000000000003</v>
      </c>
      <c r="D22" s="65">
        <f>VLOOKUP($A22,'Return Data'!$B$7:$R$2700,10,0)</f>
        <v>9.0358000000000001</v>
      </c>
      <c r="E22" s="66">
        <f t="shared" si="0"/>
        <v>22</v>
      </c>
      <c r="F22" s="65">
        <f>VLOOKUP($A22,'Return Data'!$B$7:$R$2700,11,0)</f>
        <v>33.093699999999998</v>
      </c>
      <c r="G22" s="66">
        <f t="shared" si="1"/>
        <v>26</v>
      </c>
      <c r="H22" s="65">
        <f>VLOOKUP($A22,'Return Data'!$B$7:$R$2700,12,0)</f>
        <v>2.1181000000000001</v>
      </c>
      <c r="I22" s="66">
        <f t="shared" si="2"/>
        <v>18</v>
      </c>
      <c r="J22" s="65">
        <f>VLOOKUP($A22,'Return Data'!$B$7:$R$2700,13,0)</f>
        <v>9.1736000000000004</v>
      </c>
      <c r="K22" s="66">
        <f t="shared" si="3"/>
        <v>13</v>
      </c>
      <c r="L22" s="65">
        <f>VLOOKUP($A22,'Return Data'!$B$7:$R$2700,17,0)</f>
        <v>7.6661999999999999</v>
      </c>
      <c r="M22" s="66">
        <f t="shared" si="7"/>
        <v>15</v>
      </c>
      <c r="N22" s="65">
        <f>VLOOKUP($A22,'Return Data'!$B$7:$R$2700,14,0)</f>
        <v>1.4973000000000001</v>
      </c>
      <c r="O22" s="66">
        <f t="shared" si="8"/>
        <v>17</v>
      </c>
      <c r="P22" s="65">
        <f>VLOOKUP($A22,'Return Data'!$B$7:$R$2700,15,0)</f>
        <v>8.4940999999999995</v>
      </c>
      <c r="Q22" s="66">
        <f t="shared" si="9"/>
        <v>15</v>
      </c>
      <c r="R22" s="65">
        <f>VLOOKUP($A22,'Return Data'!$B$7:$R$2700,16,0)</f>
        <v>12.000500000000001</v>
      </c>
      <c r="S22" s="67">
        <f t="shared" si="4"/>
        <v>14</v>
      </c>
    </row>
    <row r="23" spans="1:19" x14ac:dyDescent="0.3">
      <c r="A23" s="63" t="s">
        <v>947</v>
      </c>
      <c r="B23" s="64">
        <f>VLOOKUP($A23,'Return Data'!$B$7:$R$2700,3,0)</f>
        <v>44158</v>
      </c>
      <c r="C23" s="65">
        <f>VLOOKUP($A23,'Return Data'!$B$7:$R$2700,4,0)</f>
        <v>17.198799999999999</v>
      </c>
      <c r="D23" s="65">
        <f>VLOOKUP($A23,'Return Data'!$B$7:$R$2700,10,0)</f>
        <v>12.7332</v>
      </c>
      <c r="E23" s="66">
        <f t="shared" si="0"/>
        <v>7</v>
      </c>
      <c r="F23" s="65">
        <f>VLOOKUP($A23,'Return Data'!$B$7:$R$2700,11,0)</f>
        <v>37.438699999999997</v>
      </c>
      <c r="G23" s="66">
        <f t="shared" si="1"/>
        <v>21</v>
      </c>
      <c r="H23" s="65">
        <f>VLOOKUP($A23,'Return Data'!$B$7:$R$2700,12,0)</f>
        <v>1.1325000000000001</v>
      </c>
      <c r="I23" s="66">
        <f t="shared" si="2"/>
        <v>22</v>
      </c>
      <c r="J23" s="65">
        <f>VLOOKUP($A23,'Return Data'!$B$7:$R$2700,13,0)</f>
        <v>9.3793000000000006</v>
      </c>
      <c r="K23" s="66">
        <f t="shared" si="3"/>
        <v>12</v>
      </c>
      <c r="L23" s="65">
        <f>VLOOKUP($A23,'Return Data'!$B$7:$R$2700,17,0)</f>
        <v>11.5756</v>
      </c>
      <c r="M23" s="66">
        <f t="shared" si="7"/>
        <v>6</v>
      </c>
      <c r="N23" s="65">
        <f>VLOOKUP($A23,'Return Data'!$B$7:$R$2700,14,0)</f>
        <v>5.7754000000000003</v>
      </c>
      <c r="O23" s="66">
        <f t="shared" si="8"/>
        <v>7</v>
      </c>
      <c r="P23" s="65">
        <f>VLOOKUP($A23,'Return Data'!$B$7:$R$2700,15,0)</f>
        <v>12.2227</v>
      </c>
      <c r="Q23" s="66">
        <f t="shared" si="9"/>
        <v>4</v>
      </c>
      <c r="R23" s="65">
        <f>VLOOKUP($A23,'Return Data'!$B$7:$R$2700,16,0)</f>
        <v>9.8932000000000002</v>
      </c>
      <c r="S23" s="67">
        <f t="shared" si="4"/>
        <v>24</v>
      </c>
    </row>
    <row r="24" spans="1:19" x14ac:dyDescent="0.3">
      <c r="A24" s="63" t="s">
        <v>949</v>
      </c>
      <c r="B24" s="64">
        <f>VLOOKUP($A24,'Return Data'!$B$7:$R$2700,3,0)</f>
        <v>44158</v>
      </c>
      <c r="C24" s="65">
        <f>VLOOKUP($A24,'Return Data'!$B$7:$R$2700,4,0)</f>
        <v>10.861499999999999</v>
      </c>
      <c r="D24" s="65">
        <f>VLOOKUP($A24,'Return Data'!$B$7:$R$2700,10,0)</f>
        <v>9.9097000000000008</v>
      </c>
      <c r="E24" s="66">
        <f t="shared" si="0"/>
        <v>20</v>
      </c>
      <c r="F24" s="65">
        <f>VLOOKUP($A24,'Return Data'!$B$7:$R$2700,11,0)</f>
        <v>35.546799999999998</v>
      </c>
      <c r="G24" s="66">
        <f t="shared" ref="G24" si="10">RANK(F24,F$8:F$34,0)</f>
        <v>23</v>
      </c>
      <c r="H24" s="65">
        <f>VLOOKUP($A24,'Return Data'!$B$7:$R$2700,12,0)</f>
        <v>6.5292000000000003</v>
      </c>
      <c r="I24" s="66">
        <f t="shared" ref="I24" si="11">RANK(H24,H$8:H$34,0)</f>
        <v>6</v>
      </c>
      <c r="J24" s="65"/>
      <c r="K24" s="66"/>
      <c r="L24" s="65"/>
      <c r="M24" s="66"/>
      <c r="N24" s="65"/>
      <c r="O24" s="66"/>
      <c r="P24" s="65"/>
      <c r="Q24" s="66"/>
      <c r="R24" s="65">
        <f>VLOOKUP($A24,'Return Data'!$B$7:$R$2700,16,0)</f>
        <v>8.6150000000000002</v>
      </c>
      <c r="S24" s="67">
        <f t="shared" si="4"/>
        <v>26</v>
      </c>
    </row>
    <row r="25" spans="1:19" x14ac:dyDescent="0.3">
      <c r="A25" s="63" t="s">
        <v>951</v>
      </c>
      <c r="B25" s="64">
        <f>VLOOKUP($A25,'Return Data'!$B$7:$R$2700,3,0)</f>
        <v>44158</v>
      </c>
      <c r="C25" s="65">
        <f>VLOOKUP($A25,'Return Data'!$B$7:$R$2700,4,0)</f>
        <v>65.668000000000006</v>
      </c>
      <c r="D25" s="65">
        <f>VLOOKUP($A25,'Return Data'!$B$7:$R$2700,10,0)</f>
        <v>12.541600000000001</v>
      </c>
      <c r="E25" s="66">
        <f t="shared" si="0"/>
        <v>8</v>
      </c>
      <c r="F25" s="65">
        <f>VLOOKUP($A25,'Return Data'!$B$7:$R$2700,11,0)</f>
        <v>46.521500000000003</v>
      </c>
      <c r="G25" s="66">
        <f t="shared" ref="G25:G34" si="12">RANK(F25,F$8:F$34,0)</f>
        <v>2</v>
      </c>
      <c r="H25" s="65">
        <f>VLOOKUP($A25,'Return Data'!$B$7:$R$2700,12,0)</f>
        <v>10.2126</v>
      </c>
      <c r="I25" s="66">
        <f>RANK(H25,H$8:H$34,0)</f>
        <v>2</v>
      </c>
      <c r="J25" s="65">
        <f>VLOOKUP($A25,'Return Data'!$B$7:$R$2700,13,0)</f>
        <v>16.670500000000001</v>
      </c>
      <c r="K25" s="66">
        <f>RANK(J25,J$8:J$34,0)</f>
        <v>3</v>
      </c>
      <c r="L25" s="65">
        <f>VLOOKUP($A25,'Return Data'!$B$7:$R$2700,17,0)</f>
        <v>16.354299999999999</v>
      </c>
      <c r="M25" s="66">
        <f>RANK(L25,L$8:L$34,0)</f>
        <v>1</v>
      </c>
      <c r="N25" s="65">
        <f>VLOOKUP($A25,'Return Data'!$B$7:$R$2700,14,0)</f>
        <v>8.8221000000000007</v>
      </c>
      <c r="O25" s="66">
        <f>RANK(N25,N$8:N$34,0)</f>
        <v>1</v>
      </c>
      <c r="P25" s="65">
        <f>VLOOKUP($A25,'Return Data'!$B$7:$R$2700,15,0)</f>
        <v>16.070599999999999</v>
      </c>
      <c r="Q25" s="66">
        <f>RANK(P25,P$8:P$34,0)</f>
        <v>1</v>
      </c>
      <c r="R25" s="65">
        <f>VLOOKUP($A25,'Return Data'!$B$7:$R$2700,16,0)</f>
        <v>19.871600000000001</v>
      </c>
      <c r="S25" s="67">
        <f t="shared" si="4"/>
        <v>2</v>
      </c>
    </row>
    <row r="26" spans="1:19" x14ac:dyDescent="0.3">
      <c r="A26" s="63" t="s">
        <v>953</v>
      </c>
      <c r="B26" s="64">
        <f>VLOOKUP($A26,'Return Data'!$B$7:$R$2700,3,0)</f>
        <v>44158</v>
      </c>
      <c r="C26" s="65">
        <f>VLOOKUP($A26,'Return Data'!$B$7:$R$2700,4,0)</f>
        <v>11.1037</v>
      </c>
      <c r="D26" s="65">
        <f>VLOOKUP($A26,'Return Data'!$B$7:$R$2700,10,0)</f>
        <v>14.180400000000001</v>
      </c>
      <c r="E26" s="66">
        <f t="shared" si="0"/>
        <v>2</v>
      </c>
      <c r="F26" s="65">
        <f>VLOOKUP($A26,'Return Data'!$B$7:$R$2700,11,0)</f>
        <v>39.641100000000002</v>
      </c>
      <c r="G26" s="66">
        <f t="shared" si="12"/>
        <v>12</v>
      </c>
      <c r="H26" s="65">
        <f>VLOOKUP($A26,'Return Data'!$B$7:$R$2700,12,0)</f>
        <v>-1.6475</v>
      </c>
      <c r="I26" s="66">
        <f>RANK(H26,H$8:H$34,0)</f>
        <v>25</v>
      </c>
      <c r="J26" s="65">
        <f>VLOOKUP($A26,'Return Data'!$B$7:$R$2700,13,0)</f>
        <v>6.97</v>
      </c>
      <c r="K26" s="66">
        <f>RANK(J26,J$8:J$34,0)</f>
        <v>18</v>
      </c>
      <c r="L26" s="65"/>
      <c r="M26" s="66"/>
      <c r="N26" s="65"/>
      <c r="O26" s="66"/>
      <c r="P26" s="65"/>
      <c r="Q26" s="66"/>
      <c r="R26" s="65">
        <f>VLOOKUP($A26,'Return Data'!$B$7:$R$2700,16,0)</f>
        <v>9.9463000000000008</v>
      </c>
      <c r="S26" s="67">
        <f t="shared" si="4"/>
        <v>23</v>
      </c>
    </row>
    <row r="27" spans="1:19" x14ac:dyDescent="0.3">
      <c r="A27" s="63" t="s">
        <v>954</v>
      </c>
      <c r="B27" s="64">
        <f>VLOOKUP($A27,'Return Data'!$B$7:$R$2700,3,0)</f>
        <v>44158</v>
      </c>
      <c r="C27" s="65">
        <f>VLOOKUP($A27,'Return Data'!$B$7:$R$2700,4,0)</f>
        <v>569.46640000000002</v>
      </c>
      <c r="D27" s="65">
        <f>VLOOKUP($A27,'Return Data'!$B$7:$R$2700,10,0)</f>
        <v>11.710800000000001</v>
      </c>
      <c r="E27" s="66">
        <f t="shared" si="0"/>
        <v>12</v>
      </c>
      <c r="F27" s="65">
        <f>VLOOKUP($A27,'Return Data'!$B$7:$R$2700,11,0)</f>
        <v>45.427999999999997</v>
      </c>
      <c r="G27" s="66">
        <f t="shared" si="12"/>
        <v>3</v>
      </c>
      <c r="H27" s="65">
        <f>VLOOKUP($A27,'Return Data'!$B$7:$R$2700,12,0)</f>
        <v>2.4775999999999998</v>
      </c>
      <c r="I27" s="66">
        <f t="shared" ref="I27:I32" si="13">RANK(H27,H$8:H$34,0)</f>
        <v>15</v>
      </c>
      <c r="J27" s="65">
        <f>VLOOKUP($A27,'Return Data'!$B$7:$R$2700,13,0)</f>
        <v>7.0536000000000003</v>
      </c>
      <c r="K27" s="66">
        <f t="shared" ref="K27:K32" si="14">RANK(J27,J$8:J$34,0)</f>
        <v>17</v>
      </c>
      <c r="L27" s="65">
        <f>VLOOKUP($A27,'Return Data'!$B$7:$R$2700,17,0)</f>
        <v>6.5547000000000004</v>
      </c>
      <c r="M27" s="66">
        <f t="shared" ref="M27:M32" si="15">RANK(L27,L$8:L$34,0)</f>
        <v>17</v>
      </c>
      <c r="N27" s="65">
        <f>VLOOKUP($A27,'Return Data'!$B$7:$R$2700,14,0)</f>
        <v>-2.3024</v>
      </c>
      <c r="O27" s="66">
        <f t="shared" ref="O27:O32" si="16">RANK(N27,N$8:N$34,0)</f>
        <v>22</v>
      </c>
      <c r="P27" s="65">
        <f>VLOOKUP($A27,'Return Data'!$B$7:$R$2700,15,0)</f>
        <v>6.2675999999999998</v>
      </c>
      <c r="Q27" s="66">
        <f t="shared" ref="Q27:Q32" si="17">RANK(P27,P$8:P$34,0)</f>
        <v>19</v>
      </c>
      <c r="R27" s="65">
        <f>VLOOKUP($A27,'Return Data'!$B$7:$R$2700,16,0)</f>
        <v>17.4392</v>
      </c>
      <c r="S27" s="67">
        <f t="shared" si="4"/>
        <v>4</v>
      </c>
    </row>
    <row r="28" spans="1:19" x14ac:dyDescent="0.3">
      <c r="A28" s="63" t="s">
        <v>956</v>
      </c>
      <c r="B28" s="64">
        <f>VLOOKUP($A28,'Return Data'!$B$7:$R$2700,3,0)</f>
        <v>44158</v>
      </c>
      <c r="C28" s="65">
        <f>VLOOKUP($A28,'Return Data'!$B$7:$R$2700,4,0)</f>
        <v>122.21</v>
      </c>
      <c r="D28" s="65">
        <f>VLOOKUP($A28,'Return Data'!$B$7:$R$2700,10,0)</f>
        <v>12.5322</v>
      </c>
      <c r="E28" s="66">
        <f t="shared" si="0"/>
        <v>9</v>
      </c>
      <c r="F28" s="65">
        <f>VLOOKUP($A28,'Return Data'!$B$7:$R$2700,11,0)</f>
        <v>41.8902</v>
      </c>
      <c r="G28" s="66">
        <f t="shared" si="12"/>
        <v>8</v>
      </c>
      <c r="H28" s="65">
        <f>VLOOKUP($A28,'Return Data'!$B$7:$R$2700,12,0)</f>
        <v>6.2141000000000002</v>
      </c>
      <c r="I28" s="66">
        <f t="shared" si="13"/>
        <v>8</v>
      </c>
      <c r="J28" s="65">
        <f>VLOOKUP($A28,'Return Data'!$B$7:$R$2700,13,0)</f>
        <v>15.7621</v>
      </c>
      <c r="K28" s="66">
        <f t="shared" si="14"/>
        <v>4</v>
      </c>
      <c r="L28" s="65">
        <f>VLOOKUP($A28,'Return Data'!$B$7:$R$2700,17,0)</f>
        <v>11.292400000000001</v>
      </c>
      <c r="M28" s="66">
        <f t="shared" si="15"/>
        <v>7</v>
      </c>
      <c r="N28" s="65">
        <f>VLOOKUP($A28,'Return Data'!$B$7:$R$2700,14,0)</f>
        <v>3.9912999999999998</v>
      </c>
      <c r="O28" s="66">
        <f t="shared" si="16"/>
        <v>9</v>
      </c>
      <c r="P28" s="65">
        <f>VLOOKUP($A28,'Return Data'!$B$7:$R$2700,15,0)</f>
        <v>12.5878</v>
      </c>
      <c r="Q28" s="66">
        <f t="shared" si="17"/>
        <v>3</v>
      </c>
      <c r="R28" s="65">
        <f>VLOOKUP($A28,'Return Data'!$B$7:$R$2700,16,0)</f>
        <v>23.1129</v>
      </c>
      <c r="S28" s="67">
        <f t="shared" si="4"/>
        <v>1</v>
      </c>
    </row>
    <row r="29" spans="1:19" x14ac:dyDescent="0.3">
      <c r="A29" s="63" t="s">
        <v>958</v>
      </c>
      <c r="B29" s="64">
        <f>VLOOKUP($A29,'Return Data'!$B$7:$R$2700,3,0)</f>
        <v>44158</v>
      </c>
      <c r="C29" s="65">
        <f>VLOOKUP($A29,'Return Data'!$B$7:$R$2700,4,0)</f>
        <v>42.745600000000003</v>
      </c>
      <c r="D29" s="65">
        <f>VLOOKUP($A29,'Return Data'!$B$7:$R$2700,10,0)</f>
        <v>2.6315</v>
      </c>
      <c r="E29" s="66">
        <f t="shared" si="0"/>
        <v>27</v>
      </c>
      <c r="F29" s="65">
        <f>VLOOKUP($A29,'Return Data'!$B$7:$R$2700,11,0)</f>
        <v>20.553799999999999</v>
      </c>
      <c r="G29" s="66">
        <f t="shared" si="12"/>
        <v>27</v>
      </c>
      <c r="H29" s="65">
        <f>VLOOKUP($A29,'Return Data'!$B$7:$R$2700,12,0)</f>
        <v>9.2863000000000007</v>
      </c>
      <c r="I29" s="66">
        <f t="shared" si="13"/>
        <v>3</v>
      </c>
      <c r="J29" s="65">
        <f>VLOOKUP($A29,'Return Data'!$B$7:$R$2700,13,0)</f>
        <v>11.567399999999999</v>
      </c>
      <c r="K29" s="66">
        <f t="shared" si="14"/>
        <v>8</v>
      </c>
      <c r="L29" s="65">
        <f>VLOOKUP($A29,'Return Data'!$B$7:$R$2700,17,0)</f>
        <v>9.4916999999999998</v>
      </c>
      <c r="M29" s="66">
        <f t="shared" si="15"/>
        <v>11</v>
      </c>
      <c r="N29" s="65">
        <f>VLOOKUP($A29,'Return Data'!$B$7:$R$2700,14,0)</f>
        <v>3.5783</v>
      </c>
      <c r="O29" s="66">
        <f t="shared" si="16"/>
        <v>12</v>
      </c>
      <c r="P29" s="65">
        <f>VLOOKUP($A29,'Return Data'!$B$7:$R$2700,15,0)</f>
        <v>10.786199999999999</v>
      </c>
      <c r="Q29" s="66">
        <f t="shared" si="17"/>
        <v>8</v>
      </c>
      <c r="R29" s="65">
        <f>VLOOKUP($A29,'Return Data'!$B$7:$R$2700,16,0)</f>
        <v>10.965400000000001</v>
      </c>
      <c r="S29" s="67">
        <f t="shared" si="4"/>
        <v>16</v>
      </c>
    </row>
    <row r="30" spans="1:19" x14ac:dyDescent="0.3">
      <c r="A30" s="63" t="s">
        <v>961</v>
      </c>
      <c r="B30" s="64">
        <f>VLOOKUP($A30,'Return Data'!$B$7:$R$2700,3,0)</f>
        <v>44158</v>
      </c>
      <c r="C30" s="65">
        <f>VLOOKUP($A30,'Return Data'!$B$7:$R$2700,4,0)</f>
        <v>362.34146964769502</v>
      </c>
      <c r="D30" s="65">
        <f>VLOOKUP($A30,'Return Data'!$B$7:$R$2700,10,0)</f>
        <v>9.9251000000000005</v>
      </c>
      <c r="E30" s="66">
        <f t="shared" si="0"/>
        <v>19</v>
      </c>
      <c r="F30" s="65">
        <f>VLOOKUP($A30,'Return Data'!$B$7:$R$2700,11,0)</f>
        <v>38.6646</v>
      </c>
      <c r="G30" s="66">
        <f t="shared" si="12"/>
        <v>16</v>
      </c>
      <c r="H30" s="65">
        <f>VLOOKUP($A30,'Return Data'!$B$7:$R$2700,12,0)</f>
        <v>-0.65769999999999995</v>
      </c>
      <c r="I30" s="66">
        <f t="shared" si="13"/>
        <v>24</v>
      </c>
      <c r="J30" s="65">
        <f>VLOOKUP($A30,'Return Data'!$B$7:$R$2700,13,0)</f>
        <v>7.5827</v>
      </c>
      <c r="K30" s="66">
        <f t="shared" si="14"/>
        <v>16</v>
      </c>
      <c r="L30" s="65">
        <f>VLOOKUP($A30,'Return Data'!$B$7:$R$2700,17,0)</f>
        <v>8.0197000000000003</v>
      </c>
      <c r="M30" s="66">
        <f t="shared" si="15"/>
        <v>14</v>
      </c>
      <c r="N30" s="65">
        <f>VLOOKUP($A30,'Return Data'!$B$7:$R$2700,14,0)</f>
        <v>3.8332999999999999</v>
      </c>
      <c r="O30" s="66">
        <f t="shared" si="16"/>
        <v>10</v>
      </c>
      <c r="P30" s="65">
        <f>VLOOKUP($A30,'Return Data'!$B$7:$R$2700,15,0)</f>
        <v>9.1507000000000005</v>
      </c>
      <c r="Q30" s="66">
        <f t="shared" si="17"/>
        <v>14</v>
      </c>
      <c r="R30" s="65">
        <f>VLOOKUP($A30,'Return Data'!$B$7:$R$2700,16,0)</f>
        <v>13.809200000000001</v>
      </c>
      <c r="S30" s="67">
        <f t="shared" si="4"/>
        <v>12</v>
      </c>
    </row>
    <row r="31" spans="1:19" x14ac:dyDescent="0.3">
      <c r="A31" s="63" t="s">
        <v>962</v>
      </c>
      <c r="B31" s="64">
        <f>VLOOKUP($A31,'Return Data'!$B$7:$R$2700,3,0)</f>
        <v>44158</v>
      </c>
      <c r="C31" s="65">
        <f>VLOOKUP($A31,'Return Data'!$B$7:$R$2700,4,0)</f>
        <v>36.909799999999997</v>
      </c>
      <c r="D31" s="65">
        <f>VLOOKUP($A31,'Return Data'!$B$7:$R$2700,10,0)</f>
        <v>8.6240000000000006</v>
      </c>
      <c r="E31" s="66">
        <f t="shared" si="0"/>
        <v>23</v>
      </c>
      <c r="F31" s="65">
        <f>VLOOKUP($A31,'Return Data'!$B$7:$R$2700,11,0)</f>
        <v>37.559399999999997</v>
      </c>
      <c r="G31" s="66">
        <f t="shared" si="12"/>
        <v>20</v>
      </c>
      <c r="H31" s="65">
        <f>VLOOKUP($A31,'Return Data'!$B$7:$R$2700,12,0)</f>
        <v>-3.2477999999999998</v>
      </c>
      <c r="I31" s="66">
        <f t="shared" si="13"/>
        <v>27</v>
      </c>
      <c r="J31" s="65">
        <f>VLOOKUP($A31,'Return Data'!$B$7:$R$2700,13,0)</f>
        <v>0.94350000000000001</v>
      </c>
      <c r="K31" s="66">
        <f t="shared" si="14"/>
        <v>25</v>
      </c>
      <c r="L31" s="65">
        <f>VLOOKUP($A31,'Return Data'!$B$7:$R$2700,17,0)</f>
        <v>7.2718999999999996</v>
      </c>
      <c r="M31" s="66">
        <f t="shared" si="15"/>
        <v>16</v>
      </c>
      <c r="N31" s="65">
        <f>VLOOKUP($A31,'Return Data'!$B$7:$R$2700,14,0)</f>
        <v>4.7438000000000002</v>
      </c>
      <c r="O31" s="66">
        <f t="shared" si="16"/>
        <v>8</v>
      </c>
      <c r="P31" s="65">
        <f>VLOOKUP($A31,'Return Data'!$B$7:$R$2700,15,0)</f>
        <v>10.449</v>
      </c>
      <c r="Q31" s="66">
        <f t="shared" si="17"/>
        <v>10</v>
      </c>
      <c r="R31" s="65">
        <f>VLOOKUP($A31,'Return Data'!$B$7:$R$2700,16,0)</f>
        <v>9.9646000000000008</v>
      </c>
      <c r="S31" s="67">
        <f t="shared" si="4"/>
        <v>22</v>
      </c>
    </row>
    <row r="32" spans="1:19" x14ac:dyDescent="0.3">
      <c r="A32" s="63" t="s">
        <v>964</v>
      </c>
      <c r="B32" s="64">
        <f>VLOOKUP($A32,'Return Data'!$B$7:$R$2700,3,0)</f>
        <v>44158</v>
      </c>
      <c r="C32" s="65">
        <f>VLOOKUP($A32,'Return Data'!$B$7:$R$2700,4,0)</f>
        <v>237.20359999999999</v>
      </c>
      <c r="D32" s="65">
        <f>VLOOKUP($A32,'Return Data'!$B$7:$R$2700,10,0)</f>
        <v>11.3537</v>
      </c>
      <c r="E32" s="66">
        <f t="shared" si="0"/>
        <v>16</v>
      </c>
      <c r="F32" s="65">
        <f>VLOOKUP($A32,'Return Data'!$B$7:$R$2700,11,0)</f>
        <v>39.985199999999999</v>
      </c>
      <c r="G32" s="66">
        <f t="shared" si="12"/>
        <v>10</v>
      </c>
      <c r="H32" s="65">
        <f>VLOOKUP($A32,'Return Data'!$B$7:$R$2700,12,0)</f>
        <v>6.4877000000000002</v>
      </c>
      <c r="I32" s="66">
        <f t="shared" si="13"/>
        <v>7</v>
      </c>
      <c r="J32" s="65">
        <f>VLOOKUP($A32,'Return Data'!$B$7:$R$2700,13,0)</f>
        <v>10.3759</v>
      </c>
      <c r="K32" s="66">
        <f t="shared" si="14"/>
        <v>10</v>
      </c>
      <c r="L32" s="65">
        <f>VLOOKUP($A32,'Return Data'!$B$7:$R$2700,17,0)</f>
        <v>12.964600000000001</v>
      </c>
      <c r="M32" s="66">
        <f t="shared" si="15"/>
        <v>4</v>
      </c>
      <c r="N32" s="65">
        <f>VLOOKUP($A32,'Return Data'!$B$7:$R$2700,14,0)</f>
        <v>6.5532000000000004</v>
      </c>
      <c r="O32" s="66">
        <f t="shared" si="16"/>
        <v>2</v>
      </c>
      <c r="P32" s="65">
        <f>VLOOKUP($A32,'Return Data'!$B$7:$R$2700,15,0)</f>
        <v>9.7887000000000004</v>
      </c>
      <c r="Q32" s="66">
        <f t="shared" si="17"/>
        <v>12</v>
      </c>
      <c r="R32" s="65">
        <f>VLOOKUP($A32,'Return Data'!$B$7:$R$2700,16,0)</f>
        <v>12.081300000000001</v>
      </c>
      <c r="S32" s="67">
        <f t="shared" si="4"/>
        <v>13</v>
      </c>
    </row>
    <row r="33" spans="1:19" x14ac:dyDescent="0.3">
      <c r="A33" s="63" t="s">
        <v>967</v>
      </c>
      <c r="B33" s="64">
        <f>VLOOKUP($A33,'Return Data'!$B$7:$R$2700,3,0)</f>
        <v>44158</v>
      </c>
      <c r="C33" s="65">
        <f>VLOOKUP($A33,'Return Data'!$B$7:$R$2700,4,0)</f>
        <v>11.58</v>
      </c>
      <c r="D33" s="65">
        <f>VLOOKUP($A33,'Return Data'!$B$7:$R$2700,10,0)</f>
        <v>11.560700000000001</v>
      </c>
      <c r="E33" s="66">
        <f t="shared" si="0"/>
        <v>15</v>
      </c>
      <c r="F33" s="65">
        <f>VLOOKUP($A33,'Return Data'!$B$7:$R$2700,11,0)</f>
        <v>41.911799999999999</v>
      </c>
      <c r="G33" s="66">
        <f t="shared" si="12"/>
        <v>7</v>
      </c>
      <c r="H33" s="65">
        <f>VLOOKUP($A33,'Return Data'!$B$7:$R$2700,12,0)</f>
        <v>8.8346</v>
      </c>
      <c r="I33" s="66">
        <f t="shared" ref="I33" si="18">RANK(H33,H$8:H$34,0)</f>
        <v>4</v>
      </c>
      <c r="J33" s="65"/>
      <c r="K33" s="66"/>
      <c r="L33" s="65"/>
      <c r="M33" s="66"/>
      <c r="N33" s="65"/>
      <c r="O33" s="66"/>
      <c r="P33" s="65"/>
      <c r="Q33" s="66"/>
      <c r="R33" s="65">
        <f>VLOOKUP($A33,'Return Data'!$B$7:$R$2700,16,0)</f>
        <v>15.8</v>
      </c>
      <c r="S33" s="67">
        <f t="shared" si="4"/>
        <v>10</v>
      </c>
    </row>
    <row r="34" spans="1:19" x14ac:dyDescent="0.3">
      <c r="A34" s="63" t="s">
        <v>969</v>
      </c>
      <c r="B34" s="64">
        <f>VLOOKUP($A34,'Return Data'!$B$7:$R$2700,3,0)</f>
        <v>44158</v>
      </c>
      <c r="C34" s="65">
        <f>VLOOKUP($A34,'Return Data'!$B$7:$R$2700,4,0)</f>
        <v>127.998</v>
      </c>
      <c r="D34" s="65">
        <f>VLOOKUP($A34,'Return Data'!$B$7:$R$2700,10,0)</f>
        <v>7.6310000000000002</v>
      </c>
      <c r="E34" s="66">
        <f t="shared" si="0"/>
        <v>25</v>
      </c>
      <c r="F34" s="65">
        <f>VLOOKUP($A34,'Return Data'!$B$7:$R$2700,11,0)</f>
        <v>38.790599999999998</v>
      </c>
      <c r="G34" s="66">
        <f t="shared" si="12"/>
        <v>15</v>
      </c>
      <c r="H34" s="65">
        <f>VLOOKUP($A34,'Return Data'!$B$7:$R$2700,12,0)</f>
        <v>3.5703</v>
      </c>
      <c r="I34" s="66">
        <f>RANK(H34,H$8:H$34,0)</f>
        <v>12</v>
      </c>
      <c r="J34" s="65">
        <f>VLOOKUP($A34,'Return Data'!$B$7:$R$2700,13,0)</f>
        <v>6.6321000000000003</v>
      </c>
      <c r="K34" s="66">
        <f>RANK(J34,J$8:J$34,0)</f>
        <v>19</v>
      </c>
      <c r="L34" s="65">
        <f>VLOOKUP($A34,'Return Data'!$B$7:$R$2700,17,0)</f>
        <v>4.0789</v>
      </c>
      <c r="M34" s="66">
        <f>RANK(L34,L$8:L$34,0)</f>
        <v>22</v>
      </c>
      <c r="N34" s="65">
        <f>VLOOKUP($A34,'Return Data'!$B$7:$R$2700,14,0)</f>
        <v>-0.13919999999999999</v>
      </c>
      <c r="O34" s="66">
        <f>RANK(N34,N$8:N$34,0)</f>
        <v>21</v>
      </c>
      <c r="P34" s="65">
        <f>VLOOKUP($A34,'Return Data'!$B$7:$R$2700,15,0)</f>
        <v>6.1612</v>
      </c>
      <c r="Q34" s="66">
        <f>RANK(P34,P$8:P$34,0)</f>
        <v>20</v>
      </c>
      <c r="R34" s="65">
        <f>VLOOKUP($A34,'Return Data'!$B$7:$R$2700,16,0)</f>
        <v>9.8869000000000007</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10.945466666666666</v>
      </c>
      <c r="E36" s="74"/>
      <c r="F36" s="75">
        <f>AVERAGE(F8:F34)</f>
        <v>39.130992592592584</v>
      </c>
      <c r="G36" s="74"/>
      <c r="H36" s="75">
        <f>AVERAGE(H8:H34)</f>
        <v>3.5920444444444439</v>
      </c>
      <c r="I36" s="74"/>
      <c r="J36" s="75">
        <f>AVERAGE(J8:J34)</f>
        <v>9.5120360000000002</v>
      </c>
      <c r="K36" s="74"/>
      <c r="L36" s="75">
        <f>AVERAGE(L8:L34)</f>
        <v>9.4172090909090915</v>
      </c>
      <c r="M36" s="74"/>
      <c r="N36" s="75">
        <f>AVERAGE(N8:N34)</f>
        <v>3.5227181818181821</v>
      </c>
      <c r="O36" s="74"/>
      <c r="P36" s="75">
        <f>AVERAGE(P8:P34)</f>
        <v>9.9145571428571433</v>
      </c>
      <c r="Q36" s="74"/>
      <c r="R36" s="75">
        <f>AVERAGE(R8:R34)</f>
        <v>13.399011111111113</v>
      </c>
      <c r="S36" s="76"/>
    </row>
    <row r="37" spans="1:19" x14ac:dyDescent="0.3">
      <c r="A37" s="73" t="s">
        <v>28</v>
      </c>
      <c r="B37" s="74"/>
      <c r="C37" s="74"/>
      <c r="D37" s="75">
        <f>MIN(D8:D34)</f>
        <v>2.6315</v>
      </c>
      <c r="E37" s="74"/>
      <c r="F37" s="75">
        <f>MIN(F8:F34)</f>
        <v>20.553799999999999</v>
      </c>
      <c r="G37" s="74"/>
      <c r="H37" s="75">
        <f>MIN(H8:H34)</f>
        <v>-3.2477999999999998</v>
      </c>
      <c r="I37" s="74"/>
      <c r="J37" s="75">
        <f>MIN(J8:J34)</f>
        <v>0.94350000000000001</v>
      </c>
      <c r="K37" s="74"/>
      <c r="L37" s="75">
        <f>MIN(L8:L34)</f>
        <v>4.0789</v>
      </c>
      <c r="M37" s="74"/>
      <c r="N37" s="75">
        <f>MIN(N8:N34)</f>
        <v>-2.3024</v>
      </c>
      <c r="O37" s="74"/>
      <c r="P37" s="75">
        <f>MIN(P8:P34)</f>
        <v>6.0288000000000004</v>
      </c>
      <c r="Q37" s="74"/>
      <c r="R37" s="75">
        <f>MIN(R8:R34)</f>
        <v>7.173</v>
      </c>
      <c r="S37" s="76"/>
    </row>
    <row r="38" spans="1:19" ht="15" thickBot="1" x14ac:dyDescent="0.35">
      <c r="A38" s="77" t="s">
        <v>29</v>
      </c>
      <c r="B38" s="78"/>
      <c r="C38" s="78"/>
      <c r="D38" s="79">
        <f>MAX(D8:D34)</f>
        <v>16.239599999999999</v>
      </c>
      <c r="E38" s="78"/>
      <c r="F38" s="79">
        <f>MAX(F8:F34)</f>
        <v>49.121600000000001</v>
      </c>
      <c r="G38" s="78"/>
      <c r="H38" s="79">
        <f>MAX(H8:H34)</f>
        <v>10.8903</v>
      </c>
      <c r="I38" s="78"/>
      <c r="J38" s="79">
        <f>MAX(J8:J34)</f>
        <v>19.2361</v>
      </c>
      <c r="K38" s="78"/>
      <c r="L38" s="79">
        <f>MAX(L8:L34)</f>
        <v>16.354299999999999</v>
      </c>
      <c r="M38" s="78"/>
      <c r="N38" s="79">
        <f>MAX(N8:N34)</f>
        <v>8.8221000000000007</v>
      </c>
      <c r="O38" s="78"/>
      <c r="P38" s="79">
        <f>MAX(P8:P34)</f>
        <v>16.070599999999999</v>
      </c>
      <c r="Q38" s="78"/>
      <c r="R38" s="79">
        <f>MAX(R8:R34)</f>
        <v>23.1129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30" sqref="A30"/>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44158</v>
      </c>
      <c r="C8" s="65">
        <f>VLOOKUP($A8,'Return Data'!$B$7:$R$2700,4,0)</f>
        <v>45.02</v>
      </c>
      <c r="D8" s="65">
        <f>VLOOKUP($A8,'Return Data'!$B$7:$R$2700,10,0)</f>
        <v>7.7032999999999996</v>
      </c>
      <c r="E8" s="66">
        <f t="shared" ref="E8:E39" si="0">RANK(D8,D$8:D$71,0)</f>
        <v>63</v>
      </c>
      <c r="F8" s="65">
        <f>VLOOKUP($A8,'Return Data'!$B$7:$R$2700,11,0)</f>
        <v>32.567700000000002</v>
      </c>
      <c r="G8" s="66">
        <f t="shared" ref="G8:G39" si="1">RANK(F8,F$8:F$71,0)</f>
        <v>63</v>
      </c>
      <c r="H8" s="65">
        <f>VLOOKUP($A8,'Return Data'!$B$7:$R$2700,12,0)</f>
        <v>2.6448</v>
      </c>
      <c r="I8" s="66">
        <f t="shared" ref="I8:I29" si="2">RANK(H8,H$8:H$71,0)</f>
        <v>44</v>
      </c>
      <c r="J8" s="65">
        <f>VLOOKUP($A8,'Return Data'!$B$7:$R$2700,13,0)</f>
        <v>7.1905000000000001</v>
      </c>
      <c r="K8" s="66">
        <f t="shared" ref="K8:K29" si="3">RANK(J8,J$8:J$71,0)</f>
        <v>46</v>
      </c>
      <c r="L8" s="65">
        <f>VLOOKUP($A8,'Return Data'!$B$7:$R$2700,17,0)</f>
        <v>6.9968000000000004</v>
      </c>
      <c r="M8" s="66">
        <f t="shared" ref="M8:M12" si="4">RANK(L8,L$8:L$71,0)</f>
        <v>44</v>
      </c>
      <c r="N8" s="65">
        <f>VLOOKUP($A8,'Return Data'!$B$7:$R$2700,14,0)</f>
        <v>3.6461000000000001</v>
      </c>
      <c r="O8" s="66">
        <f>RANK(N8,N$8:N$71,0)</f>
        <v>30</v>
      </c>
      <c r="P8" s="65">
        <f>VLOOKUP($A8,'Return Data'!$B$7:$R$2700,15,0)</f>
        <v>10.477499999999999</v>
      </c>
      <c r="Q8" s="66">
        <f>RANK(P8,P$8:P$71,0)</f>
        <v>21</v>
      </c>
      <c r="R8" s="65">
        <f>VLOOKUP($A8,'Return Data'!$B$7:$R$2700,16,0)</f>
        <v>14.4717</v>
      </c>
      <c r="S8" s="67">
        <f t="shared" ref="S8:S39" si="5">RANK(R8,R$8:R$71,0)</f>
        <v>16</v>
      </c>
    </row>
    <row r="9" spans="1:20" x14ac:dyDescent="0.3">
      <c r="A9" s="63" t="s">
        <v>164</v>
      </c>
      <c r="B9" s="64">
        <f>VLOOKUP($A9,'Return Data'!$B$7:$R$2700,3,0)</f>
        <v>44158</v>
      </c>
      <c r="C9" s="65">
        <f>VLOOKUP($A9,'Return Data'!$B$7:$R$2700,4,0)</f>
        <v>36.78</v>
      </c>
      <c r="D9" s="65">
        <f>VLOOKUP($A9,'Return Data'!$B$7:$R$2700,10,0)</f>
        <v>7.9859</v>
      </c>
      <c r="E9" s="66">
        <f t="shared" si="0"/>
        <v>60</v>
      </c>
      <c r="F9" s="65">
        <f>VLOOKUP($A9,'Return Data'!$B$7:$R$2700,11,0)</f>
        <v>32.731900000000003</v>
      </c>
      <c r="G9" s="66">
        <f t="shared" si="1"/>
        <v>62</v>
      </c>
      <c r="H9" s="65">
        <f>VLOOKUP($A9,'Return Data'!$B$7:$R$2700,12,0)</f>
        <v>4.0747</v>
      </c>
      <c r="I9" s="66">
        <f t="shared" si="2"/>
        <v>39</v>
      </c>
      <c r="J9" s="65">
        <f>VLOOKUP($A9,'Return Data'!$B$7:$R$2700,13,0)</f>
        <v>8.5916999999999994</v>
      </c>
      <c r="K9" s="66">
        <f t="shared" si="3"/>
        <v>37</v>
      </c>
      <c r="L9" s="65">
        <f>VLOOKUP($A9,'Return Data'!$B$7:$R$2700,17,0)</f>
        <v>8.2222000000000008</v>
      </c>
      <c r="M9" s="66">
        <f t="shared" si="4"/>
        <v>38</v>
      </c>
      <c r="N9" s="65">
        <f>VLOOKUP($A9,'Return Data'!$B$7:$R$2700,14,0)</f>
        <v>4.6910999999999996</v>
      </c>
      <c r="O9" s="66">
        <f>RANK(N9,N$8:N$71,0)</f>
        <v>23</v>
      </c>
      <c r="P9" s="65">
        <f>VLOOKUP($A9,'Return Data'!$B$7:$R$2700,15,0)</f>
        <v>11.250400000000001</v>
      </c>
      <c r="Q9" s="66">
        <f>RANK(P9,P$8:P$71,0)</f>
        <v>15</v>
      </c>
      <c r="R9" s="65">
        <f>VLOOKUP($A9,'Return Data'!$B$7:$R$2700,16,0)</f>
        <v>15.2715</v>
      </c>
      <c r="S9" s="67">
        <f t="shared" si="5"/>
        <v>13</v>
      </c>
    </row>
    <row r="10" spans="1:20" x14ac:dyDescent="0.3">
      <c r="A10" s="63" t="s">
        <v>165</v>
      </c>
      <c r="B10" s="64">
        <f>VLOOKUP($A10,'Return Data'!$B$7:$R$2700,3,0)</f>
        <v>44158</v>
      </c>
      <c r="C10" s="65">
        <f>VLOOKUP($A10,'Return Data'!$B$7:$R$2700,4,0)</f>
        <v>59.822400000000002</v>
      </c>
      <c r="D10" s="65">
        <f>VLOOKUP($A10,'Return Data'!$B$7:$R$2700,10,0)</f>
        <v>17.193100000000001</v>
      </c>
      <c r="E10" s="66">
        <f t="shared" si="0"/>
        <v>2</v>
      </c>
      <c r="F10" s="65">
        <f>VLOOKUP($A10,'Return Data'!$B$7:$R$2700,11,0)</f>
        <v>39.683199999999999</v>
      </c>
      <c r="G10" s="66">
        <f t="shared" si="1"/>
        <v>40</v>
      </c>
      <c r="H10" s="65">
        <f>VLOOKUP($A10,'Return Data'!$B$7:$R$2700,12,0)</f>
        <v>6.6662999999999997</v>
      </c>
      <c r="I10" s="66">
        <f t="shared" si="2"/>
        <v>22</v>
      </c>
      <c r="J10" s="65">
        <f>VLOOKUP($A10,'Return Data'!$B$7:$R$2700,13,0)</f>
        <v>15.475</v>
      </c>
      <c r="K10" s="66">
        <f t="shared" si="3"/>
        <v>14</v>
      </c>
      <c r="L10" s="65">
        <f>VLOOKUP($A10,'Return Data'!$B$7:$R$2700,17,0)</f>
        <v>16.6479</v>
      </c>
      <c r="M10" s="66">
        <f t="shared" si="4"/>
        <v>10</v>
      </c>
      <c r="N10" s="65">
        <f>VLOOKUP($A10,'Return Data'!$B$7:$R$2700,14,0)</f>
        <v>12.1944</v>
      </c>
      <c r="O10" s="66">
        <f>RANK(N10,N$8:N$71,0)</f>
        <v>3</v>
      </c>
      <c r="P10" s="65">
        <f>VLOOKUP($A10,'Return Data'!$B$7:$R$2700,15,0)</f>
        <v>13.9206</v>
      </c>
      <c r="Q10" s="66">
        <f>RANK(P10,P$8:P$71,0)</f>
        <v>5</v>
      </c>
      <c r="R10" s="65">
        <f>VLOOKUP($A10,'Return Data'!$B$7:$R$2700,16,0)</f>
        <v>19.226600000000001</v>
      </c>
      <c r="S10" s="67">
        <f t="shared" si="5"/>
        <v>3</v>
      </c>
    </row>
    <row r="11" spans="1:20" x14ac:dyDescent="0.3">
      <c r="A11" s="63" t="s">
        <v>166</v>
      </c>
      <c r="B11" s="64">
        <f>VLOOKUP($A11,'Return Data'!$B$7:$R$2700,3,0)</f>
        <v>44158</v>
      </c>
      <c r="C11" s="65">
        <f>VLOOKUP($A11,'Return Data'!$B$7:$R$2700,4,0)</f>
        <v>53.1</v>
      </c>
      <c r="D11" s="65">
        <f>VLOOKUP($A11,'Return Data'!$B$7:$R$2700,10,0)</f>
        <v>12.810700000000001</v>
      </c>
      <c r="E11" s="66">
        <f t="shared" si="0"/>
        <v>15</v>
      </c>
      <c r="F11" s="65">
        <f>VLOOKUP($A11,'Return Data'!$B$7:$R$2700,11,0)</f>
        <v>41.2986</v>
      </c>
      <c r="G11" s="66">
        <f t="shared" si="1"/>
        <v>32</v>
      </c>
      <c r="H11" s="65">
        <f>VLOOKUP($A11,'Return Data'!$B$7:$R$2700,12,0)</f>
        <v>6.3276000000000003</v>
      </c>
      <c r="I11" s="66">
        <f t="shared" si="2"/>
        <v>26</v>
      </c>
      <c r="J11" s="65">
        <f>VLOOKUP($A11,'Return Data'!$B$7:$R$2700,13,0)</f>
        <v>12.143599999999999</v>
      </c>
      <c r="K11" s="66">
        <f t="shared" si="3"/>
        <v>24</v>
      </c>
      <c r="L11" s="65">
        <f>VLOOKUP($A11,'Return Data'!$B$7:$R$2700,17,0)</f>
        <v>10.1647</v>
      </c>
      <c r="M11" s="66">
        <f t="shared" si="4"/>
        <v>26</v>
      </c>
      <c r="N11" s="65">
        <f>VLOOKUP($A11,'Return Data'!$B$7:$R$2700,14,0)</f>
        <v>1.7397</v>
      </c>
      <c r="O11" s="66">
        <f>RANK(N11,N$8:N$71,0)</f>
        <v>41</v>
      </c>
      <c r="P11" s="65">
        <f>VLOOKUP($A11,'Return Data'!$B$7:$R$2700,15,0)</f>
        <v>8.0501000000000005</v>
      </c>
      <c r="Q11" s="66">
        <f>RANK(P11,P$8:P$71,0)</f>
        <v>32</v>
      </c>
      <c r="R11" s="65">
        <f>VLOOKUP($A11,'Return Data'!$B$7:$R$2700,16,0)</f>
        <v>5.0053999999999998</v>
      </c>
      <c r="S11" s="67">
        <f t="shared" si="5"/>
        <v>53</v>
      </c>
    </row>
    <row r="12" spans="1:20" x14ac:dyDescent="0.3">
      <c r="A12" s="63" t="s">
        <v>167</v>
      </c>
      <c r="B12" s="64">
        <f>VLOOKUP($A12,'Return Data'!$B$7:$R$2700,3,0)</f>
        <v>44158</v>
      </c>
      <c r="C12" s="65">
        <f>VLOOKUP($A12,'Return Data'!$B$7:$R$2700,4,0)</f>
        <v>48.103999999999999</v>
      </c>
      <c r="D12" s="65">
        <f>VLOOKUP($A12,'Return Data'!$B$7:$R$2700,10,0)</f>
        <v>10.956300000000001</v>
      </c>
      <c r="E12" s="66">
        <f t="shared" si="0"/>
        <v>35</v>
      </c>
      <c r="F12" s="65">
        <f>VLOOKUP($A12,'Return Data'!$B$7:$R$2700,11,0)</f>
        <v>35.500399999999999</v>
      </c>
      <c r="G12" s="66">
        <f t="shared" si="1"/>
        <v>56</v>
      </c>
      <c r="H12" s="65">
        <f>VLOOKUP($A12,'Return Data'!$B$7:$R$2700,12,0)</f>
        <v>5.6464999999999996</v>
      </c>
      <c r="I12" s="66">
        <f t="shared" si="2"/>
        <v>27</v>
      </c>
      <c r="J12" s="65">
        <f>VLOOKUP($A12,'Return Data'!$B$7:$R$2700,13,0)</f>
        <v>13.4421</v>
      </c>
      <c r="K12" s="66">
        <f t="shared" si="3"/>
        <v>19</v>
      </c>
      <c r="L12" s="65">
        <f>VLOOKUP($A12,'Return Data'!$B$7:$R$2700,17,0)</f>
        <v>15.2925</v>
      </c>
      <c r="M12" s="66">
        <f t="shared" si="4"/>
        <v>12</v>
      </c>
      <c r="N12" s="65">
        <f>VLOOKUP($A12,'Return Data'!$B$7:$R$2700,14,0)</f>
        <v>6.8596000000000004</v>
      </c>
      <c r="O12" s="66">
        <f>RANK(N12,N$8:N$71,0)</f>
        <v>13</v>
      </c>
      <c r="P12" s="65">
        <f>VLOOKUP($A12,'Return Data'!$B$7:$R$2700,15,0)</f>
        <v>10.340400000000001</v>
      </c>
      <c r="Q12" s="66">
        <f>RANK(P12,P$8:P$71,0)</f>
        <v>23</v>
      </c>
      <c r="R12" s="65">
        <f>VLOOKUP($A12,'Return Data'!$B$7:$R$2700,16,0)</f>
        <v>14.0532</v>
      </c>
      <c r="S12" s="67">
        <f t="shared" si="5"/>
        <v>17</v>
      </c>
    </row>
    <row r="13" spans="1:20" x14ac:dyDescent="0.3">
      <c r="A13" s="63" t="s">
        <v>168</v>
      </c>
      <c r="B13" s="64">
        <f>VLOOKUP($A13,'Return Data'!$B$7:$R$2700,3,0)</f>
        <v>44158</v>
      </c>
      <c r="C13" s="65">
        <f>VLOOKUP($A13,'Return Data'!$B$7:$R$2700,4,0)</f>
        <v>11.52</v>
      </c>
      <c r="D13" s="65">
        <f>VLOOKUP($A13,'Return Data'!$B$7:$R$2700,10,0)</f>
        <v>11.9534</v>
      </c>
      <c r="E13" s="66">
        <f t="shared" si="0"/>
        <v>24</v>
      </c>
      <c r="F13" s="65">
        <f>VLOOKUP($A13,'Return Data'!$B$7:$R$2700,11,0)</f>
        <v>42.398000000000003</v>
      </c>
      <c r="G13" s="66">
        <f t="shared" si="1"/>
        <v>25</v>
      </c>
      <c r="H13" s="65">
        <f>VLOOKUP($A13,'Return Data'!$B$7:$R$2700,12,0)</f>
        <v>13.052</v>
      </c>
      <c r="I13" s="66">
        <f t="shared" si="2"/>
        <v>8</v>
      </c>
      <c r="J13" s="65">
        <f>VLOOKUP($A13,'Return Data'!$B$7:$R$2700,13,0)</f>
        <v>28.7151</v>
      </c>
      <c r="K13" s="66">
        <f t="shared" si="3"/>
        <v>3</v>
      </c>
      <c r="L13" s="65">
        <f>VLOOKUP($A13,'Return Data'!$B$7:$R$2700,17,0)</f>
        <v>17.971399999999999</v>
      </c>
      <c r="M13" s="66">
        <f t="shared" ref="M13" si="6">RANK(L13,L$8:L$71,0)</f>
        <v>5</v>
      </c>
      <c r="N13" s="65"/>
      <c r="O13" s="66"/>
      <c r="P13" s="65"/>
      <c r="Q13" s="66"/>
      <c r="R13" s="65">
        <f>VLOOKUP($A13,'Return Data'!$B$7:$R$2700,16,0)</f>
        <v>5.2572999999999999</v>
      </c>
      <c r="S13" s="67">
        <f t="shared" si="5"/>
        <v>52</v>
      </c>
    </row>
    <row r="14" spans="1:20" x14ac:dyDescent="0.3">
      <c r="A14" s="63" t="s">
        <v>169</v>
      </c>
      <c r="B14" s="64">
        <f>VLOOKUP($A14,'Return Data'!$B$7:$R$2700,3,0)</f>
        <v>44158</v>
      </c>
      <c r="C14" s="65">
        <f>VLOOKUP($A14,'Return Data'!$B$7:$R$2700,4,0)</f>
        <v>14.04</v>
      </c>
      <c r="D14" s="65">
        <f>VLOOKUP($A14,'Return Data'!$B$7:$R$2700,10,0)</f>
        <v>13.0435</v>
      </c>
      <c r="E14" s="66">
        <f t="shared" si="0"/>
        <v>13</v>
      </c>
      <c r="F14" s="65">
        <f>VLOOKUP($A14,'Return Data'!$B$7:$R$2700,11,0)</f>
        <v>43.705199999999998</v>
      </c>
      <c r="G14" s="66">
        <f t="shared" si="1"/>
        <v>18</v>
      </c>
      <c r="H14" s="65">
        <f>VLOOKUP($A14,'Return Data'!$B$7:$R$2700,12,0)</f>
        <v>9.2606999999999999</v>
      </c>
      <c r="I14" s="66">
        <f t="shared" si="2"/>
        <v>11</v>
      </c>
      <c r="J14" s="65">
        <f>VLOOKUP($A14,'Return Data'!$B$7:$R$2700,13,0)</f>
        <v>23.700399999999998</v>
      </c>
      <c r="K14" s="66">
        <f t="shared" si="3"/>
        <v>5</v>
      </c>
      <c r="L14" s="65">
        <f>VLOOKUP($A14,'Return Data'!$B$7:$R$2700,17,0)</f>
        <v>17.043199999999999</v>
      </c>
      <c r="M14" s="66">
        <f>RANK(L14,L$8:L$71,0)</f>
        <v>8</v>
      </c>
      <c r="N14" s="65"/>
      <c r="O14" s="66"/>
      <c r="P14" s="65"/>
      <c r="Q14" s="66"/>
      <c r="R14" s="65">
        <f>VLOOKUP($A14,'Return Data'!$B$7:$R$2700,16,0)</f>
        <v>17.549499999999998</v>
      </c>
      <c r="S14" s="67">
        <f t="shared" si="5"/>
        <v>5</v>
      </c>
    </row>
    <row r="15" spans="1:20" x14ac:dyDescent="0.3">
      <c r="A15" s="63" t="s">
        <v>170</v>
      </c>
      <c r="B15" s="64">
        <f>VLOOKUP($A15,'Return Data'!$B$7:$R$2700,3,0)</f>
        <v>44158</v>
      </c>
      <c r="C15" s="65">
        <f>VLOOKUP($A15,'Return Data'!$B$7:$R$2700,4,0)</f>
        <v>74.959999999999994</v>
      </c>
      <c r="D15" s="65">
        <f>VLOOKUP($A15,'Return Data'!$B$7:$R$2700,10,0)</f>
        <v>14.1465</v>
      </c>
      <c r="E15" s="66">
        <f t="shared" si="0"/>
        <v>7</v>
      </c>
      <c r="F15" s="65">
        <f>VLOOKUP($A15,'Return Data'!$B$7:$R$2700,11,0)</f>
        <v>43.684100000000001</v>
      </c>
      <c r="G15" s="66">
        <f t="shared" si="1"/>
        <v>19</v>
      </c>
      <c r="H15" s="65">
        <f>VLOOKUP($A15,'Return Data'!$B$7:$R$2700,12,0)</f>
        <v>13.455399999999999</v>
      </c>
      <c r="I15" s="66">
        <f t="shared" si="2"/>
        <v>7</v>
      </c>
      <c r="J15" s="65">
        <f>VLOOKUP($A15,'Return Data'!$B$7:$R$2700,13,0)</f>
        <v>26.900300000000001</v>
      </c>
      <c r="K15" s="66">
        <f t="shared" si="3"/>
        <v>4</v>
      </c>
      <c r="L15" s="65">
        <f>VLOOKUP($A15,'Return Data'!$B$7:$R$2700,17,0)</f>
        <v>20.560300000000002</v>
      </c>
      <c r="M15" s="66">
        <f t="shared" ref="M15:M29" si="7">RANK(L15,L$8:L$71,0)</f>
        <v>2</v>
      </c>
      <c r="N15" s="65">
        <f>VLOOKUP($A15,'Return Data'!$B$7:$R$2700,14,0)</f>
        <v>9.0245999999999995</v>
      </c>
      <c r="O15" s="66">
        <f t="shared" ref="O15:O24" si="8">RANK(N15,N$8:N$71,0)</f>
        <v>7</v>
      </c>
      <c r="P15" s="65">
        <f>VLOOKUP($A15,'Return Data'!$B$7:$R$2700,15,0)</f>
        <v>14.279500000000001</v>
      </c>
      <c r="Q15" s="66">
        <f>RANK(P15,P$8:P$71,0)</f>
        <v>3</v>
      </c>
      <c r="R15" s="65">
        <f>VLOOKUP($A15,'Return Data'!$B$7:$R$2700,16,0)</f>
        <v>15.893700000000001</v>
      </c>
      <c r="S15" s="67">
        <f t="shared" si="5"/>
        <v>10</v>
      </c>
    </row>
    <row r="16" spans="1:20" x14ac:dyDescent="0.3">
      <c r="A16" s="63" t="s">
        <v>171</v>
      </c>
      <c r="B16" s="64">
        <f>VLOOKUP($A16,'Return Data'!$B$7:$R$2700,3,0)</f>
        <v>44158</v>
      </c>
      <c r="C16" s="65">
        <f>VLOOKUP($A16,'Return Data'!$B$7:$R$2700,4,0)</f>
        <v>84.26</v>
      </c>
      <c r="D16" s="65">
        <f>VLOOKUP($A16,'Return Data'!$B$7:$R$2700,10,0)</f>
        <v>12.556800000000001</v>
      </c>
      <c r="E16" s="66">
        <f t="shared" si="0"/>
        <v>16</v>
      </c>
      <c r="F16" s="65">
        <f>VLOOKUP($A16,'Return Data'!$B$7:$R$2700,11,0)</f>
        <v>39.480200000000004</v>
      </c>
      <c r="G16" s="66">
        <f t="shared" si="1"/>
        <v>41</v>
      </c>
      <c r="H16" s="65">
        <f>VLOOKUP($A16,'Return Data'!$B$7:$R$2700,12,0)</f>
        <v>8.8911999999999995</v>
      </c>
      <c r="I16" s="66">
        <f t="shared" si="2"/>
        <v>12</v>
      </c>
      <c r="J16" s="65">
        <f>VLOOKUP($A16,'Return Data'!$B$7:$R$2700,13,0)</f>
        <v>20.319900000000001</v>
      </c>
      <c r="K16" s="66">
        <f t="shared" si="3"/>
        <v>10</v>
      </c>
      <c r="L16" s="65">
        <f>VLOOKUP($A16,'Return Data'!$B$7:$R$2700,17,0)</f>
        <v>17.209399999999999</v>
      </c>
      <c r="M16" s="66">
        <f t="shared" si="7"/>
        <v>7</v>
      </c>
      <c r="N16" s="65">
        <f>VLOOKUP($A16,'Return Data'!$B$7:$R$2700,14,0)</f>
        <v>12.247400000000001</v>
      </c>
      <c r="O16" s="66">
        <f t="shared" si="8"/>
        <v>2</v>
      </c>
      <c r="P16" s="65">
        <f>VLOOKUP($A16,'Return Data'!$B$7:$R$2700,15,0)</f>
        <v>13.0061</v>
      </c>
      <c r="Q16" s="66">
        <f>RANK(P16,P$8:P$71,0)</f>
        <v>6</v>
      </c>
      <c r="R16" s="65">
        <f>VLOOKUP($A16,'Return Data'!$B$7:$R$2700,16,0)</f>
        <v>14.0304</v>
      </c>
      <c r="S16" s="67">
        <f t="shared" si="5"/>
        <v>18</v>
      </c>
    </row>
    <row r="17" spans="1:19" x14ac:dyDescent="0.3">
      <c r="A17" s="63" t="s">
        <v>172</v>
      </c>
      <c r="B17" s="64">
        <f>VLOOKUP($A17,'Return Data'!$B$7:$R$2700,3,0)</f>
        <v>44158</v>
      </c>
      <c r="C17" s="65">
        <f>VLOOKUP($A17,'Return Data'!$B$7:$R$2700,4,0)</f>
        <v>58.107999999999997</v>
      </c>
      <c r="D17" s="65">
        <f>VLOOKUP($A17,'Return Data'!$B$7:$R$2700,10,0)</f>
        <v>11.6646</v>
      </c>
      <c r="E17" s="66">
        <f t="shared" si="0"/>
        <v>28</v>
      </c>
      <c r="F17" s="65">
        <f>VLOOKUP($A17,'Return Data'!$B$7:$R$2700,11,0)</f>
        <v>38.719000000000001</v>
      </c>
      <c r="G17" s="66">
        <f t="shared" si="1"/>
        <v>45</v>
      </c>
      <c r="H17" s="65">
        <f>VLOOKUP($A17,'Return Data'!$B$7:$R$2700,12,0)</f>
        <v>4.5953999999999997</v>
      </c>
      <c r="I17" s="66">
        <f t="shared" si="2"/>
        <v>34</v>
      </c>
      <c r="J17" s="65">
        <f>VLOOKUP($A17,'Return Data'!$B$7:$R$2700,13,0)</f>
        <v>8.7126999999999999</v>
      </c>
      <c r="K17" s="66">
        <f t="shared" si="3"/>
        <v>36</v>
      </c>
      <c r="L17" s="65">
        <f>VLOOKUP($A17,'Return Data'!$B$7:$R$2700,17,0)</f>
        <v>12.9649</v>
      </c>
      <c r="M17" s="66">
        <f t="shared" si="7"/>
        <v>19</v>
      </c>
      <c r="N17" s="65">
        <f>VLOOKUP($A17,'Return Data'!$B$7:$R$2700,14,0)</f>
        <v>6.1683000000000003</v>
      </c>
      <c r="O17" s="66">
        <f t="shared" si="8"/>
        <v>17</v>
      </c>
      <c r="P17" s="65">
        <f>VLOOKUP($A17,'Return Data'!$B$7:$R$2700,15,0)</f>
        <v>12.440099999999999</v>
      </c>
      <c r="Q17" s="66">
        <f>RANK(P17,P$8:P$71,0)</f>
        <v>9</v>
      </c>
      <c r="R17" s="65">
        <f>VLOOKUP($A17,'Return Data'!$B$7:$R$2700,16,0)</f>
        <v>15.251300000000001</v>
      </c>
      <c r="S17" s="67">
        <f t="shared" si="5"/>
        <v>14</v>
      </c>
    </row>
    <row r="18" spans="1:19" x14ac:dyDescent="0.3">
      <c r="A18" s="63" t="s">
        <v>173</v>
      </c>
      <c r="B18" s="64">
        <f>VLOOKUP($A18,'Return Data'!$B$7:$R$2700,3,0)</f>
        <v>44158</v>
      </c>
      <c r="C18" s="65">
        <f>VLOOKUP($A18,'Return Data'!$B$7:$R$2700,4,0)</f>
        <v>55.7</v>
      </c>
      <c r="D18" s="65">
        <f>VLOOKUP($A18,'Return Data'!$B$7:$R$2700,10,0)</f>
        <v>10.912000000000001</v>
      </c>
      <c r="E18" s="66">
        <f t="shared" si="0"/>
        <v>37</v>
      </c>
      <c r="F18" s="65">
        <f>VLOOKUP($A18,'Return Data'!$B$7:$R$2700,11,0)</f>
        <v>38.902700000000003</v>
      </c>
      <c r="G18" s="66">
        <f t="shared" si="1"/>
        <v>42</v>
      </c>
      <c r="H18" s="65">
        <f>VLOOKUP($A18,'Return Data'!$B$7:$R$2700,12,0)</f>
        <v>2.4085000000000001</v>
      </c>
      <c r="I18" s="66">
        <f t="shared" si="2"/>
        <v>47</v>
      </c>
      <c r="J18" s="65">
        <f>VLOOKUP($A18,'Return Data'!$B$7:$R$2700,13,0)</f>
        <v>9.2370999999999999</v>
      </c>
      <c r="K18" s="66">
        <f t="shared" si="3"/>
        <v>33</v>
      </c>
      <c r="L18" s="65">
        <f>VLOOKUP($A18,'Return Data'!$B$7:$R$2700,17,0)</f>
        <v>10.7333</v>
      </c>
      <c r="M18" s="66">
        <f t="shared" si="7"/>
        <v>24</v>
      </c>
      <c r="N18" s="65">
        <f>VLOOKUP($A18,'Return Data'!$B$7:$R$2700,14,0)</f>
        <v>4.2896999999999998</v>
      </c>
      <c r="O18" s="66">
        <f t="shared" si="8"/>
        <v>28</v>
      </c>
      <c r="P18" s="65">
        <f>VLOOKUP($A18,'Return Data'!$B$7:$R$2700,15,0)</f>
        <v>8.8943999999999992</v>
      </c>
      <c r="Q18" s="66">
        <f>RANK(P18,P$8:P$71,0)</f>
        <v>28</v>
      </c>
      <c r="R18" s="65">
        <f>VLOOKUP($A18,'Return Data'!$B$7:$R$2700,16,0)</f>
        <v>12.703799999999999</v>
      </c>
      <c r="S18" s="67">
        <f t="shared" si="5"/>
        <v>29</v>
      </c>
    </row>
    <row r="19" spans="1:19" x14ac:dyDescent="0.3">
      <c r="A19" s="81" t="s">
        <v>174</v>
      </c>
      <c r="B19" s="64">
        <f>VLOOKUP($A19,'Return Data'!$B$7:$R$2700,3,0)</f>
        <v>44158</v>
      </c>
      <c r="C19" s="65">
        <f>VLOOKUP($A19,'Return Data'!$B$7:$R$2700,4,0)</f>
        <v>16.452000000000002</v>
      </c>
      <c r="D19" s="65">
        <f>VLOOKUP($A19,'Return Data'!$B$7:$R$2700,10,0)</f>
        <v>12.0045</v>
      </c>
      <c r="E19" s="66">
        <f t="shared" si="0"/>
        <v>22</v>
      </c>
      <c r="F19" s="65">
        <f>VLOOKUP($A19,'Return Data'!$B$7:$R$2700,11,0)</f>
        <v>36.476799999999997</v>
      </c>
      <c r="G19" s="66">
        <f t="shared" si="1"/>
        <v>55</v>
      </c>
      <c r="H19" s="65">
        <f>VLOOKUP($A19,'Return Data'!$B$7:$R$2700,12,0)</f>
        <v>-5.9999999999999995E-4</v>
      </c>
      <c r="I19" s="66">
        <f t="shared" si="2"/>
        <v>52</v>
      </c>
      <c r="J19" s="65">
        <f>VLOOKUP($A19,'Return Data'!$B$7:$R$2700,13,0)</f>
        <v>5.3548</v>
      </c>
      <c r="K19" s="66">
        <f t="shared" si="3"/>
        <v>53</v>
      </c>
      <c r="L19" s="65">
        <f>VLOOKUP($A19,'Return Data'!$B$7:$R$2700,17,0)</f>
        <v>8.2645</v>
      </c>
      <c r="M19" s="66">
        <f t="shared" si="7"/>
        <v>36</v>
      </c>
      <c r="N19" s="65">
        <f>VLOOKUP($A19,'Return Data'!$B$7:$R$2700,14,0)</f>
        <v>4.4207000000000001</v>
      </c>
      <c r="O19" s="66">
        <f t="shared" si="8"/>
        <v>27</v>
      </c>
      <c r="P19" s="65"/>
      <c r="Q19" s="66"/>
      <c r="R19" s="65">
        <f>VLOOKUP($A19,'Return Data'!$B$7:$R$2700,16,0)</f>
        <v>10.6851</v>
      </c>
      <c r="S19" s="67">
        <f t="shared" si="5"/>
        <v>39</v>
      </c>
    </row>
    <row r="20" spans="1:19" x14ac:dyDescent="0.3">
      <c r="A20" s="63" t="s">
        <v>175</v>
      </c>
      <c r="B20" s="64">
        <f>VLOOKUP($A20,'Return Data'!$B$7:$R$2700,3,0)</f>
        <v>44158</v>
      </c>
      <c r="C20" s="65">
        <f>VLOOKUP($A20,'Return Data'!$B$7:$R$2700,4,0)</f>
        <v>633.22320000000002</v>
      </c>
      <c r="D20" s="65">
        <f>VLOOKUP($A20,'Return Data'!$B$7:$R$2700,10,0)</f>
        <v>14.2864</v>
      </c>
      <c r="E20" s="66">
        <f t="shared" si="0"/>
        <v>5</v>
      </c>
      <c r="F20" s="65">
        <f>VLOOKUP($A20,'Return Data'!$B$7:$R$2700,11,0)</f>
        <v>44.704599999999999</v>
      </c>
      <c r="G20" s="66">
        <f t="shared" si="1"/>
        <v>16</v>
      </c>
      <c r="H20" s="65">
        <f>VLOOKUP($A20,'Return Data'!$B$7:$R$2700,12,0)</f>
        <v>2.5693000000000001</v>
      </c>
      <c r="I20" s="66">
        <f t="shared" si="2"/>
        <v>45</v>
      </c>
      <c r="J20" s="65">
        <f>VLOOKUP($A20,'Return Data'!$B$7:$R$2700,13,0)</f>
        <v>5.1223999999999998</v>
      </c>
      <c r="K20" s="66">
        <f t="shared" si="3"/>
        <v>54</v>
      </c>
      <c r="L20" s="65">
        <f>VLOOKUP($A20,'Return Data'!$B$7:$R$2700,17,0)</f>
        <v>6.5673000000000004</v>
      </c>
      <c r="M20" s="66">
        <f t="shared" si="7"/>
        <v>45</v>
      </c>
      <c r="N20" s="65">
        <f>VLOOKUP($A20,'Return Data'!$B$7:$R$2700,14,0)</f>
        <v>3.2322000000000002</v>
      </c>
      <c r="O20" s="66">
        <f t="shared" si="8"/>
        <v>32</v>
      </c>
      <c r="P20" s="65">
        <f>VLOOKUP($A20,'Return Data'!$B$7:$R$2700,15,0)</f>
        <v>8.1466999999999992</v>
      </c>
      <c r="Q20" s="66">
        <f>RANK(P20,P$8:P$71,0)</f>
        <v>31</v>
      </c>
      <c r="R20" s="65">
        <f>VLOOKUP($A20,'Return Data'!$B$7:$R$2700,16,0)</f>
        <v>12.913</v>
      </c>
      <c r="S20" s="67">
        <f t="shared" si="5"/>
        <v>28</v>
      </c>
    </row>
    <row r="21" spans="1:19" x14ac:dyDescent="0.3">
      <c r="A21" s="63" t="s">
        <v>176</v>
      </c>
      <c r="B21" s="64">
        <f>VLOOKUP($A21,'Return Data'!$B$7:$R$2700,3,0)</f>
        <v>44158</v>
      </c>
      <c r="C21" s="65">
        <f>VLOOKUP($A21,'Return Data'!$B$7:$R$2700,4,0)</f>
        <v>404.04199999999997</v>
      </c>
      <c r="D21" s="65">
        <f>VLOOKUP($A21,'Return Data'!$B$7:$R$2700,10,0)</f>
        <v>12.434100000000001</v>
      </c>
      <c r="E21" s="66">
        <f t="shared" si="0"/>
        <v>18</v>
      </c>
      <c r="F21" s="65">
        <f>VLOOKUP($A21,'Return Data'!$B$7:$R$2700,11,0)</f>
        <v>43.796399999999998</v>
      </c>
      <c r="G21" s="66">
        <f t="shared" si="1"/>
        <v>17</v>
      </c>
      <c r="H21" s="65">
        <f>VLOOKUP($A21,'Return Data'!$B$7:$R$2700,12,0)</f>
        <v>3.3136000000000001</v>
      </c>
      <c r="I21" s="66">
        <f t="shared" si="2"/>
        <v>43</v>
      </c>
      <c r="J21" s="65">
        <f>VLOOKUP($A21,'Return Data'!$B$7:$R$2700,13,0)</f>
        <v>5.9715999999999996</v>
      </c>
      <c r="K21" s="66">
        <f t="shared" si="3"/>
        <v>51</v>
      </c>
      <c r="L21" s="65">
        <f>VLOOKUP($A21,'Return Data'!$B$7:$R$2700,17,0)</f>
        <v>8.5031999999999996</v>
      </c>
      <c r="M21" s="66">
        <f t="shared" si="7"/>
        <v>33</v>
      </c>
      <c r="N21" s="65">
        <f>VLOOKUP($A21,'Return Data'!$B$7:$R$2700,14,0)</f>
        <v>4.5984999999999996</v>
      </c>
      <c r="O21" s="66">
        <f t="shared" si="8"/>
        <v>26</v>
      </c>
      <c r="P21" s="65">
        <f>VLOOKUP($A21,'Return Data'!$B$7:$R$2700,15,0)</f>
        <v>11.6435</v>
      </c>
      <c r="Q21" s="66">
        <f>RANK(P21,P$8:P$71,0)</f>
        <v>13</v>
      </c>
      <c r="R21" s="65">
        <f>VLOOKUP($A21,'Return Data'!$B$7:$R$2700,16,0)</f>
        <v>13.6717</v>
      </c>
      <c r="S21" s="67">
        <f t="shared" si="5"/>
        <v>22</v>
      </c>
    </row>
    <row r="22" spans="1:19" x14ac:dyDescent="0.3">
      <c r="A22" s="63" t="s">
        <v>177</v>
      </c>
      <c r="B22" s="64">
        <f>VLOOKUP($A22,'Return Data'!$B$7:$R$2700,3,0)</f>
        <v>44158</v>
      </c>
      <c r="C22" s="65">
        <f>VLOOKUP($A22,'Return Data'!$B$7:$R$2700,4,0)</f>
        <v>528.17999999999995</v>
      </c>
      <c r="D22" s="65">
        <f>VLOOKUP($A22,'Return Data'!$B$7:$R$2700,10,0)</f>
        <v>5.9916999999999998</v>
      </c>
      <c r="E22" s="66">
        <f t="shared" si="0"/>
        <v>64</v>
      </c>
      <c r="F22" s="65">
        <f>VLOOKUP($A22,'Return Data'!$B$7:$R$2700,11,0)</f>
        <v>34.368899999999996</v>
      </c>
      <c r="G22" s="66">
        <f t="shared" si="1"/>
        <v>59</v>
      </c>
      <c r="H22" s="65">
        <f>VLOOKUP($A22,'Return Data'!$B$7:$R$2700,12,0)</f>
        <v>-0.56759999999999999</v>
      </c>
      <c r="I22" s="66">
        <f t="shared" si="2"/>
        <v>54</v>
      </c>
      <c r="J22" s="65">
        <f>VLOOKUP($A22,'Return Data'!$B$7:$R$2700,13,0)</f>
        <v>-1.5407</v>
      </c>
      <c r="K22" s="66">
        <f t="shared" si="3"/>
        <v>63</v>
      </c>
      <c r="L22" s="65">
        <f>VLOOKUP($A22,'Return Data'!$B$7:$R$2700,17,0)</f>
        <v>2.4394999999999998</v>
      </c>
      <c r="M22" s="66">
        <f t="shared" si="7"/>
        <v>53</v>
      </c>
      <c r="N22" s="65">
        <f>VLOOKUP($A22,'Return Data'!$B$7:$R$2700,14,0)</f>
        <v>-2.1118999999999999</v>
      </c>
      <c r="O22" s="66">
        <f t="shared" si="8"/>
        <v>44</v>
      </c>
      <c r="P22" s="65">
        <f>VLOOKUP($A22,'Return Data'!$B$7:$R$2700,15,0)</f>
        <v>6.5922000000000001</v>
      </c>
      <c r="Q22" s="66">
        <f>RANK(P22,P$8:P$71,0)</f>
        <v>36</v>
      </c>
      <c r="R22" s="65">
        <f>VLOOKUP($A22,'Return Data'!$B$7:$R$2700,16,0)</f>
        <v>10.268599999999999</v>
      </c>
      <c r="S22" s="67">
        <f t="shared" si="5"/>
        <v>44</v>
      </c>
    </row>
    <row r="23" spans="1:19" x14ac:dyDescent="0.3">
      <c r="A23" s="63" t="s">
        <v>178</v>
      </c>
      <c r="B23" s="64">
        <f>VLOOKUP($A23,'Return Data'!$B$7:$R$2700,3,0)</f>
        <v>44158</v>
      </c>
      <c r="C23" s="65">
        <f>VLOOKUP($A23,'Return Data'!$B$7:$R$2700,4,0)</f>
        <v>42.435400000000001</v>
      </c>
      <c r="D23" s="65">
        <f>VLOOKUP($A23,'Return Data'!$B$7:$R$2700,10,0)</f>
        <v>12.9803</v>
      </c>
      <c r="E23" s="66">
        <f t="shared" si="0"/>
        <v>14</v>
      </c>
      <c r="F23" s="65">
        <f>VLOOKUP($A23,'Return Data'!$B$7:$R$2700,11,0)</f>
        <v>41.293999999999997</v>
      </c>
      <c r="G23" s="66">
        <f t="shared" si="1"/>
        <v>33</v>
      </c>
      <c r="H23" s="65">
        <f>VLOOKUP($A23,'Return Data'!$B$7:$R$2700,12,0)</f>
        <v>0.63560000000000005</v>
      </c>
      <c r="I23" s="66">
        <f t="shared" si="2"/>
        <v>51</v>
      </c>
      <c r="J23" s="65">
        <f>VLOOKUP($A23,'Return Data'!$B$7:$R$2700,13,0)</f>
        <v>7.7125000000000004</v>
      </c>
      <c r="K23" s="66">
        <f t="shared" si="3"/>
        <v>43</v>
      </c>
      <c r="L23" s="65">
        <f>VLOOKUP($A23,'Return Data'!$B$7:$R$2700,17,0)</f>
        <v>9.2769999999999992</v>
      </c>
      <c r="M23" s="66">
        <f t="shared" si="7"/>
        <v>31</v>
      </c>
      <c r="N23" s="65">
        <f>VLOOKUP($A23,'Return Data'!$B$7:$R$2700,14,0)</f>
        <v>2.4975999999999998</v>
      </c>
      <c r="O23" s="66">
        <f t="shared" si="8"/>
        <v>36</v>
      </c>
      <c r="P23" s="65">
        <f>VLOOKUP($A23,'Return Data'!$B$7:$R$2700,15,0)</f>
        <v>9.6538000000000004</v>
      </c>
      <c r="Q23" s="66">
        <f>RANK(P23,P$8:P$71,0)</f>
        <v>25</v>
      </c>
      <c r="R23" s="65">
        <f>VLOOKUP($A23,'Return Data'!$B$7:$R$2700,16,0)</f>
        <v>12.3125</v>
      </c>
      <c r="S23" s="67">
        <f t="shared" si="5"/>
        <v>32</v>
      </c>
    </row>
    <row r="24" spans="1:19" x14ac:dyDescent="0.3">
      <c r="A24" s="63" t="s">
        <v>179</v>
      </c>
      <c r="B24" s="64">
        <f>VLOOKUP($A24,'Return Data'!$B$7:$R$2700,3,0)</f>
        <v>44158</v>
      </c>
      <c r="C24" s="65">
        <f>VLOOKUP($A24,'Return Data'!$B$7:$R$2700,4,0)</f>
        <v>438.24</v>
      </c>
      <c r="D24" s="65">
        <f>VLOOKUP($A24,'Return Data'!$B$7:$R$2700,10,0)</f>
        <v>10.848599999999999</v>
      </c>
      <c r="E24" s="66">
        <f t="shared" si="0"/>
        <v>39</v>
      </c>
      <c r="F24" s="65">
        <f>VLOOKUP($A24,'Return Data'!$B$7:$R$2700,11,0)</f>
        <v>36.689399999999999</v>
      </c>
      <c r="G24" s="66">
        <f t="shared" si="1"/>
        <v>53</v>
      </c>
      <c r="H24" s="65">
        <f>VLOOKUP($A24,'Return Data'!$B$7:$R$2700,12,0)</f>
        <v>4.3602999999999996</v>
      </c>
      <c r="I24" s="66">
        <f t="shared" si="2"/>
        <v>37</v>
      </c>
      <c r="J24" s="65">
        <f>VLOOKUP($A24,'Return Data'!$B$7:$R$2700,13,0)</f>
        <v>7.3853999999999997</v>
      </c>
      <c r="K24" s="66">
        <f t="shared" si="3"/>
        <v>44</v>
      </c>
      <c r="L24" s="65">
        <f>VLOOKUP($A24,'Return Data'!$B$7:$R$2700,17,0)</f>
        <v>8.4098000000000006</v>
      </c>
      <c r="M24" s="66">
        <f t="shared" si="7"/>
        <v>34</v>
      </c>
      <c r="N24" s="65">
        <f>VLOOKUP($A24,'Return Data'!$B$7:$R$2700,14,0)</f>
        <v>6.2270000000000003</v>
      </c>
      <c r="O24" s="66">
        <f t="shared" si="8"/>
        <v>16</v>
      </c>
      <c r="P24" s="65">
        <f>VLOOKUP($A24,'Return Data'!$B$7:$R$2700,15,0)</f>
        <v>9.5042000000000009</v>
      </c>
      <c r="Q24" s="66">
        <f>RANK(P24,P$8:P$71,0)</f>
        <v>26</v>
      </c>
      <c r="R24" s="65">
        <f>VLOOKUP($A24,'Return Data'!$B$7:$R$2700,16,0)</f>
        <v>13.691599999999999</v>
      </c>
      <c r="S24" s="67">
        <f t="shared" si="5"/>
        <v>21</v>
      </c>
    </row>
    <row r="25" spans="1:19" x14ac:dyDescent="0.3">
      <c r="A25" s="63" t="s">
        <v>180</v>
      </c>
      <c r="B25" s="64">
        <f>VLOOKUP($A25,'Return Data'!$B$7:$R$2700,3,0)</f>
        <v>44158</v>
      </c>
      <c r="C25" s="65">
        <f>VLOOKUP($A25,'Return Data'!$B$7:$R$2700,4,0)</f>
        <v>11.9</v>
      </c>
      <c r="D25" s="65">
        <f>VLOOKUP($A25,'Return Data'!$B$7:$R$2700,10,0)</f>
        <v>14.2035</v>
      </c>
      <c r="E25" s="66">
        <f t="shared" si="0"/>
        <v>6</v>
      </c>
      <c r="F25" s="65">
        <f>VLOOKUP($A25,'Return Data'!$B$7:$R$2700,11,0)</f>
        <v>48.936199999999999</v>
      </c>
      <c r="G25" s="66">
        <f t="shared" si="1"/>
        <v>10</v>
      </c>
      <c r="H25" s="65">
        <f>VLOOKUP($A25,'Return Data'!$B$7:$R$2700,12,0)</f>
        <v>-2.379</v>
      </c>
      <c r="I25" s="66">
        <f t="shared" si="2"/>
        <v>60</v>
      </c>
      <c r="J25" s="65">
        <f>VLOOKUP($A25,'Return Data'!$B$7:$R$2700,13,0)</f>
        <v>4.5693999999999999</v>
      </c>
      <c r="K25" s="66">
        <f t="shared" si="3"/>
        <v>59</v>
      </c>
      <c r="L25" s="65">
        <f>VLOOKUP($A25,'Return Data'!$B$7:$R$2700,17,0)</f>
        <v>9.6090999999999998</v>
      </c>
      <c r="M25" s="66">
        <f t="shared" si="7"/>
        <v>28</v>
      </c>
      <c r="N25" s="65"/>
      <c r="O25" s="66"/>
      <c r="P25" s="65"/>
      <c r="Q25" s="66"/>
      <c r="R25" s="65">
        <f>VLOOKUP($A25,'Return Data'!$B$7:$R$2700,16,0)</f>
        <v>6.7217000000000002</v>
      </c>
      <c r="S25" s="67">
        <f t="shared" si="5"/>
        <v>50</v>
      </c>
    </row>
    <row r="26" spans="1:19" x14ac:dyDescent="0.3">
      <c r="A26" s="63" t="s">
        <v>181</v>
      </c>
      <c r="B26" s="64">
        <f>VLOOKUP($A26,'Return Data'!$B$7:$R$2700,3,0)</f>
        <v>44158</v>
      </c>
      <c r="C26" s="65">
        <f>VLOOKUP($A26,'Return Data'!$B$7:$R$2700,4,0)</f>
        <v>31.06</v>
      </c>
      <c r="D26" s="65">
        <f>VLOOKUP($A26,'Return Data'!$B$7:$R$2700,10,0)</f>
        <v>11.406000000000001</v>
      </c>
      <c r="E26" s="66">
        <f t="shared" si="0"/>
        <v>31</v>
      </c>
      <c r="F26" s="65">
        <f>VLOOKUP($A26,'Return Data'!$B$7:$R$2700,11,0)</f>
        <v>30.012599999999999</v>
      </c>
      <c r="G26" s="66">
        <f t="shared" si="1"/>
        <v>64</v>
      </c>
      <c r="H26" s="65">
        <f>VLOOKUP($A26,'Return Data'!$B$7:$R$2700,12,0)</f>
        <v>0.9425</v>
      </c>
      <c r="I26" s="66">
        <f t="shared" si="2"/>
        <v>49</v>
      </c>
      <c r="J26" s="65">
        <f>VLOOKUP($A26,'Return Data'!$B$7:$R$2700,13,0)</f>
        <v>4.9679000000000002</v>
      </c>
      <c r="K26" s="66">
        <f t="shared" si="3"/>
        <v>56</v>
      </c>
      <c r="L26" s="65">
        <f>VLOOKUP($A26,'Return Data'!$B$7:$R$2700,17,0)</f>
        <v>6.9978999999999996</v>
      </c>
      <c r="M26" s="66">
        <f t="shared" si="7"/>
        <v>43</v>
      </c>
      <c r="N26" s="65">
        <f>VLOOKUP($A26,'Return Data'!$B$7:$R$2700,14,0)</f>
        <v>4.2511999999999999</v>
      </c>
      <c r="O26" s="66">
        <f>RANK(N26,N$8:N$71,0)</f>
        <v>29</v>
      </c>
      <c r="P26" s="65">
        <f>VLOOKUP($A26,'Return Data'!$B$7:$R$2700,15,0)</f>
        <v>8.7933000000000003</v>
      </c>
      <c r="Q26" s="66">
        <f>RANK(P26,P$8:P$71,0)</f>
        <v>29</v>
      </c>
      <c r="R26" s="65">
        <f>VLOOKUP($A26,'Return Data'!$B$7:$R$2700,16,0)</f>
        <v>17.026299999999999</v>
      </c>
      <c r="S26" s="67">
        <f t="shared" si="5"/>
        <v>6</v>
      </c>
    </row>
    <row r="27" spans="1:19" x14ac:dyDescent="0.3">
      <c r="A27" s="63" t="s">
        <v>182</v>
      </c>
      <c r="B27" s="64">
        <f>VLOOKUP($A27,'Return Data'!$B$7:$R$2700,3,0)</f>
        <v>44158</v>
      </c>
      <c r="C27" s="65">
        <f>VLOOKUP($A27,'Return Data'!$B$7:$R$2700,4,0)</f>
        <v>65.38</v>
      </c>
      <c r="D27" s="65">
        <f>VLOOKUP($A27,'Return Data'!$B$7:$R$2700,10,0)</f>
        <v>11.837199999999999</v>
      </c>
      <c r="E27" s="66">
        <f t="shared" si="0"/>
        <v>27</v>
      </c>
      <c r="F27" s="65">
        <f>VLOOKUP($A27,'Return Data'!$B$7:$R$2700,11,0)</f>
        <v>48.726100000000002</v>
      </c>
      <c r="G27" s="66">
        <f t="shared" si="1"/>
        <v>11</v>
      </c>
      <c r="H27" s="65">
        <f>VLOOKUP($A27,'Return Data'!$B$7:$R$2700,12,0)</f>
        <v>6.3434999999999997</v>
      </c>
      <c r="I27" s="66">
        <f t="shared" si="2"/>
        <v>25</v>
      </c>
      <c r="J27" s="65">
        <f>VLOOKUP($A27,'Return Data'!$B$7:$R$2700,13,0)</f>
        <v>11.7034</v>
      </c>
      <c r="K27" s="66">
        <f t="shared" si="3"/>
        <v>26</v>
      </c>
      <c r="L27" s="65">
        <f>VLOOKUP($A27,'Return Data'!$B$7:$R$2700,17,0)</f>
        <v>7.6929999999999996</v>
      </c>
      <c r="M27" s="66">
        <f t="shared" si="7"/>
        <v>41</v>
      </c>
      <c r="N27" s="65">
        <f>VLOOKUP($A27,'Return Data'!$B$7:$R$2700,14,0)</f>
        <v>3.0522</v>
      </c>
      <c r="O27" s="66">
        <f>RANK(N27,N$8:N$71,0)</f>
        <v>33</v>
      </c>
      <c r="P27" s="65">
        <f>VLOOKUP($A27,'Return Data'!$B$7:$R$2700,15,0)</f>
        <v>10.949400000000001</v>
      </c>
      <c r="Q27" s="66">
        <f>RANK(P27,P$8:P$71,0)</f>
        <v>17</v>
      </c>
      <c r="R27" s="65">
        <f>VLOOKUP($A27,'Return Data'!$B$7:$R$2700,16,0)</f>
        <v>14.581300000000001</v>
      </c>
      <c r="S27" s="67">
        <f t="shared" si="5"/>
        <v>15</v>
      </c>
    </row>
    <row r="28" spans="1:19" x14ac:dyDescent="0.3">
      <c r="A28" s="63" t="s">
        <v>183</v>
      </c>
      <c r="B28" s="64">
        <f>VLOOKUP($A28,'Return Data'!$B$7:$R$2700,3,0)</f>
        <v>44158</v>
      </c>
      <c r="C28" s="65">
        <f>VLOOKUP($A28,'Return Data'!$B$7:$R$2700,4,0)</f>
        <v>10.73</v>
      </c>
      <c r="D28" s="65">
        <f>VLOOKUP($A28,'Return Data'!$B$7:$R$2700,10,0)</f>
        <v>10.5046</v>
      </c>
      <c r="E28" s="66">
        <f t="shared" si="0"/>
        <v>41</v>
      </c>
      <c r="F28" s="65">
        <f>VLOOKUP($A28,'Return Data'!$B$7:$R$2700,11,0)</f>
        <v>36.687899999999999</v>
      </c>
      <c r="G28" s="66">
        <f t="shared" si="1"/>
        <v>54</v>
      </c>
      <c r="H28" s="65">
        <f>VLOOKUP($A28,'Return Data'!$B$7:$R$2700,12,0)</f>
        <v>3.4716</v>
      </c>
      <c r="I28" s="66">
        <f t="shared" si="2"/>
        <v>42</v>
      </c>
      <c r="J28" s="65">
        <f>VLOOKUP($A28,'Return Data'!$B$7:$R$2700,13,0)</f>
        <v>6.66</v>
      </c>
      <c r="K28" s="66">
        <f t="shared" si="3"/>
        <v>49</v>
      </c>
      <c r="L28" s="65">
        <f>VLOOKUP($A28,'Return Data'!$B$7:$R$2700,17,0)</f>
        <v>8.5629000000000008</v>
      </c>
      <c r="M28" s="66">
        <f t="shared" si="7"/>
        <v>32</v>
      </c>
      <c r="N28" s="65"/>
      <c r="O28" s="66"/>
      <c r="P28" s="65"/>
      <c r="Q28" s="66"/>
      <c r="R28" s="65">
        <f>VLOOKUP($A28,'Return Data'!$B$7:$R$2700,16,0)</f>
        <v>2.4535</v>
      </c>
      <c r="S28" s="67">
        <f t="shared" si="5"/>
        <v>54</v>
      </c>
    </row>
    <row r="29" spans="1:19" x14ac:dyDescent="0.3">
      <c r="A29" s="63" t="s">
        <v>184</v>
      </c>
      <c r="B29" s="64">
        <f>VLOOKUP($A29,'Return Data'!$B$7:$R$2700,3,0)</f>
        <v>44158</v>
      </c>
      <c r="C29" s="65">
        <f>VLOOKUP($A29,'Return Data'!$B$7:$R$2700,4,0)</f>
        <v>65.84</v>
      </c>
      <c r="D29" s="65">
        <f>VLOOKUP($A29,'Return Data'!$B$7:$R$2700,10,0)</f>
        <v>11.65</v>
      </c>
      <c r="E29" s="66">
        <f t="shared" si="0"/>
        <v>29</v>
      </c>
      <c r="F29" s="65">
        <f>VLOOKUP($A29,'Return Data'!$B$7:$R$2700,11,0)</f>
        <v>38.610500000000002</v>
      </c>
      <c r="G29" s="66">
        <f t="shared" si="1"/>
        <v>47</v>
      </c>
      <c r="H29" s="65">
        <f>VLOOKUP($A29,'Return Data'!$B$7:$R$2700,12,0)</f>
        <v>4.6242000000000001</v>
      </c>
      <c r="I29" s="66">
        <f t="shared" si="2"/>
        <v>33</v>
      </c>
      <c r="J29" s="65">
        <f>VLOOKUP($A29,'Return Data'!$B$7:$R$2700,13,0)</f>
        <v>13.1271</v>
      </c>
      <c r="K29" s="66">
        <f t="shared" si="3"/>
        <v>20</v>
      </c>
      <c r="L29" s="65">
        <f>VLOOKUP($A29,'Return Data'!$B$7:$R$2700,17,0)</f>
        <v>12.6602</v>
      </c>
      <c r="M29" s="66">
        <f t="shared" si="7"/>
        <v>21</v>
      </c>
      <c r="N29" s="65">
        <f>VLOOKUP($A29,'Return Data'!$B$7:$R$2700,14,0)</f>
        <v>8.4616000000000007</v>
      </c>
      <c r="O29" s="66">
        <f>RANK(N29,N$8:N$71,0)</f>
        <v>8</v>
      </c>
      <c r="P29" s="65">
        <f>VLOOKUP($A29,'Return Data'!$B$7:$R$2700,15,0)</f>
        <v>12.7559</v>
      </c>
      <c r="Q29" s="66">
        <f>RANK(P29,P$8:P$71,0)</f>
        <v>7</v>
      </c>
      <c r="R29" s="65">
        <f>VLOOKUP($A29,'Return Data'!$B$7:$R$2700,16,0)</f>
        <v>16.474799999999998</v>
      </c>
      <c r="S29" s="67">
        <f t="shared" si="5"/>
        <v>7</v>
      </c>
    </row>
    <row r="30" spans="1:19" x14ac:dyDescent="0.3">
      <c r="A30" s="63" t="s">
        <v>185</v>
      </c>
      <c r="B30" s="64">
        <f>VLOOKUP($A30,'Return Data'!$B$7:$R$2700,3,0)</f>
        <v>44158</v>
      </c>
      <c r="C30" s="65">
        <f>VLOOKUP($A30,'Return Data'!$B$7:$R$2700,4,0)</f>
        <v>11.236700000000001</v>
      </c>
      <c r="D30" s="65">
        <f>VLOOKUP($A30,'Return Data'!$B$7:$R$2700,10,0)</f>
        <v>10.1637</v>
      </c>
      <c r="E30" s="66">
        <f t="shared" si="0"/>
        <v>46</v>
      </c>
      <c r="F30" s="65">
        <f>VLOOKUP($A30,'Return Data'!$B$7:$R$2700,11,0)</f>
        <v>40.134700000000002</v>
      </c>
      <c r="G30" s="66">
        <f t="shared" si="1"/>
        <v>38</v>
      </c>
      <c r="H30" s="65">
        <f>VLOOKUP($A30,'Return Data'!$B$7:$R$2700,12,0)</f>
        <v>4.5819000000000001</v>
      </c>
      <c r="I30" s="66">
        <f t="shared" ref="I30" si="9">RANK(H30,H$8:H$71,0)</f>
        <v>35</v>
      </c>
      <c r="J30" s="65">
        <f>VLOOKUP($A30,'Return Data'!$B$7:$R$2700,13,0)</f>
        <v>8.1824999999999992</v>
      </c>
      <c r="K30" s="66">
        <f t="shared" ref="K30" si="10">RANK(J30,J$8:J$71,0)</f>
        <v>39</v>
      </c>
      <c r="L30" s="65"/>
      <c r="M30" s="66"/>
      <c r="N30" s="65"/>
      <c r="O30" s="66"/>
      <c r="P30" s="65"/>
      <c r="Q30" s="66"/>
      <c r="R30" s="65">
        <f>VLOOKUP($A30,'Return Data'!$B$7:$R$2700,16,0)</f>
        <v>11.1675</v>
      </c>
      <c r="S30" s="67">
        <f t="shared" si="5"/>
        <v>37</v>
      </c>
    </row>
    <row r="31" spans="1:19" x14ac:dyDescent="0.3">
      <c r="A31" s="63" t="s">
        <v>186</v>
      </c>
      <c r="B31" s="64">
        <f>VLOOKUP($A31,'Return Data'!$B$7:$R$2700,3,0)</f>
        <v>44158</v>
      </c>
      <c r="C31" s="65">
        <f>VLOOKUP($A31,'Return Data'!$B$7:$R$2700,4,0)</f>
        <v>22.116099999999999</v>
      </c>
      <c r="D31" s="65">
        <f>VLOOKUP($A31,'Return Data'!$B$7:$R$2700,10,0)</f>
        <v>17.598800000000001</v>
      </c>
      <c r="E31" s="66">
        <f t="shared" si="0"/>
        <v>1</v>
      </c>
      <c r="F31" s="65">
        <f>VLOOKUP($A31,'Return Data'!$B$7:$R$2700,11,0)</f>
        <v>50.4527</v>
      </c>
      <c r="G31" s="66">
        <f t="shared" si="1"/>
        <v>8</v>
      </c>
      <c r="H31" s="65">
        <f>VLOOKUP($A31,'Return Data'!$B$7:$R$2700,12,0)</f>
        <v>6.3902999999999999</v>
      </c>
      <c r="I31" s="66">
        <f t="shared" ref="I31:I71" si="11">RANK(H31,H$8:H$71,0)</f>
        <v>24</v>
      </c>
      <c r="J31" s="65">
        <f>VLOOKUP($A31,'Return Data'!$B$7:$R$2700,13,0)</f>
        <v>13.9054</v>
      </c>
      <c r="K31" s="66">
        <f t="shared" ref="K31:K38" si="12">RANK(J31,J$8:J$71,0)</f>
        <v>17</v>
      </c>
      <c r="L31" s="65">
        <f>VLOOKUP($A31,'Return Data'!$B$7:$R$2700,17,0)</f>
        <v>15.106999999999999</v>
      </c>
      <c r="M31" s="66">
        <f t="shared" ref="M31:M38" si="13">RANK(L31,L$8:L$71,0)</f>
        <v>13</v>
      </c>
      <c r="N31" s="65">
        <f>VLOOKUP($A31,'Return Data'!$B$7:$R$2700,14,0)</f>
        <v>8.4298000000000002</v>
      </c>
      <c r="O31" s="66">
        <f t="shared" ref="O31:O38" si="14">RANK(N31,N$8:N$71,0)</f>
        <v>9</v>
      </c>
      <c r="P31" s="65">
        <f>VLOOKUP($A31,'Return Data'!$B$7:$R$2700,15,0)</f>
        <v>14.222899999999999</v>
      </c>
      <c r="Q31" s="66">
        <f>RANK(P31,P$8:P$71,0)</f>
        <v>4</v>
      </c>
      <c r="R31" s="65">
        <f>VLOOKUP($A31,'Return Data'!$B$7:$R$2700,16,0)</f>
        <v>15.375999999999999</v>
      </c>
      <c r="S31" s="67">
        <f t="shared" si="5"/>
        <v>12</v>
      </c>
    </row>
    <row r="32" spans="1:19" x14ac:dyDescent="0.3">
      <c r="A32" s="63" t="s">
        <v>187</v>
      </c>
      <c r="B32" s="64">
        <f>VLOOKUP($A32,'Return Data'!$B$7:$R$2700,3,0)</f>
        <v>44158</v>
      </c>
      <c r="C32" s="65">
        <f>VLOOKUP($A32,'Return Data'!$B$7:$R$2700,4,0)</f>
        <v>55.451000000000001</v>
      </c>
      <c r="D32" s="65">
        <f>VLOOKUP($A32,'Return Data'!$B$7:$R$2700,10,0)</f>
        <v>12.515499999999999</v>
      </c>
      <c r="E32" s="66">
        <f t="shared" si="0"/>
        <v>17</v>
      </c>
      <c r="F32" s="65">
        <f>VLOOKUP($A32,'Return Data'!$B$7:$R$2700,11,0)</f>
        <v>40.2545</v>
      </c>
      <c r="G32" s="66">
        <f t="shared" si="1"/>
        <v>37</v>
      </c>
      <c r="H32" s="65">
        <f>VLOOKUP($A32,'Return Data'!$B$7:$R$2700,12,0)</f>
        <v>3.6234999999999999</v>
      </c>
      <c r="I32" s="66">
        <f t="shared" si="11"/>
        <v>41</v>
      </c>
      <c r="J32" s="65">
        <f>VLOOKUP($A32,'Return Data'!$B$7:$R$2700,13,0)</f>
        <v>11.318300000000001</v>
      </c>
      <c r="K32" s="66">
        <f t="shared" si="12"/>
        <v>27</v>
      </c>
      <c r="L32" s="65">
        <f>VLOOKUP($A32,'Return Data'!$B$7:$R$2700,17,0)</f>
        <v>13.503500000000001</v>
      </c>
      <c r="M32" s="66">
        <f t="shared" si="13"/>
        <v>17</v>
      </c>
      <c r="N32" s="65">
        <f>VLOOKUP($A32,'Return Data'!$B$7:$R$2700,14,0)</f>
        <v>7.2271000000000001</v>
      </c>
      <c r="O32" s="66">
        <f t="shared" si="14"/>
        <v>11</v>
      </c>
      <c r="P32" s="65">
        <f>VLOOKUP($A32,'Return Data'!$B$7:$R$2700,15,0)</f>
        <v>12.3149</v>
      </c>
      <c r="Q32" s="66">
        <f>RANK(P32,P$8:P$71,0)</f>
        <v>11</v>
      </c>
      <c r="R32" s="65">
        <f>VLOOKUP($A32,'Return Data'!$B$7:$R$2700,16,0)</f>
        <v>13.551299999999999</v>
      </c>
      <c r="S32" s="67">
        <f t="shared" si="5"/>
        <v>24</v>
      </c>
    </row>
    <row r="33" spans="1:19" x14ac:dyDescent="0.3">
      <c r="A33" s="63" t="s">
        <v>188</v>
      </c>
      <c r="B33" s="64">
        <f>VLOOKUP($A33,'Return Data'!$B$7:$R$2700,3,0)</f>
        <v>44158</v>
      </c>
      <c r="C33" s="65">
        <f>VLOOKUP($A33,'Return Data'!$B$7:$R$2700,4,0)</f>
        <v>61.901000000000003</v>
      </c>
      <c r="D33" s="65">
        <f>VLOOKUP($A33,'Return Data'!$B$7:$R$2700,10,0)</f>
        <v>12.0421</v>
      </c>
      <c r="E33" s="66">
        <f t="shared" si="0"/>
        <v>21</v>
      </c>
      <c r="F33" s="65">
        <f>VLOOKUP($A33,'Return Data'!$B$7:$R$2700,11,0)</f>
        <v>38.894199999999998</v>
      </c>
      <c r="G33" s="66">
        <f t="shared" si="1"/>
        <v>43</v>
      </c>
      <c r="H33" s="65">
        <f>VLOOKUP($A33,'Return Data'!$B$7:$R$2700,12,0)</f>
        <v>4.5377999999999998</v>
      </c>
      <c r="I33" s="66">
        <f t="shared" si="11"/>
        <v>36</v>
      </c>
      <c r="J33" s="65">
        <f>VLOOKUP($A33,'Return Data'!$B$7:$R$2700,13,0)</f>
        <v>8.9154</v>
      </c>
      <c r="K33" s="66">
        <f t="shared" si="12"/>
        <v>35</v>
      </c>
      <c r="L33" s="65">
        <f>VLOOKUP($A33,'Return Data'!$B$7:$R$2700,17,0)</f>
        <v>6.2436999999999996</v>
      </c>
      <c r="M33" s="66">
        <f t="shared" si="13"/>
        <v>46</v>
      </c>
      <c r="N33" s="65">
        <f>VLOOKUP($A33,'Return Data'!$B$7:$R$2700,14,0)</f>
        <v>2.6198999999999999</v>
      </c>
      <c r="O33" s="66">
        <f t="shared" si="14"/>
        <v>35</v>
      </c>
      <c r="P33" s="65">
        <f>VLOOKUP($A33,'Return Data'!$B$7:$R$2700,15,0)</f>
        <v>10.438000000000001</v>
      </c>
      <c r="Q33" s="66">
        <f>RANK(P33,P$8:P$71,0)</f>
        <v>22</v>
      </c>
      <c r="R33" s="65">
        <f>VLOOKUP($A33,'Return Data'!$B$7:$R$2700,16,0)</f>
        <v>12.9521</v>
      </c>
      <c r="S33" s="67">
        <f t="shared" si="5"/>
        <v>26</v>
      </c>
    </row>
    <row r="34" spans="1:19" x14ac:dyDescent="0.3">
      <c r="A34" s="63" t="s">
        <v>189</v>
      </c>
      <c r="B34" s="64">
        <f>VLOOKUP($A34,'Return Data'!$B$7:$R$2700,3,0)</f>
        <v>44158</v>
      </c>
      <c r="C34" s="65">
        <f>VLOOKUP($A34,'Return Data'!$B$7:$R$2700,4,0)</f>
        <v>79.579800000000006</v>
      </c>
      <c r="D34" s="65">
        <f>VLOOKUP($A34,'Return Data'!$B$7:$R$2700,10,0)</f>
        <v>13.6111</v>
      </c>
      <c r="E34" s="66">
        <f t="shared" si="0"/>
        <v>9</v>
      </c>
      <c r="F34" s="65">
        <f>VLOOKUP($A34,'Return Data'!$B$7:$R$2700,11,0)</f>
        <v>37.643700000000003</v>
      </c>
      <c r="G34" s="66">
        <f t="shared" si="1"/>
        <v>51</v>
      </c>
      <c r="H34" s="65">
        <f>VLOOKUP($A34,'Return Data'!$B$7:$R$2700,12,0)</f>
        <v>-2.0943999999999998</v>
      </c>
      <c r="I34" s="66">
        <f t="shared" si="11"/>
        <v>58</v>
      </c>
      <c r="J34" s="65">
        <f>VLOOKUP($A34,'Return Data'!$B$7:$R$2700,13,0)</f>
        <v>5.0366</v>
      </c>
      <c r="K34" s="66">
        <f t="shared" si="12"/>
        <v>55</v>
      </c>
      <c r="L34" s="65">
        <f>VLOOKUP($A34,'Return Data'!$B$7:$R$2700,17,0)</f>
        <v>10.2295</v>
      </c>
      <c r="M34" s="66">
        <f t="shared" si="13"/>
        <v>25</v>
      </c>
      <c r="N34" s="65">
        <f>VLOOKUP($A34,'Return Data'!$B$7:$R$2700,14,0)</f>
        <v>6.9161999999999999</v>
      </c>
      <c r="O34" s="66">
        <f t="shared" si="14"/>
        <v>12</v>
      </c>
      <c r="P34" s="65">
        <f>VLOOKUP($A34,'Return Data'!$B$7:$R$2700,15,0)</f>
        <v>10.7576</v>
      </c>
      <c r="Q34" s="66">
        <f>RANK(P34,P$8:P$71,0)</f>
        <v>20</v>
      </c>
      <c r="R34" s="65">
        <f>VLOOKUP($A34,'Return Data'!$B$7:$R$2700,16,0)</f>
        <v>13.146699999999999</v>
      </c>
      <c r="S34" s="67">
        <f t="shared" si="5"/>
        <v>25</v>
      </c>
    </row>
    <row r="35" spans="1:19" x14ac:dyDescent="0.3">
      <c r="A35" s="63" t="s">
        <v>434</v>
      </c>
      <c r="B35" s="64">
        <f>VLOOKUP($A35,'Return Data'!$B$7:$R$2700,3,0)</f>
        <v>44158</v>
      </c>
      <c r="C35" s="65">
        <f>VLOOKUP($A35,'Return Data'!$B$7:$R$2700,4,0)</f>
        <v>13.490600000000001</v>
      </c>
      <c r="D35" s="65">
        <f>VLOOKUP($A35,'Return Data'!$B$7:$R$2700,10,0)</f>
        <v>11.0082</v>
      </c>
      <c r="E35" s="66">
        <f t="shared" si="0"/>
        <v>32</v>
      </c>
      <c r="F35" s="65">
        <f>VLOOKUP($A35,'Return Data'!$B$7:$R$2700,11,0)</f>
        <v>37.754800000000003</v>
      </c>
      <c r="G35" s="66">
        <f t="shared" si="1"/>
        <v>50</v>
      </c>
      <c r="H35" s="65">
        <f>VLOOKUP($A35,'Return Data'!$B$7:$R$2700,12,0)</f>
        <v>4.8529999999999998</v>
      </c>
      <c r="I35" s="66">
        <f t="shared" si="11"/>
        <v>32</v>
      </c>
      <c r="J35" s="65">
        <f>VLOOKUP($A35,'Return Data'!$B$7:$R$2700,13,0)</f>
        <v>8.0874000000000006</v>
      </c>
      <c r="K35" s="66">
        <f t="shared" si="12"/>
        <v>40</v>
      </c>
      <c r="L35" s="65">
        <f>VLOOKUP($A35,'Return Data'!$B$7:$R$2700,17,0)</f>
        <v>8.3714999999999993</v>
      </c>
      <c r="M35" s="66">
        <f t="shared" si="13"/>
        <v>35</v>
      </c>
      <c r="N35" s="65">
        <f>VLOOKUP($A35,'Return Data'!$B$7:$R$2700,14,0)</f>
        <v>2.3679000000000001</v>
      </c>
      <c r="O35" s="66">
        <f t="shared" si="14"/>
        <v>37</v>
      </c>
      <c r="P35" s="65"/>
      <c r="Q35" s="66"/>
      <c r="R35" s="65">
        <f>VLOOKUP($A35,'Return Data'!$B$7:$R$2700,16,0)</f>
        <v>7.5732999999999997</v>
      </c>
      <c r="S35" s="67">
        <f t="shared" si="5"/>
        <v>49</v>
      </c>
    </row>
    <row r="36" spans="1:19" x14ac:dyDescent="0.3">
      <c r="A36" s="63" t="s">
        <v>191</v>
      </c>
      <c r="B36" s="64">
        <f>VLOOKUP($A36,'Return Data'!$B$7:$R$2700,3,0)</f>
        <v>44158</v>
      </c>
      <c r="C36" s="65">
        <f>VLOOKUP($A36,'Return Data'!$B$7:$R$2700,4,0)</f>
        <v>23.123000000000001</v>
      </c>
      <c r="D36" s="65">
        <f>VLOOKUP($A36,'Return Data'!$B$7:$R$2700,10,0)</f>
        <v>14.555400000000001</v>
      </c>
      <c r="E36" s="66">
        <f t="shared" si="0"/>
        <v>3</v>
      </c>
      <c r="F36" s="65">
        <f>VLOOKUP($A36,'Return Data'!$B$7:$R$2700,11,0)</f>
        <v>51.477200000000003</v>
      </c>
      <c r="G36" s="66">
        <f t="shared" si="1"/>
        <v>3</v>
      </c>
      <c r="H36" s="65">
        <f>VLOOKUP($A36,'Return Data'!$B$7:$R$2700,12,0)</f>
        <v>13.015599999999999</v>
      </c>
      <c r="I36" s="66">
        <f t="shared" si="11"/>
        <v>9</v>
      </c>
      <c r="J36" s="65">
        <f>VLOOKUP($A36,'Return Data'!$B$7:$R$2700,13,0)</f>
        <v>17.096299999999999</v>
      </c>
      <c r="K36" s="66">
        <f t="shared" si="12"/>
        <v>12</v>
      </c>
      <c r="L36" s="65">
        <f>VLOOKUP($A36,'Return Data'!$B$7:$R$2700,17,0)</f>
        <v>17.2502</v>
      </c>
      <c r="M36" s="66">
        <f t="shared" si="13"/>
        <v>6</v>
      </c>
      <c r="N36" s="65">
        <f>VLOOKUP($A36,'Return Data'!$B$7:$R$2700,14,0)</f>
        <v>10.7898</v>
      </c>
      <c r="O36" s="66">
        <f t="shared" si="14"/>
        <v>4</v>
      </c>
      <c r="P36" s="65"/>
      <c r="Q36" s="66"/>
      <c r="R36" s="65">
        <f>VLOOKUP($A36,'Return Data'!$B$7:$R$2700,16,0)</f>
        <v>18.617699999999999</v>
      </c>
      <c r="S36" s="67">
        <f t="shared" si="5"/>
        <v>4</v>
      </c>
    </row>
    <row r="37" spans="1:19" x14ac:dyDescent="0.3">
      <c r="A37" s="63" t="s">
        <v>192</v>
      </c>
      <c r="B37" s="64">
        <f>VLOOKUP($A37,'Return Data'!$B$7:$R$2700,3,0)</f>
        <v>44158</v>
      </c>
      <c r="C37" s="65">
        <f>VLOOKUP($A37,'Return Data'!$B$7:$R$2700,4,0)</f>
        <v>20.351800000000001</v>
      </c>
      <c r="D37" s="65">
        <f>VLOOKUP($A37,'Return Data'!$B$7:$R$2700,10,0)</f>
        <v>13.6052</v>
      </c>
      <c r="E37" s="66">
        <f t="shared" si="0"/>
        <v>10</v>
      </c>
      <c r="F37" s="65">
        <f>VLOOKUP($A37,'Return Data'!$B$7:$R$2700,11,0)</f>
        <v>38.860399999999998</v>
      </c>
      <c r="G37" s="66">
        <f t="shared" si="1"/>
        <v>44</v>
      </c>
      <c r="H37" s="65">
        <f>VLOOKUP($A37,'Return Data'!$B$7:$R$2700,12,0)</f>
        <v>-2.6532</v>
      </c>
      <c r="I37" s="66">
        <f t="shared" si="11"/>
        <v>61</v>
      </c>
      <c r="J37" s="65">
        <f>VLOOKUP($A37,'Return Data'!$B$7:$R$2700,13,0)</f>
        <v>4.3318000000000003</v>
      </c>
      <c r="K37" s="66">
        <f t="shared" si="12"/>
        <v>61</v>
      </c>
      <c r="L37" s="65">
        <f>VLOOKUP($A37,'Return Data'!$B$7:$R$2700,17,0)</f>
        <v>9.7754999999999992</v>
      </c>
      <c r="M37" s="66">
        <f t="shared" si="13"/>
        <v>27</v>
      </c>
      <c r="N37" s="65">
        <f>VLOOKUP($A37,'Return Data'!$B$7:$R$2700,14,0)</f>
        <v>4.6051000000000002</v>
      </c>
      <c r="O37" s="66">
        <f t="shared" si="14"/>
        <v>25</v>
      </c>
      <c r="P37" s="65">
        <f>VLOOKUP($A37,'Return Data'!$B$7:$R$2700,15,0)</f>
        <v>12.6904</v>
      </c>
      <c r="Q37" s="66">
        <f>RANK(P37,P$8:P$71,0)</f>
        <v>8</v>
      </c>
      <c r="R37" s="65">
        <f>VLOOKUP($A37,'Return Data'!$B$7:$R$2700,16,0)</f>
        <v>12.9297</v>
      </c>
      <c r="S37" s="67">
        <f t="shared" si="5"/>
        <v>27</v>
      </c>
    </row>
    <row r="38" spans="1:19" x14ac:dyDescent="0.3">
      <c r="A38" s="63" t="s">
        <v>193</v>
      </c>
      <c r="B38" s="64">
        <f>VLOOKUP($A38,'Return Data'!$B$7:$R$2700,3,0)</f>
        <v>44158</v>
      </c>
      <c r="C38" s="65">
        <f>VLOOKUP($A38,'Return Data'!$B$7:$R$2700,4,0)</f>
        <v>54.140099999999997</v>
      </c>
      <c r="D38" s="65">
        <f>VLOOKUP($A38,'Return Data'!$B$7:$R$2700,10,0)</f>
        <v>10.978999999999999</v>
      </c>
      <c r="E38" s="66">
        <f t="shared" si="0"/>
        <v>33</v>
      </c>
      <c r="F38" s="65">
        <f>VLOOKUP($A38,'Return Data'!$B$7:$R$2700,11,0)</f>
        <v>41.0214</v>
      </c>
      <c r="G38" s="66">
        <f t="shared" si="1"/>
        <v>34</v>
      </c>
      <c r="H38" s="65">
        <f>VLOOKUP($A38,'Return Data'!$B$7:$R$2700,12,0)</f>
        <v>-5.6382000000000003</v>
      </c>
      <c r="I38" s="66">
        <f t="shared" si="11"/>
        <v>64</v>
      </c>
      <c r="J38" s="65">
        <f>VLOOKUP($A38,'Return Data'!$B$7:$R$2700,13,0)</f>
        <v>-5.0362</v>
      </c>
      <c r="K38" s="66">
        <f t="shared" si="12"/>
        <v>64</v>
      </c>
      <c r="L38" s="65">
        <f>VLOOKUP($A38,'Return Data'!$B$7:$R$2700,17,0)</f>
        <v>-1.5557000000000001</v>
      </c>
      <c r="M38" s="66">
        <f t="shared" si="13"/>
        <v>57</v>
      </c>
      <c r="N38" s="65">
        <f>VLOOKUP($A38,'Return Data'!$B$7:$R$2700,14,0)</f>
        <v>-7.9005999999999998</v>
      </c>
      <c r="O38" s="66">
        <f t="shared" si="14"/>
        <v>47</v>
      </c>
      <c r="P38" s="65">
        <f>VLOOKUP($A38,'Return Data'!$B$7:$R$2700,15,0)</f>
        <v>3.7814000000000001</v>
      </c>
      <c r="Q38" s="66">
        <f>RANK(P38,P$8:P$71,0)</f>
        <v>37</v>
      </c>
      <c r="R38" s="65">
        <f>VLOOKUP($A38,'Return Data'!$B$7:$R$2700,16,0)</f>
        <v>10.391500000000001</v>
      </c>
      <c r="S38" s="67">
        <f t="shared" si="5"/>
        <v>41</v>
      </c>
    </row>
    <row r="39" spans="1:19" x14ac:dyDescent="0.3">
      <c r="A39" s="63" t="s">
        <v>194</v>
      </c>
      <c r="B39" s="64">
        <f>VLOOKUP($A39,'Return Data'!$B$7:$R$2700,3,0)</f>
        <v>44158</v>
      </c>
      <c r="C39" s="65">
        <f>VLOOKUP($A39,'Return Data'!$B$7:$R$2700,4,0)</f>
        <v>13.2157</v>
      </c>
      <c r="D39" s="65">
        <f>VLOOKUP($A39,'Return Data'!$B$7:$R$2700,10,0)</f>
        <v>10.379200000000001</v>
      </c>
      <c r="E39" s="66">
        <f t="shared" si="0"/>
        <v>44</v>
      </c>
      <c r="F39" s="65">
        <f>VLOOKUP($A39,'Return Data'!$B$7:$R$2700,11,0)</f>
        <v>43.005400000000002</v>
      </c>
      <c r="G39" s="66">
        <f t="shared" si="1"/>
        <v>22</v>
      </c>
      <c r="H39" s="65">
        <f>VLOOKUP($A39,'Return Data'!$B$7:$R$2700,12,0)</f>
        <v>18.799199999999999</v>
      </c>
      <c r="I39" s="66">
        <f t="shared" si="11"/>
        <v>3</v>
      </c>
      <c r="J39" s="65">
        <f>VLOOKUP($A39,'Return Data'!$B$7:$R$2700,13,0)</f>
        <v>23.200299999999999</v>
      </c>
      <c r="K39" s="66">
        <f t="shared" ref="K39" si="15">RANK(J39,J$8:J$71,0)</f>
        <v>6</v>
      </c>
      <c r="L39" s="65"/>
      <c r="M39" s="66"/>
      <c r="N39" s="65"/>
      <c r="O39" s="66"/>
      <c r="P39" s="65"/>
      <c r="Q39" s="66"/>
      <c r="R39" s="65">
        <f>VLOOKUP($A39,'Return Data'!$B$7:$R$2700,16,0)</f>
        <v>23.188300000000002</v>
      </c>
      <c r="S39" s="67">
        <f t="shared" si="5"/>
        <v>1</v>
      </c>
    </row>
    <row r="40" spans="1:19" x14ac:dyDescent="0.3">
      <c r="A40" s="63" t="s">
        <v>195</v>
      </c>
      <c r="B40" s="64">
        <f>VLOOKUP($A40,'Return Data'!$B$7:$R$2700,3,0)</f>
        <v>44158</v>
      </c>
      <c r="C40" s="65">
        <f>VLOOKUP($A40,'Return Data'!$B$7:$R$2700,4,0)</f>
        <v>16.899999999999999</v>
      </c>
      <c r="D40" s="65">
        <f>VLOOKUP($A40,'Return Data'!$B$7:$R$2700,10,0)</f>
        <v>10.026</v>
      </c>
      <c r="E40" s="66">
        <f t="shared" ref="E40:E71" si="16">RANK(D40,D$8:D$71,0)</f>
        <v>47</v>
      </c>
      <c r="F40" s="65">
        <f>VLOOKUP($A40,'Return Data'!$B$7:$R$2700,11,0)</f>
        <v>38.638199999999998</v>
      </c>
      <c r="G40" s="66">
        <f t="shared" ref="G40:G71" si="17">RANK(F40,F$8:F$71,0)</f>
        <v>46</v>
      </c>
      <c r="H40" s="65">
        <f>VLOOKUP($A40,'Return Data'!$B$7:$R$2700,12,0)</f>
        <v>8.5420999999999996</v>
      </c>
      <c r="I40" s="66">
        <f t="shared" si="11"/>
        <v>15</v>
      </c>
      <c r="J40" s="65">
        <f>VLOOKUP($A40,'Return Data'!$B$7:$R$2700,13,0)</f>
        <v>9.5268999999999995</v>
      </c>
      <c r="K40" s="66">
        <f t="shared" ref="K40:K71" si="18">RANK(J40,J$8:J$71,0)</f>
        <v>31</v>
      </c>
      <c r="L40" s="65">
        <f>VLOOKUP($A40,'Return Data'!$B$7:$R$2700,17,0)</f>
        <v>10.8734</v>
      </c>
      <c r="M40" s="66">
        <f t="shared" ref="M40:M50" si="19">RANK(L40,L$8:L$71,0)</f>
        <v>23</v>
      </c>
      <c r="N40" s="65">
        <f>VLOOKUP($A40,'Return Data'!$B$7:$R$2700,14,0)</f>
        <v>5.8444000000000003</v>
      </c>
      <c r="O40" s="66">
        <f t="shared" ref="O40:O49" si="20">RANK(N40,N$8:N$71,0)</f>
        <v>19</v>
      </c>
      <c r="P40" s="65"/>
      <c r="Q40" s="66"/>
      <c r="R40" s="65">
        <f>VLOOKUP($A40,'Return Data'!$B$7:$R$2700,16,0)</f>
        <v>11.168200000000001</v>
      </c>
      <c r="S40" s="67">
        <f t="shared" ref="S40:S71" si="21">RANK(R40,R$8:R$71,0)</f>
        <v>36</v>
      </c>
    </row>
    <row r="41" spans="1:19" x14ac:dyDescent="0.3">
      <c r="A41" s="63" t="s">
        <v>196</v>
      </c>
      <c r="B41" s="64">
        <f>VLOOKUP($A41,'Return Data'!$B$7:$R$2700,3,0)</f>
        <v>44158</v>
      </c>
      <c r="C41" s="65">
        <f>VLOOKUP($A41,'Return Data'!$B$7:$R$2700,4,0)</f>
        <v>221.79</v>
      </c>
      <c r="D41" s="65">
        <f>VLOOKUP($A41,'Return Data'!$B$7:$R$2700,10,0)</f>
        <v>11.9925</v>
      </c>
      <c r="E41" s="66">
        <f t="shared" si="16"/>
        <v>23</v>
      </c>
      <c r="F41" s="65">
        <f>VLOOKUP($A41,'Return Data'!$B$7:$R$2700,11,0)</f>
        <v>42.924300000000002</v>
      </c>
      <c r="G41" s="66">
        <f t="shared" si="17"/>
        <v>23</v>
      </c>
      <c r="H41" s="65">
        <f>VLOOKUP($A41,'Return Data'!$B$7:$R$2700,12,0)</f>
        <v>8.1954999999999991</v>
      </c>
      <c r="I41" s="66">
        <f t="shared" si="11"/>
        <v>18</v>
      </c>
      <c r="J41" s="65">
        <f>VLOOKUP($A41,'Return Data'!$B$7:$R$2700,13,0)</f>
        <v>11.952999999999999</v>
      </c>
      <c r="K41" s="66">
        <f t="shared" si="18"/>
        <v>25</v>
      </c>
      <c r="L41" s="65">
        <f>VLOOKUP($A41,'Return Data'!$B$7:$R$2700,17,0)</f>
        <v>7.4569999999999999</v>
      </c>
      <c r="M41" s="66">
        <f t="shared" si="19"/>
        <v>42</v>
      </c>
      <c r="N41" s="65">
        <f>VLOOKUP($A41,'Return Data'!$B$7:$R$2700,14,0)</f>
        <v>1.86</v>
      </c>
      <c r="O41" s="66">
        <f t="shared" si="20"/>
        <v>40</v>
      </c>
      <c r="P41" s="65">
        <f>VLOOKUP($A41,'Return Data'!$B$7:$R$2700,15,0)</f>
        <v>7.9161999999999999</v>
      </c>
      <c r="Q41" s="66">
        <f t="shared" ref="Q41:Q47" si="22">RANK(P41,P$8:P$71,0)</f>
        <v>33</v>
      </c>
      <c r="R41" s="65">
        <f>VLOOKUP($A41,'Return Data'!$B$7:$R$2700,16,0)</f>
        <v>10.3544</v>
      </c>
      <c r="S41" s="67">
        <f t="shared" si="21"/>
        <v>43</v>
      </c>
    </row>
    <row r="42" spans="1:19" x14ac:dyDescent="0.3">
      <c r="A42" s="63" t="s">
        <v>197</v>
      </c>
      <c r="B42" s="64">
        <f>VLOOKUP($A42,'Return Data'!$B$7:$R$2700,3,0)</f>
        <v>44158</v>
      </c>
      <c r="C42" s="65">
        <f>VLOOKUP($A42,'Return Data'!$B$7:$R$2700,4,0)</f>
        <v>237.52</v>
      </c>
      <c r="D42" s="65">
        <f>VLOOKUP($A42,'Return Data'!$B$7:$R$2700,10,0)</f>
        <v>11.837300000000001</v>
      </c>
      <c r="E42" s="66">
        <f t="shared" si="16"/>
        <v>26</v>
      </c>
      <c r="F42" s="65">
        <f>VLOOKUP($A42,'Return Data'!$B$7:$R$2700,11,0)</f>
        <v>42.261600000000001</v>
      </c>
      <c r="G42" s="66">
        <f t="shared" si="17"/>
        <v>26</v>
      </c>
      <c r="H42" s="65">
        <f>VLOOKUP($A42,'Return Data'!$B$7:$R$2700,12,0)</f>
        <v>8.5210000000000008</v>
      </c>
      <c r="I42" s="66">
        <f t="shared" si="11"/>
        <v>16</v>
      </c>
      <c r="J42" s="65">
        <f>VLOOKUP($A42,'Return Data'!$B$7:$R$2700,13,0)</f>
        <v>12.3292</v>
      </c>
      <c r="K42" s="66">
        <f t="shared" si="18"/>
        <v>23</v>
      </c>
      <c r="L42" s="65">
        <f>VLOOKUP($A42,'Return Data'!$B$7:$R$2700,17,0)</f>
        <v>7.9653999999999998</v>
      </c>
      <c r="M42" s="66">
        <f t="shared" si="19"/>
        <v>40</v>
      </c>
      <c r="N42" s="65">
        <f>VLOOKUP($A42,'Return Data'!$B$7:$R$2700,14,0)</f>
        <v>2.2789999999999999</v>
      </c>
      <c r="O42" s="66">
        <f t="shared" si="20"/>
        <v>39</v>
      </c>
      <c r="P42" s="65">
        <f>VLOOKUP($A42,'Return Data'!$B$7:$R$2700,15,0)</f>
        <v>10.960100000000001</v>
      </c>
      <c r="Q42" s="66">
        <f t="shared" si="22"/>
        <v>16</v>
      </c>
      <c r="R42" s="65">
        <f>VLOOKUP($A42,'Return Data'!$B$7:$R$2700,16,0)</f>
        <v>13.7775</v>
      </c>
      <c r="S42" s="67">
        <f t="shared" si="21"/>
        <v>19</v>
      </c>
    </row>
    <row r="43" spans="1:19" x14ac:dyDescent="0.3">
      <c r="A43" s="63" t="s">
        <v>198</v>
      </c>
      <c r="B43" s="64">
        <f>VLOOKUP($A43,'Return Data'!$B$7:$R$2700,3,0)</f>
        <v>44158</v>
      </c>
      <c r="C43" s="65">
        <f>VLOOKUP($A43,'Return Data'!$B$7:$R$2700,4,0)</f>
        <v>127.6748</v>
      </c>
      <c r="D43" s="65">
        <f>VLOOKUP($A43,'Return Data'!$B$7:$R$2700,10,0)</f>
        <v>8.7879000000000005</v>
      </c>
      <c r="E43" s="66">
        <f t="shared" si="16"/>
        <v>55</v>
      </c>
      <c r="F43" s="65">
        <f>VLOOKUP($A43,'Return Data'!$B$7:$R$2700,11,0)</f>
        <v>51.292499999999997</v>
      </c>
      <c r="G43" s="66">
        <f t="shared" si="17"/>
        <v>4</v>
      </c>
      <c r="H43" s="65">
        <f>VLOOKUP($A43,'Return Data'!$B$7:$R$2700,12,0)</f>
        <v>27.8293</v>
      </c>
      <c r="I43" s="66">
        <f t="shared" si="11"/>
        <v>1</v>
      </c>
      <c r="J43" s="65">
        <f>VLOOKUP($A43,'Return Data'!$B$7:$R$2700,13,0)</f>
        <v>29.057099999999998</v>
      </c>
      <c r="K43" s="66">
        <f t="shared" si="18"/>
        <v>2</v>
      </c>
      <c r="L43" s="65">
        <f>VLOOKUP($A43,'Return Data'!$B$7:$R$2700,17,0)</f>
        <v>18.568000000000001</v>
      </c>
      <c r="M43" s="66">
        <f t="shared" si="19"/>
        <v>3</v>
      </c>
      <c r="N43" s="65">
        <f>VLOOKUP($A43,'Return Data'!$B$7:$R$2700,14,0)</f>
        <v>10.52</v>
      </c>
      <c r="O43" s="66">
        <f t="shared" si="20"/>
        <v>5</v>
      </c>
      <c r="P43" s="65">
        <f>VLOOKUP($A43,'Return Data'!$B$7:$R$2700,15,0)</f>
        <v>16.513100000000001</v>
      </c>
      <c r="Q43" s="66">
        <f t="shared" si="22"/>
        <v>2</v>
      </c>
      <c r="R43" s="65">
        <f>VLOOKUP($A43,'Return Data'!$B$7:$R$2700,16,0)</f>
        <v>16.179099999999998</v>
      </c>
      <c r="S43" s="67">
        <f t="shared" si="21"/>
        <v>9</v>
      </c>
    </row>
    <row r="44" spans="1:19" x14ac:dyDescent="0.3">
      <c r="A44" s="63" t="s">
        <v>199</v>
      </c>
      <c r="B44" s="64">
        <f>VLOOKUP($A44,'Return Data'!$B$7:$R$2700,3,0)</f>
        <v>44158</v>
      </c>
      <c r="C44" s="65">
        <f>VLOOKUP($A44,'Return Data'!$B$7:$R$2700,4,0)</f>
        <v>56.53</v>
      </c>
      <c r="D44" s="65">
        <f>VLOOKUP($A44,'Return Data'!$B$7:$R$2700,10,0)</f>
        <v>14.0177</v>
      </c>
      <c r="E44" s="66">
        <f t="shared" si="16"/>
        <v>8</v>
      </c>
      <c r="F44" s="65">
        <f>VLOOKUP($A44,'Return Data'!$B$7:$R$2700,11,0)</f>
        <v>41.821399999999997</v>
      </c>
      <c r="G44" s="66">
        <f t="shared" si="17"/>
        <v>27</v>
      </c>
      <c r="H44" s="65">
        <f>VLOOKUP($A44,'Return Data'!$B$7:$R$2700,12,0)</f>
        <v>8.5444999999999993</v>
      </c>
      <c r="I44" s="66">
        <f t="shared" si="11"/>
        <v>14</v>
      </c>
      <c r="J44" s="65">
        <f>VLOOKUP($A44,'Return Data'!$B$7:$R$2700,13,0)</f>
        <v>7.9229000000000003</v>
      </c>
      <c r="K44" s="66">
        <f t="shared" si="18"/>
        <v>42</v>
      </c>
      <c r="L44" s="65">
        <f>VLOOKUP($A44,'Return Data'!$B$7:$R$2700,17,0)</f>
        <v>4.5239000000000003</v>
      </c>
      <c r="M44" s="66">
        <f t="shared" si="19"/>
        <v>51</v>
      </c>
      <c r="N44" s="65">
        <f>VLOOKUP($A44,'Return Data'!$B$7:$R$2700,14,0)</f>
        <v>2.3445</v>
      </c>
      <c r="O44" s="66">
        <f t="shared" si="20"/>
        <v>38</v>
      </c>
      <c r="P44" s="65">
        <f>VLOOKUP($A44,'Return Data'!$B$7:$R$2700,15,0)</f>
        <v>8.5451999999999995</v>
      </c>
      <c r="Q44" s="66">
        <f t="shared" si="22"/>
        <v>30</v>
      </c>
      <c r="R44" s="65">
        <f>VLOOKUP($A44,'Return Data'!$B$7:$R$2700,16,0)</f>
        <v>15.632199999999999</v>
      </c>
      <c r="S44" s="67">
        <f t="shared" si="21"/>
        <v>11</v>
      </c>
    </row>
    <row r="45" spans="1:19" x14ac:dyDescent="0.3">
      <c r="A45" s="63" t="s">
        <v>370</v>
      </c>
      <c r="B45" s="64">
        <f>VLOOKUP($A45,'Return Data'!$B$7:$R$2700,3,0)</f>
        <v>44158</v>
      </c>
      <c r="C45" s="65">
        <f>VLOOKUP($A45,'Return Data'!$B$7:$R$2700,4,0)</f>
        <v>162.8578</v>
      </c>
      <c r="D45" s="65">
        <f>VLOOKUP($A45,'Return Data'!$B$7:$R$2700,10,0)</f>
        <v>7.8874000000000004</v>
      </c>
      <c r="E45" s="66">
        <f t="shared" si="16"/>
        <v>61</v>
      </c>
      <c r="F45" s="65">
        <f>VLOOKUP($A45,'Return Data'!$B$7:$R$2700,11,0)</f>
        <v>37.017499999999998</v>
      </c>
      <c r="G45" s="66">
        <f t="shared" si="17"/>
        <v>52</v>
      </c>
      <c r="H45" s="65">
        <f>VLOOKUP($A45,'Return Data'!$B$7:$R$2700,12,0)</f>
        <v>6.6387999999999998</v>
      </c>
      <c r="I45" s="66">
        <f t="shared" si="11"/>
        <v>23</v>
      </c>
      <c r="J45" s="65">
        <f>VLOOKUP($A45,'Return Data'!$B$7:$R$2700,13,0)</f>
        <v>9.3346999999999998</v>
      </c>
      <c r="K45" s="66">
        <f t="shared" si="18"/>
        <v>32</v>
      </c>
      <c r="L45" s="65">
        <f>VLOOKUP($A45,'Return Data'!$B$7:$R$2700,17,0)</f>
        <v>8.2546999999999997</v>
      </c>
      <c r="M45" s="66">
        <f t="shared" si="19"/>
        <v>37</v>
      </c>
      <c r="N45" s="65">
        <f>VLOOKUP($A45,'Return Data'!$B$7:$R$2700,14,0)</f>
        <v>2.8403999999999998</v>
      </c>
      <c r="O45" s="66">
        <f t="shared" si="20"/>
        <v>34</v>
      </c>
      <c r="P45" s="65">
        <f>VLOOKUP($A45,'Return Data'!$B$7:$R$2700,15,0)</f>
        <v>7.8353999999999999</v>
      </c>
      <c r="Q45" s="66">
        <f t="shared" si="22"/>
        <v>35</v>
      </c>
      <c r="R45" s="65">
        <f>VLOOKUP($A45,'Return Data'!$B$7:$R$2700,16,0)</f>
        <v>11.7835</v>
      </c>
      <c r="S45" s="67">
        <f t="shared" si="21"/>
        <v>34</v>
      </c>
    </row>
    <row r="46" spans="1:19" x14ac:dyDescent="0.3">
      <c r="A46" s="63" t="s">
        <v>201</v>
      </c>
      <c r="B46" s="64">
        <f>VLOOKUP($A46,'Return Data'!$B$7:$R$2700,3,0)</f>
        <v>44158</v>
      </c>
      <c r="C46" s="65">
        <f>VLOOKUP($A46,'Return Data'!$B$7:$R$2700,4,0)</f>
        <v>16.424800000000001</v>
      </c>
      <c r="D46" s="65">
        <f>VLOOKUP($A46,'Return Data'!$B$7:$R$2700,10,0)</f>
        <v>11.884</v>
      </c>
      <c r="E46" s="66">
        <f t="shared" si="16"/>
        <v>25</v>
      </c>
      <c r="F46" s="65">
        <f>VLOOKUP($A46,'Return Data'!$B$7:$R$2700,11,0)</f>
        <v>52.379199999999997</v>
      </c>
      <c r="G46" s="66">
        <f t="shared" si="17"/>
        <v>1</v>
      </c>
      <c r="H46" s="65">
        <f>VLOOKUP($A46,'Return Data'!$B$7:$R$2700,12,0)</f>
        <v>13.546200000000001</v>
      </c>
      <c r="I46" s="66">
        <f t="shared" si="11"/>
        <v>6</v>
      </c>
      <c r="J46" s="65">
        <f>VLOOKUP($A46,'Return Data'!$B$7:$R$2700,13,0)</f>
        <v>18.861799999999999</v>
      </c>
      <c r="K46" s="66">
        <f t="shared" si="18"/>
        <v>11</v>
      </c>
      <c r="L46" s="65">
        <f>VLOOKUP($A46,'Return Data'!$B$7:$R$2700,17,0)</f>
        <v>14.388999999999999</v>
      </c>
      <c r="M46" s="66">
        <f t="shared" si="19"/>
        <v>14</v>
      </c>
      <c r="N46" s="65">
        <f>VLOOKUP($A46,'Return Data'!$B$7:$R$2700,14,0)</f>
        <v>3.4914999999999998</v>
      </c>
      <c r="O46" s="66">
        <f t="shared" si="20"/>
        <v>31</v>
      </c>
      <c r="P46" s="65">
        <f>VLOOKUP($A46,'Return Data'!$B$7:$R$2700,15,0)</f>
        <v>10.786899999999999</v>
      </c>
      <c r="Q46" s="66">
        <f t="shared" si="22"/>
        <v>19</v>
      </c>
      <c r="R46" s="65">
        <f>VLOOKUP($A46,'Return Data'!$B$7:$R$2700,16,0)</f>
        <v>9.0245999999999995</v>
      </c>
      <c r="S46" s="67">
        <f t="shared" si="21"/>
        <v>47</v>
      </c>
    </row>
    <row r="47" spans="1:19" x14ac:dyDescent="0.3">
      <c r="A47" s="63" t="s">
        <v>202</v>
      </c>
      <c r="B47" s="64">
        <f>VLOOKUP($A47,'Return Data'!$B$7:$R$2700,3,0)</f>
        <v>44158</v>
      </c>
      <c r="C47" s="65">
        <f>VLOOKUP($A47,'Return Data'!$B$7:$R$2700,4,0)</f>
        <v>17.5063</v>
      </c>
      <c r="D47" s="65">
        <f>VLOOKUP($A47,'Return Data'!$B$7:$R$2700,10,0)</f>
        <v>12.192500000000001</v>
      </c>
      <c r="E47" s="66">
        <f t="shared" si="16"/>
        <v>19</v>
      </c>
      <c r="F47" s="65">
        <f>VLOOKUP($A47,'Return Data'!$B$7:$R$2700,11,0)</f>
        <v>50.843600000000002</v>
      </c>
      <c r="G47" s="66">
        <f t="shared" si="17"/>
        <v>5</v>
      </c>
      <c r="H47" s="65">
        <f>VLOOKUP($A47,'Return Data'!$B$7:$R$2700,12,0)</f>
        <v>15.5791</v>
      </c>
      <c r="I47" s="66">
        <f t="shared" si="11"/>
        <v>4</v>
      </c>
      <c r="J47" s="65">
        <f>VLOOKUP($A47,'Return Data'!$B$7:$R$2700,13,0)</f>
        <v>22.2592</v>
      </c>
      <c r="K47" s="66">
        <f t="shared" si="18"/>
        <v>7</v>
      </c>
      <c r="L47" s="65">
        <f>VLOOKUP($A47,'Return Data'!$B$7:$R$2700,17,0)</f>
        <v>16.545100000000001</v>
      </c>
      <c r="M47" s="66">
        <f t="shared" si="19"/>
        <v>11</v>
      </c>
      <c r="N47" s="65">
        <f>VLOOKUP($A47,'Return Data'!$B$7:$R$2700,14,0)</f>
        <v>5.0002000000000004</v>
      </c>
      <c r="O47" s="66">
        <f t="shared" si="20"/>
        <v>22</v>
      </c>
      <c r="P47" s="65">
        <f>VLOOKUP($A47,'Return Data'!$B$7:$R$2700,15,0)</f>
        <v>12.421200000000001</v>
      </c>
      <c r="Q47" s="66">
        <f t="shared" si="22"/>
        <v>10</v>
      </c>
      <c r="R47" s="65">
        <f>VLOOKUP($A47,'Return Data'!$B$7:$R$2700,16,0)</f>
        <v>10.3675</v>
      </c>
      <c r="S47" s="67">
        <f t="shared" si="21"/>
        <v>42</v>
      </c>
    </row>
    <row r="48" spans="1:19" x14ac:dyDescent="0.3">
      <c r="A48" s="63" t="s">
        <v>203</v>
      </c>
      <c r="B48" s="64">
        <f>VLOOKUP($A48,'Return Data'!$B$7:$R$2700,3,0)</f>
        <v>44158</v>
      </c>
      <c r="C48" s="65">
        <f>VLOOKUP($A48,'Return Data'!$B$7:$R$2700,4,0)</f>
        <v>17.194299999999998</v>
      </c>
      <c r="D48" s="65">
        <f>VLOOKUP($A48,'Return Data'!$B$7:$R$2700,10,0)</f>
        <v>12.0829</v>
      </c>
      <c r="E48" s="66">
        <f t="shared" si="16"/>
        <v>20</v>
      </c>
      <c r="F48" s="65">
        <f>VLOOKUP($A48,'Return Data'!$B$7:$R$2700,11,0)</f>
        <v>50.717500000000001</v>
      </c>
      <c r="G48" s="66">
        <f t="shared" si="17"/>
        <v>6</v>
      </c>
      <c r="H48" s="65">
        <f>VLOOKUP($A48,'Return Data'!$B$7:$R$2700,12,0)</f>
        <v>14.485200000000001</v>
      </c>
      <c r="I48" s="66">
        <f t="shared" si="11"/>
        <v>5</v>
      </c>
      <c r="J48" s="65">
        <f>VLOOKUP($A48,'Return Data'!$B$7:$R$2700,13,0)</f>
        <v>21.3721</v>
      </c>
      <c r="K48" s="66">
        <f t="shared" si="18"/>
        <v>9</v>
      </c>
      <c r="L48" s="65">
        <f>VLOOKUP($A48,'Return Data'!$B$7:$R$2700,17,0)</f>
        <v>16.743600000000001</v>
      </c>
      <c r="M48" s="66">
        <f t="shared" si="19"/>
        <v>9</v>
      </c>
      <c r="N48" s="65">
        <f>VLOOKUP($A48,'Return Data'!$B$7:$R$2700,14,0)</f>
        <v>5.6539000000000001</v>
      </c>
      <c r="O48" s="66">
        <f t="shared" si="20"/>
        <v>20</v>
      </c>
      <c r="P48" s="65"/>
      <c r="Q48" s="66"/>
      <c r="R48" s="65">
        <f>VLOOKUP($A48,'Return Data'!$B$7:$R$2700,16,0)</f>
        <v>12.356400000000001</v>
      </c>
      <c r="S48" s="67">
        <f t="shared" si="21"/>
        <v>31</v>
      </c>
    </row>
    <row r="49" spans="1:19" x14ac:dyDescent="0.3">
      <c r="A49" s="63" t="s">
        <v>204</v>
      </c>
      <c r="B49" s="64">
        <f>VLOOKUP($A49,'Return Data'!$B$7:$R$2700,3,0)</f>
        <v>44158</v>
      </c>
      <c r="C49" s="65">
        <f>VLOOKUP($A49,'Return Data'!$B$7:$R$2700,4,0)</f>
        <v>17.359400000000001</v>
      </c>
      <c r="D49" s="65">
        <f>VLOOKUP($A49,'Return Data'!$B$7:$R$2700,10,0)</f>
        <v>10.9617</v>
      </c>
      <c r="E49" s="66">
        <f t="shared" si="16"/>
        <v>34</v>
      </c>
      <c r="F49" s="65">
        <f>VLOOKUP($A49,'Return Data'!$B$7:$R$2700,11,0)</f>
        <v>48.959099999999999</v>
      </c>
      <c r="G49" s="66">
        <f t="shared" si="17"/>
        <v>9</v>
      </c>
      <c r="H49" s="65">
        <f>VLOOKUP($A49,'Return Data'!$B$7:$R$2700,12,0)</f>
        <v>10.108000000000001</v>
      </c>
      <c r="I49" s="66">
        <f t="shared" si="11"/>
        <v>10</v>
      </c>
      <c r="J49" s="65">
        <f>VLOOKUP($A49,'Return Data'!$B$7:$R$2700,13,0)</f>
        <v>21.886199999999999</v>
      </c>
      <c r="K49" s="66">
        <f t="shared" si="18"/>
        <v>8</v>
      </c>
      <c r="L49" s="65">
        <f>VLOOKUP($A49,'Return Data'!$B$7:$R$2700,17,0)</f>
        <v>18.486499999999999</v>
      </c>
      <c r="M49" s="66">
        <f t="shared" si="19"/>
        <v>4</v>
      </c>
      <c r="N49" s="65">
        <f>VLOOKUP($A49,'Return Data'!$B$7:$R$2700,14,0)</f>
        <v>9.2898999999999994</v>
      </c>
      <c r="O49" s="66">
        <f t="shared" si="20"/>
        <v>6</v>
      </c>
      <c r="P49" s="65"/>
      <c r="Q49" s="66"/>
      <c r="R49" s="65">
        <f>VLOOKUP($A49,'Return Data'!$B$7:$R$2700,16,0)</f>
        <v>16.302499999999998</v>
      </c>
      <c r="S49" s="67">
        <f t="shared" si="21"/>
        <v>8</v>
      </c>
    </row>
    <row r="50" spans="1:19" x14ac:dyDescent="0.3">
      <c r="A50" s="63" t="s">
        <v>205</v>
      </c>
      <c r="B50" s="64">
        <f>VLOOKUP($A50,'Return Data'!$B$7:$R$2700,3,0)</f>
        <v>44158</v>
      </c>
      <c r="C50" s="65">
        <f>VLOOKUP($A50,'Return Data'!$B$7:$R$2700,4,0)</f>
        <v>11.6381</v>
      </c>
      <c r="D50" s="65">
        <f>VLOOKUP($A50,'Return Data'!$B$7:$R$2700,10,0)</f>
        <v>10.411099999999999</v>
      </c>
      <c r="E50" s="66">
        <f t="shared" si="16"/>
        <v>43</v>
      </c>
      <c r="F50" s="65">
        <f>VLOOKUP($A50,'Return Data'!$B$7:$R$2700,11,0)</f>
        <v>38.200000000000003</v>
      </c>
      <c r="G50" s="66">
        <f t="shared" si="17"/>
        <v>48</v>
      </c>
      <c r="H50" s="65">
        <f>VLOOKUP($A50,'Return Data'!$B$7:$R$2700,12,0)</f>
        <v>2.0339999999999998</v>
      </c>
      <c r="I50" s="66">
        <f t="shared" si="11"/>
        <v>48</v>
      </c>
      <c r="J50" s="65">
        <f>VLOOKUP($A50,'Return Data'!$B$7:$R$2700,13,0)</f>
        <v>8.0482999999999993</v>
      </c>
      <c r="K50" s="66">
        <f t="shared" si="18"/>
        <v>41</v>
      </c>
      <c r="L50" s="65">
        <f>VLOOKUP($A50,'Return Data'!$B$7:$R$2700,17,0)</f>
        <v>12.167</v>
      </c>
      <c r="M50" s="66">
        <f t="shared" si="19"/>
        <v>22</v>
      </c>
      <c r="N50" s="65"/>
      <c r="O50" s="66"/>
      <c r="P50" s="65"/>
      <c r="Q50" s="66"/>
      <c r="R50" s="65">
        <f>VLOOKUP($A50,'Return Data'!$B$7:$R$2700,16,0)</f>
        <v>5.8619000000000003</v>
      </c>
      <c r="S50" s="67">
        <f t="shared" si="21"/>
        <v>51</v>
      </c>
    </row>
    <row r="51" spans="1:19" x14ac:dyDescent="0.3">
      <c r="A51" s="63" t="s">
        <v>206</v>
      </c>
      <c r="B51" s="64">
        <f>VLOOKUP($A51,'Return Data'!$B$7:$R$2700,3,0)</f>
        <v>44158</v>
      </c>
      <c r="C51" s="65">
        <f>VLOOKUP($A51,'Return Data'!$B$7:$R$2700,4,0)</f>
        <v>12.5556</v>
      </c>
      <c r="D51" s="65">
        <f>VLOOKUP($A51,'Return Data'!$B$7:$R$2700,10,0)</f>
        <v>11.511200000000001</v>
      </c>
      <c r="E51" s="66">
        <f t="shared" si="16"/>
        <v>30</v>
      </c>
      <c r="F51" s="65">
        <f>VLOOKUP($A51,'Return Data'!$B$7:$R$2700,11,0)</f>
        <v>43.394199999999998</v>
      </c>
      <c r="G51" s="66">
        <f t="shared" si="17"/>
        <v>21</v>
      </c>
      <c r="H51" s="65">
        <f>VLOOKUP($A51,'Return Data'!$B$7:$R$2700,12,0)</f>
        <v>5.1074000000000002</v>
      </c>
      <c r="I51" s="66">
        <f t="shared" si="11"/>
        <v>31</v>
      </c>
      <c r="J51" s="65">
        <f>VLOOKUP($A51,'Return Data'!$B$7:$R$2700,13,0)</f>
        <v>12.7003</v>
      </c>
      <c r="K51" s="66">
        <f t="shared" si="18"/>
        <v>22</v>
      </c>
      <c r="L51" s="65">
        <f>VLOOKUP($A51,'Return Data'!$B$7:$R$2700,17,0)</f>
        <v>13.710800000000001</v>
      </c>
      <c r="M51" s="66">
        <f t="shared" ref="M51" si="23">RANK(L51,L$8:L$71,0)</f>
        <v>15</v>
      </c>
      <c r="N51" s="65"/>
      <c r="O51" s="66"/>
      <c r="P51" s="65"/>
      <c r="Q51" s="66"/>
      <c r="R51" s="65">
        <f>VLOOKUP($A51,'Return Data'!$B$7:$R$2700,16,0)</f>
        <v>10.1409</v>
      </c>
      <c r="S51" s="67">
        <f t="shared" si="21"/>
        <v>45</v>
      </c>
    </row>
    <row r="52" spans="1:19" x14ac:dyDescent="0.3">
      <c r="A52" s="63" t="s">
        <v>207</v>
      </c>
      <c r="B52" s="64">
        <f>VLOOKUP($A52,'Return Data'!$B$7:$R$2700,3,0)</f>
        <v>44158</v>
      </c>
      <c r="C52" s="65">
        <f>VLOOKUP($A52,'Return Data'!$B$7:$R$2700,4,0)</f>
        <v>37.664200000000001</v>
      </c>
      <c r="D52" s="65">
        <f>VLOOKUP($A52,'Return Data'!$B$7:$R$2700,10,0)</f>
        <v>14.3064</v>
      </c>
      <c r="E52" s="66">
        <f t="shared" si="16"/>
        <v>4</v>
      </c>
      <c r="F52" s="65">
        <f>VLOOKUP($A52,'Return Data'!$B$7:$R$2700,11,0)</f>
        <v>51.909799999999997</v>
      </c>
      <c r="G52" s="66">
        <f t="shared" si="17"/>
        <v>2</v>
      </c>
      <c r="H52" s="65">
        <f>VLOOKUP($A52,'Return Data'!$B$7:$R$2700,12,0)</f>
        <v>20.980699999999999</v>
      </c>
      <c r="I52" s="66">
        <f t="shared" si="11"/>
        <v>2</v>
      </c>
      <c r="J52" s="65">
        <f>VLOOKUP($A52,'Return Data'!$B$7:$R$2700,13,0)</f>
        <v>34.044400000000003</v>
      </c>
      <c r="K52" s="66">
        <f t="shared" si="18"/>
        <v>1</v>
      </c>
      <c r="L52" s="65">
        <f>VLOOKUP($A52,'Return Data'!$B$7:$R$2700,17,0)</f>
        <v>28.700600000000001</v>
      </c>
      <c r="M52" s="66">
        <f>RANK(L52,L$8:L$71,0)</f>
        <v>1</v>
      </c>
      <c r="N52" s="65">
        <f>VLOOKUP($A52,'Return Data'!$B$7:$R$2700,14,0)</f>
        <v>16.873100000000001</v>
      </c>
      <c r="O52" s="66">
        <f>RANK(N52,N$8:N$71,0)</f>
        <v>1</v>
      </c>
      <c r="P52" s="65">
        <f>VLOOKUP($A52,'Return Data'!$B$7:$R$2700,15,0)</f>
        <v>18.417400000000001</v>
      </c>
      <c r="Q52" s="66">
        <f>RANK(P52,P$8:P$71,0)</f>
        <v>1</v>
      </c>
      <c r="R52" s="65">
        <f>VLOOKUP($A52,'Return Data'!$B$7:$R$2700,16,0)</f>
        <v>22.021599999999999</v>
      </c>
      <c r="S52" s="67">
        <f t="shared" si="21"/>
        <v>2</v>
      </c>
    </row>
    <row r="53" spans="1:19" x14ac:dyDescent="0.3">
      <c r="A53" s="63" t="s">
        <v>208</v>
      </c>
      <c r="B53" s="64">
        <f>VLOOKUP($A53,'Return Data'!$B$7:$R$2700,3,0)</f>
        <v>44158</v>
      </c>
      <c r="C53" s="65">
        <f>VLOOKUP($A53,'Return Data'!$B$7:$R$2700,4,0)</f>
        <v>12.658099999999999</v>
      </c>
      <c r="D53" s="65">
        <f>VLOOKUP($A53,'Return Data'!$B$7:$R$2700,10,0)</f>
        <v>9.5607000000000006</v>
      </c>
      <c r="E53" s="66">
        <f t="shared" si="16"/>
        <v>49</v>
      </c>
      <c r="F53" s="65">
        <f>VLOOKUP($A53,'Return Data'!$B$7:$R$2700,11,0)</f>
        <v>34.781100000000002</v>
      </c>
      <c r="G53" s="66">
        <f t="shared" si="17"/>
        <v>57</v>
      </c>
      <c r="H53" s="65">
        <f>VLOOKUP($A53,'Return Data'!$B$7:$R$2700,12,0)</f>
        <v>8.5078999999999994</v>
      </c>
      <c r="I53" s="66">
        <f t="shared" si="11"/>
        <v>17</v>
      </c>
      <c r="J53" s="65">
        <f>VLOOKUP($A53,'Return Data'!$B$7:$R$2700,13,0)</f>
        <v>13.0632</v>
      </c>
      <c r="K53" s="66">
        <f t="shared" si="18"/>
        <v>21</v>
      </c>
      <c r="L53" s="65"/>
      <c r="M53" s="66"/>
      <c r="N53" s="65"/>
      <c r="O53" s="66"/>
      <c r="P53" s="65"/>
      <c r="Q53" s="66"/>
      <c r="R53" s="65">
        <f>VLOOKUP($A53,'Return Data'!$B$7:$R$2700,16,0)</f>
        <v>13.745699999999999</v>
      </c>
      <c r="S53" s="67">
        <f t="shared" si="21"/>
        <v>20</v>
      </c>
    </row>
    <row r="54" spans="1:19" x14ac:dyDescent="0.3">
      <c r="A54" s="63" t="s">
        <v>209</v>
      </c>
      <c r="B54" s="64">
        <f>VLOOKUP($A54,'Return Data'!$B$7:$R$2700,3,0)</f>
        <v>44158</v>
      </c>
      <c r="C54" s="65">
        <f>VLOOKUP($A54,'Return Data'!$B$7:$R$2700,4,0)</f>
        <v>107.3356</v>
      </c>
      <c r="D54" s="65">
        <f>VLOOKUP($A54,'Return Data'!$B$7:$R$2700,10,0)</f>
        <v>10.9559</v>
      </c>
      <c r="E54" s="66">
        <f t="shared" si="16"/>
        <v>36</v>
      </c>
      <c r="F54" s="65">
        <f>VLOOKUP($A54,'Return Data'!$B$7:$R$2700,11,0)</f>
        <v>40.536299999999997</v>
      </c>
      <c r="G54" s="66">
        <f t="shared" si="17"/>
        <v>36</v>
      </c>
      <c r="H54" s="65">
        <f>VLOOKUP($A54,'Return Data'!$B$7:$R$2700,12,0)</f>
        <v>-0.82330000000000003</v>
      </c>
      <c r="I54" s="66">
        <f t="shared" si="11"/>
        <v>56</v>
      </c>
      <c r="J54" s="65">
        <f>VLOOKUP($A54,'Return Data'!$B$7:$R$2700,13,0)</f>
        <v>2.6901000000000002</v>
      </c>
      <c r="K54" s="66">
        <f t="shared" si="18"/>
        <v>62</v>
      </c>
      <c r="L54" s="65">
        <f>VLOOKUP($A54,'Return Data'!$B$7:$R$2700,17,0)</f>
        <v>5.9111000000000002</v>
      </c>
      <c r="M54" s="66">
        <f t="shared" ref="M54:M62" si="24">RANK(L54,L$8:L$71,0)</f>
        <v>47</v>
      </c>
      <c r="N54" s="65">
        <f>VLOOKUP($A54,'Return Data'!$B$7:$R$2700,14,0)</f>
        <v>0.35639999999999999</v>
      </c>
      <c r="O54" s="66">
        <f>RANK(N54,N$8:N$71,0)</f>
        <v>42</v>
      </c>
      <c r="P54" s="65">
        <f>VLOOKUP($A54,'Return Data'!$B$7:$R$2700,15,0)</f>
        <v>7.8771000000000004</v>
      </c>
      <c r="Q54" s="66">
        <f>RANK(P54,P$8:P$71,0)</f>
        <v>34</v>
      </c>
      <c r="R54" s="65">
        <f>VLOOKUP($A54,'Return Data'!$B$7:$R$2700,16,0)</f>
        <v>10.527900000000001</v>
      </c>
      <c r="S54" s="67">
        <f t="shared" si="21"/>
        <v>40</v>
      </c>
    </row>
    <row r="55" spans="1:19" x14ac:dyDescent="0.3">
      <c r="A55" s="63" t="s">
        <v>210</v>
      </c>
      <c r="B55" s="64">
        <f>VLOOKUP($A55,'Return Data'!$B$7:$R$2700,3,0)</f>
        <v>44158</v>
      </c>
      <c r="C55" s="65">
        <f>VLOOKUP($A55,'Return Data'!$B$7:$R$2700,4,0)</f>
        <v>9.8598999999999997</v>
      </c>
      <c r="D55" s="65">
        <f>VLOOKUP($A55,'Return Data'!$B$7:$R$2700,10,0)</f>
        <v>8.7857000000000003</v>
      </c>
      <c r="E55" s="66">
        <f t="shared" si="16"/>
        <v>56</v>
      </c>
      <c r="F55" s="65">
        <f>VLOOKUP($A55,'Return Data'!$B$7:$R$2700,11,0)</f>
        <v>46.350099999999998</v>
      </c>
      <c r="G55" s="66">
        <f t="shared" si="17"/>
        <v>15</v>
      </c>
      <c r="H55" s="65">
        <f>VLOOKUP($A55,'Return Data'!$B$7:$R$2700,12,0)</f>
        <v>-0.6149</v>
      </c>
      <c r="I55" s="66">
        <f t="shared" si="11"/>
        <v>55</v>
      </c>
      <c r="J55" s="65">
        <f>VLOOKUP($A55,'Return Data'!$B$7:$R$2700,13,0)</f>
        <v>6.8487999999999998</v>
      </c>
      <c r="K55" s="66">
        <f t="shared" si="18"/>
        <v>47</v>
      </c>
      <c r="L55" s="65">
        <f>VLOOKUP($A55,'Return Data'!$B$7:$R$2700,17,0)</f>
        <v>-2.9336000000000002</v>
      </c>
      <c r="M55" s="66">
        <f t="shared" si="24"/>
        <v>60</v>
      </c>
      <c r="N55" s="65">
        <f>VLOOKUP($A55,'Return Data'!$B$7:$R$2700,14,0)</f>
        <v>-10.745100000000001</v>
      </c>
      <c r="O55" s="66">
        <f>RANK(N55,N$8:N$71,0)</f>
        <v>51</v>
      </c>
      <c r="P55" s="65"/>
      <c r="Q55" s="66"/>
      <c r="R55" s="65">
        <f>VLOOKUP($A55,'Return Data'!$B$7:$R$2700,16,0)</f>
        <v>-0.35070000000000001</v>
      </c>
      <c r="S55" s="67">
        <f t="shared" si="21"/>
        <v>57</v>
      </c>
    </row>
    <row r="56" spans="1:19" x14ac:dyDescent="0.3">
      <c r="A56" s="63" t="s">
        <v>211</v>
      </c>
      <c r="B56" s="64">
        <f>VLOOKUP($A56,'Return Data'!$B$7:$R$2700,3,0)</f>
        <v>44158</v>
      </c>
      <c r="C56" s="65">
        <f>VLOOKUP($A56,'Return Data'!$B$7:$R$2700,4,0)</f>
        <v>8.4177</v>
      </c>
      <c r="D56" s="65">
        <f>VLOOKUP($A56,'Return Data'!$B$7:$R$2700,10,0)</f>
        <v>9.7126000000000001</v>
      </c>
      <c r="E56" s="66">
        <f t="shared" si="16"/>
        <v>48</v>
      </c>
      <c r="F56" s="65">
        <f>VLOOKUP($A56,'Return Data'!$B$7:$R$2700,11,0)</f>
        <v>48.470799999999997</v>
      </c>
      <c r="G56" s="66">
        <f t="shared" si="17"/>
        <v>13</v>
      </c>
      <c r="H56" s="65">
        <f>VLOOKUP($A56,'Return Data'!$B$7:$R$2700,12,0)</f>
        <v>-0.39639999999999997</v>
      </c>
      <c r="I56" s="66">
        <f t="shared" si="11"/>
        <v>53</v>
      </c>
      <c r="J56" s="65">
        <f>VLOOKUP($A56,'Return Data'!$B$7:$R$2700,13,0)</f>
        <v>6.7801999999999998</v>
      </c>
      <c r="K56" s="66">
        <f t="shared" si="18"/>
        <v>48</v>
      </c>
      <c r="L56" s="65">
        <f>VLOOKUP($A56,'Return Data'!$B$7:$R$2700,17,0)</f>
        <v>-2.6377999999999999</v>
      </c>
      <c r="M56" s="66">
        <f t="shared" si="24"/>
        <v>58</v>
      </c>
      <c r="N56" s="65">
        <f>VLOOKUP($A56,'Return Data'!$B$7:$R$2700,14,0)</f>
        <v>-10.234999999999999</v>
      </c>
      <c r="O56" s="66">
        <f>RANK(N56,N$8:N$71,0)</f>
        <v>50</v>
      </c>
      <c r="P56" s="65"/>
      <c r="Q56" s="66"/>
      <c r="R56" s="65">
        <f>VLOOKUP($A56,'Return Data'!$B$7:$R$2700,16,0)</f>
        <v>-4.5834999999999999</v>
      </c>
      <c r="S56" s="67">
        <f t="shared" si="21"/>
        <v>61</v>
      </c>
    </row>
    <row r="57" spans="1:19" x14ac:dyDescent="0.3">
      <c r="A57" s="63" t="s">
        <v>212</v>
      </c>
      <c r="B57" s="64">
        <f>VLOOKUP($A57,'Return Data'!$B$7:$R$2700,3,0)</f>
        <v>44158</v>
      </c>
      <c r="C57" s="65">
        <f>VLOOKUP($A57,'Return Data'!$B$7:$R$2700,4,0)</f>
        <v>8.1862999999999992</v>
      </c>
      <c r="D57" s="65">
        <f>VLOOKUP($A57,'Return Data'!$B$7:$R$2700,10,0)</f>
        <v>9.3139000000000003</v>
      </c>
      <c r="E57" s="66">
        <f t="shared" si="16"/>
        <v>52</v>
      </c>
      <c r="F57" s="65">
        <f>VLOOKUP($A57,'Return Data'!$B$7:$R$2700,11,0)</f>
        <v>48.674199999999999</v>
      </c>
      <c r="G57" s="66">
        <f t="shared" si="17"/>
        <v>12</v>
      </c>
      <c r="H57" s="65">
        <f>VLOOKUP($A57,'Return Data'!$B$7:$R$2700,12,0)</f>
        <v>-1.3402000000000001</v>
      </c>
      <c r="I57" s="66">
        <f t="shared" si="11"/>
        <v>57</v>
      </c>
      <c r="J57" s="65">
        <f>VLOOKUP($A57,'Return Data'!$B$7:$R$2700,13,0)</f>
        <v>7.3106</v>
      </c>
      <c r="K57" s="66">
        <f t="shared" si="18"/>
        <v>45</v>
      </c>
      <c r="L57" s="65">
        <f>VLOOKUP($A57,'Return Data'!$B$7:$R$2700,17,0)</f>
        <v>-2.9224000000000001</v>
      </c>
      <c r="M57" s="66">
        <f t="shared" si="24"/>
        <v>59</v>
      </c>
      <c r="N57" s="65">
        <f>VLOOKUP($A57,'Return Data'!$B$7:$R$2700,14,0)</f>
        <v>-8.7584999999999997</v>
      </c>
      <c r="O57" s="66">
        <f t="shared" ref="O57:O59" si="25">RANK(N57,N$8:N$71,0)</f>
        <v>48</v>
      </c>
      <c r="P57" s="65"/>
      <c r="Q57" s="66"/>
      <c r="R57" s="65">
        <f>VLOOKUP($A57,'Return Data'!$B$7:$R$2700,16,0)</f>
        <v>-5.734</v>
      </c>
      <c r="S57" s="67">
        <f t="shared" si="21"/>
        <v>62</v>
      </c>
    </row>
    <row r="58" spans="1:19" x14ac:dyDescent="0.3">
      <c r="A58" s="63" t="s">
        <v>213</v>
      </c>
      <c r="B58" s="64">
        <f>VLOOKUP($A58,'Return Data'!$B$7:$R$2700,3,0)</f>
        <v>44158</v>
      </c>
      <c r="C58" s="65">
        <f>VLOOKUP($A58,'Return Data'!$B$7:$R$2700,4,0)</f>
        <v>7.6795999999999998</v>
      </c>
      <c r="D58" s="65">
        <f>VLOOKUP($A58,'Return Data'!$B$7:$R$2700,10,0)</f>
        <v>9.2559000000000005</v>
      </c>
      <c r="E58" s="66">
        <f t="shared" si="16"/>
        <v>53</v>
      </c>
      <c r="F58" s="65">
        <f>VLOOKUP($A58,'Return Data'!$B$7:$R$2700,11,0)</f>
        <v>50.589300000000001</v>
      </c>
      <c r="G58" s="66">
        <f t="shared" si="17"/>
        <v>7</v>
      </c>
      <c r="H58" s="65">
        <f>VLOOKUP($A58,'Return Data'!$B$7:$R$2700,12,0)</f>
        <v>-2.2355</v>
      </c>
      <c r="I58" s="66">
        <f t="shared" si="11"/>
        <v>59</v>
      </c>
      <c r="J58" s="65">
        <f>VLOOKUP($A58,'Return Data'!$B$7:$R$2700,13,0)</f>
        <v>4.8624000000000001</v>
      </c>
      <c r="K58" s="66">
        <f t="shared" si="18"/>
        <v>57</v>
      </c>
      <c r="L58" s="65">
        <f>VLOOKUP($A58,'Return Data'!$B$7:$R$2700,17,0)</f>
        <v>-3.9784000000000002</v>
      </c>
      <c r="M58" s="66">
        <f t="shared" si="24"/>
        <v>61</v>
      </c>
      <c r="N58" s="65">
        <f>VLOOKUP($A58,'Return Data'!$B$7:$R$2700,14,0)</f>
        <v>-9.8007000000000009</v>
      </c>
      <c r="O58" s="66">
        <f>RANK(N58,N$8:N$71,0)</f>
        <v>49</v>
      </c>
      <c r="P58" s="65"/>
      <c r="Q58" s="66"/>
      <c r="R58" s="65">
        <f>VLOOKUP($A58,'Return Data'!$B$7:$R$2700,16,0)</f>
        <v>-8.0248000000000008</v>
      </c>
      <c r="S58" s="67">
        <f t="shared" si="21"/>
        <v>64</v>
      </c>
    </row>
    <row r="59" spans="1:19" x14ac:dyDescent="0.3">
      <c r="A59" s="63" t="s">
        <v>214</v>
      </c>
      <c r="B59" s="64">
        <f>VLOOKUP($A59,'Return Data'!$B$7:$R$2700,3,0)</f>
        <v>44158</v>
      </c>
      <c r="C59" s="65">
        <f>VLOOKUP($A59,'Return Data'!$B$7:$R$2700,4,0)</f>
        <v>15.3726</v>
      </c>
      <c r="D59" s="65">
        <f>VLOOKUP($A59,'Return Data'!$B$7:$R$2700,10,0)</f>
        <v>10.5672</v>
      </c>
      <c r="E59" s="66">
        <f t="shared" si="16"/>
        <v>40</v>
      </c>
      <c r="F59" s="65">
        <f>VLOOKUP($A59,'Return Data'!$B$7:$R$2700,11,0)</f>
        <v>41.680300000000003</v>
      </c>
      <c r="G59" s="66">
        <f t="shared" si="17"/>
        <v>28</v>
      </c>
      <c r="H59" s="65">
        <f>VLOOKUP($A59,'Return Data'!$B$7:$R$2700,12,0)</f>
        <v>5.2629000000000001</v>
      </c>
      <c r="I59" s="66">
        <f t="shared" si="11"/>
        <v>30</v>
      </c>
      <c r="J59" s="65">
        <f>VLOOKUP($A59,'Return Data'!$B$7:$R$2700,13,0)</f>
        <v>9.8757000000000001</v>
      </c>
      <c r="K59" s="66">
        <f t="shared" si="18"/>
        <v>30</v>
      </c>
      <c r="L59" s="65">
        <f>VLOOKUP($A59,'Return Data'!$B$7:$R$2700,17,0)</f>
        <v>8.1349999999999998</v>
      </c>
      <c r="M59" s="66">
        <f t="shared" si="24"/>
        <v>39</v>
      </c>
      <c r="N59" s="65">
        <f>VLOOKUP($A59,'Return Data'!$B$7:$R$2700,14,0)</f>
        <v>4.6756000000000002</v>
      </c>
      <c r="O59" s="66">
        <f t="shared" si="25"/>
        <v>24</v>
      </c>
      <c r="P59" s="65">
        <f>VLOOKUP($A59,'Return Data'!$B$7:$R$2700,15,0)</f>
        <v>10.2323</v>
      </c>
      <c r="Q59" s="66">
        <f>RANK(P59,P$8:P$71,0)</f>
        <v>24</v>
      </c>
      <c r="R59" s="65">
        <f>VLOOKUP($A59,'Return Data'!$B$7:$R$2700,16,0)</f>
        <v>7.8810000000000002</v>
      </c>
      <c r="S59" s="67">
        <f t="shared" si="21"/>
        <v>48</v>
      </c>
    </row>
    <row r="60" spans="1:19" x14ac:dyDescent="0.3">
      <c r="A60" s="63" t="s">
        <v>215</v>
      </c>
      <c r="B60" s="64">
        <f>VLOOKUP($A60,'Return Data'!$B$7:$R$2700,3,0)</f>
        <v>44158</v>
      </c>
      <c r="C60" s="65">
        <f>VLOOKUP($A60,'Return Data'!$B$7:$R$2700,4,0)</f>
        <v>16.862500000000001</v>
      </c>
      <c r="D60" s="65">
        <f>VLOOKUP($A60,'Return Data'!$B$7:$R$2700,10,0)</f>
        <v>10.446300000000001</v>
      </c>
      <c r="E60" s="66">
        <f t="shared" si="16"/>
        <v>42</v>
      </c>
      <c r="F60" s="65">
        <f>VLOOKUP($A60,'Return Data'!$B$7:$R$2700,11,0)</f>
        <v>41.3596</v>
      </c>
      <c r="G60" s="66">
        <f t="shared" si="17"/>
        <v>30</v>
      </c>
      <c r="H60" s="65">
        <f>VLOOKUP($A60,'Return Data'!$B$7:$R$2700,12,0)</f>
        <v>5.4988000000000001</v>
      </c>
      <c r="I60" s="66">
        <f t="shared" si="11"/>
        <v>29</v>
      </c>
      <c r="J60" s="65">
        <f>VLOOKUP($A60,'Return Data'!$B$7:$R$2700,13,0)</f>
        <v>10.859500000000001</v>
      </c>
      <c r="K60" s="66">
        <f t="shared" si="18"/>
        <v>28</v>
      </c>
      <c r="L60" s="65">
        <f>VLOOKUP($A60,'Return Data'!$B$7:$R$2700,17,0)</f>
        <v>9.3333999999999993</v>
      </c>
      <c r="M60" s="66">
        <f t="shared" si="24"/>
        <v>30</v>
      </c>
      <c r="N60" s="65">
        <f>VLOOKUP($A60,'Return Data'!$B$7:$R$2700,14,0)</f>
        <v>5.3276000000000003</v>
      </c>
      <c r="O60" s="66">
        <f>RANK(N60,N$8:N$71,0)</f>
        <v>21</v>
      </c>
      <c r="P60" s="65"/>
      <c r="Q60" s="66"/>
      <c r="R60" s="65">
        <f>VLOOKUP($A60,'Return Data'!$B$7:$R$2700,16,0)</f>
        <v>11.8133</v>
      </c>
      <c r="S60" s="67">
        <f t="shared" si="21"/>
        <v>33</v>
      </c>
    </row>
    <row r="61" spans="1:19" x14ac:dyDescent="0.3">
      <c r="A61" s="63" t="s">
        <v>216</v>
      </c>
      <c r="B61" s="64">
        <f>VLOOKUP($A61,'Return Data'!$B$7:$R$2700,3,0)</f>
        <v>44158</v>
      </c>
      <c r="C61" s="65">
        <f>VLOOKUP($A61,'Return Data'!$B$7:$R$2700,4,0)</f>
        <v>8.1798000000000002</v>
      </c>
      <c r="D61" s="65">
        <f>VLOOKUP($A61,'Return Data'!$B$7:$R$2700,10,0)</f>
        <v>7.7622</v>
      </c>
      <c r="E61" s="66">
        <f t="shared" si="16"/>
        <v>62</v>
      </c>
      <c r="F61" s="65">
        <f>VLOOKUP($A61,'Return Data'!$B$7:$R$2700,11,0)</f>
        <v>48.200899999999997</v>
      </c>
      <c r="G61" s="66">
        <f t="shared" si="17"/>
        <v>14</v>
      </c>
      <c r="H61" s="65">
        <f>VLOOKUP($A61,'Return Data'!$B$7:$R$2700,12,0)</f>
        <v>-4.9047999999999998</v>
      </c>
      <c r="I61" s="66">
        <f t="shared" si="11"/>
        <v>63</v>
      </c>
      <c r="J61" s="65">
        <f>VLOOKUP($A61,'Return Data'!$B$7:$R$2700,13,0)</f>
        <v>4.6116999999999999</v>
      </c>
      <c r="K61" s="66">
        <f t="shared" si="18"/>
        <v>58</v>
      </c>
      <c r="L61" s="65">
        <f>VLOOKUP($A61,'Return Data'!$B$7:$R$2700,17,0)</f>
        <v>-1.4887999999999999</v>
      </c>
      <c r="M61" s="66">
        <f t="shared" si="24"/>
        <v>56</v>
      </c>
      <c r="N61" s="65"/>
      <c r="O61" s="66"/>
      <c r="P61" s="65"/>
      <c r="Q61" s="66"/>
      <c r="R61" s="65">
        <f>VLOOKUP($A61,'Return Data'!$B$7:$R$2700,16,0)</f>
        <v>-7.2744</v>
      </c>
      <c r="S61" s="67">
        <f t="shared" si="21"/>
        <v>63</v>
      </c>
    </row>
    <row r="62" spans="1:19" x14ac:dyDescent="0.3">
      <c r="A62" s="63" t="s">
        <v>217</v>
      </c>
      <c r="B62" s="64">
        <f>VLOOKUP($A62,'Return Data'!$B$7:$R$2700,3,0)</f>
        <v>44158</v>
      </c>
      <c r="C62" s="65">
        <f>VLOOKUP($A62,'Return Data'!$B$7:$R$2700,4,0)</f>
        <v>9.4863</v>
      </c>
      <c r="D62" s="65">
        <f>VLOOKUP($A62,'Return Data'!$B$7:$R$2700,10,0)</f>
        <v>9.0455000000000005</v>
      </c>
      <c r="E62" s="66">
        <f t="shared" si="16"/>
        <v>54</v>
      </c>
      <c r="F62" s="65">
        <f>VLOOKUP($A62,'Return Data'!$B$7:$R$2700,11,0)</f>
        <v>41.468299999999999</v>
      </c>
      <c r="G62" s="66">
        <f t="shared" si="17"/>
        <v>29</v>
      </c>
      <c r="H62" s="65">
        <f>VLOOKUP($A62,'Return Data'!$B$7:$R$2700,12,0)</f>
        <v>-3.6640000000000001</v>
      </c>
      <c r="I62" s="66">
        <f t="shared" si="11"/>
        <v>62</v>
      </c>
      <c r="J62" s="65">
        <f>VLOOKUP($A62,'Return Data'!$B$7:$R$2700,13,0)</f>
        <v>5.9626000000000001</v>
      </c>
      <c r="K62" s="66">
        <f t="shared" si="18"/>
        <v>52</v>
      </c>
      <c r="L62" s="65">
        <f>VLOOKUP($A62,'Return Data'!$B$7:$R$2700,17,0)</f>
        <v>-1.0852999999999999</v>
      </c>
      <c r="M62" s="66">
        <f t="shared" si="24"/>
        <v>55</v>
      </c>
      <c r="N62" s="65"/>
      <c r="O62" s="66"/>
      <c r="P62" s="65"/>
      <c r="Q62" s="66"/>
      <c r="R62" s="65">
        <f>VLOOKUP($A62,'Return Data'!$B$7:$R$2700,16,0)</f>
        <v>-2.1684999999999999</v>
      </c>
      <c r="S62" s="67">
        <f t="shared" si="21"/>
        <v>60</v>
      </c>
    </row>
    <row r="63" spans="1:19" x14ac:dyDescent="0.3">
      <c r="A63" s="63" t="s">
        <v>218</v>
      </c>
      <c r="B63" s="64">
        <f>VLOOKUP($A63,'Return Data'!$B$7:$R$2700,3,0)</f>
        <v>44158</v>
      </c>
      <c r="C63" s="65">
        <f>VLOOKUP($A63,'Return Data'!$B$7:$R$2700,4,0)</f>
        <v>21.814499999999999</v>
      </c>
      <c r="D63" s="65">
        <f>VLOOKUP($A63,'Return Data'!$B$7:$R$2700,10,0)</f>
        <v>13.350300000000001</v>
      </c>
      <c r="E63" s="66">
        <f t="shared" si="16"/>
        <v>11</v>
      </c>
      <c r="F63" s="65">
        <f>VLOOKUP($A63,'Return Data'!$B$7:$R$2700,11,0)</f>
        <v>41.319499999999998</v>
      </c>
      <c r="G63" s="66">
        <f t="shared" si="17"/>
        <v>31</v>
      </c>
      <c r="H63" s="65">
        <f>VLOOKUP($A63,'Return Data'!$B$7:$R$2700,12,0)</f>
        <v>4.1494</v>
      </c>
      <c r="I63" s="66">
        <f t="shared" si="11"/>
        <v>38</v>
      </c>
      <c r="J63" s="65">
        <f>VLOOKUP($A63,'Return Data'!$B$7:$R$2700,13,0)</f>
        <v>8.1956000000000007</v>
      </c>
      <c r="K63" s="66">
        <f t="shared" si="18"/>
        <v>38</v>
      </c>
      <c r="L63" s="65">
        <f>VLOOKUP($A63,'Return Data'!$B$7:$R$2700,17,0)</f>
        <v>12.6675</v>
      </c>
      <c r="M63" s="66">
        <f t="shared" ref="M63:M71" si="26">RANK(L63,L$8:L$71,0)</f>
        <v>20</v>
      </c>
      <c r="N63" s="65">
        <f>VLOOKUP($A63,'Return Data'!$B$7:$R$2700,14,0)</f>
        <v>5.9595000000000002</v>
      </c>
      <c r="O63" s="66">
        <f t="shared" ref="O63:O68" si="27">RANK(N63,N$8:N$71,0)</f>
        <v>18</v>
      </c>
      <c r="P63" s="65">
        <f>VLOOKUP($A63,'Return Data'!$B$7:$R$2700,15,0)</f>
        <v>12.2745</v>
      </c>
      <c r="Q63" s="66">
        <f t="shared" ref="Q63" si="28">RANK(P63,P$8:P$71,0)</f>
        <v>12</v>
      </c>
      <c r="R63" s="65">
        <f>VLOOKUP($A63,'Return Data'!$B$7:$R$2700,16,0)</f>
        <v>13.597899999999999</v>
      </c>
      <c r="S63" s="67">
        <f t="shared" si="21"/>
        <v>23</v>
      </c>
    </row>
    <row r="64" spans="1:19" x14ac:dyDescent="0.3">
      <c r="A64" s="63" t="s">
        <v>219</v>
      </c>
      <c r="B64" s="64">
        <f>VLOOKUP($A64,'Return Data'!$B$7:$R$2700,3,0)</f>
        <v>44158</v>
      </c>
      <c r="C64" s="65">
        <f>VLOOKUP($A64,'Return Data'!$B$7:$R$2700,4,0)</f>
        <v>91.63</v>
      </c>
      <c r="D64" s="65">
        <f>VLOOKUP($A64,'Return Data'!$B$7:$R$2700,10,0)</f>
        <v>10.171900000000001</v>
      </c>
      <c r="E64" s="66">
        <f t="shared" si="16"/>
        <v>45</v>
      </c>
      <c r="F64" s="65">
        <f>VLOOKUP($A64,'Return Data'!$B$7:$R$2700,11,0)</f>
        <v>34.394300000000001</v>
      </c>
      <c r="G64" s="66">
        <f t="shared" si="17"/>
        <v>58</v>
      </c>
      <c r="H64" s="65">
        <f>VLOOKUP($A64,'Return Data'!$B$7:$R$2700,12,0)</f>
        <v>3.9950000000000001</v>
      </c>
      <c r="I64" s="66">
        <f t="shared" si="11"/>
        <v>40</v>
      </c>
      <c r="J64" s="65">
        <f>VLOOKUP($A64,'Return Data'!$B$7:$R$2700,13,0)</f>
        <v>8.9924999999999997</v>
      </c>
      <c r="K64" s="66">
        <f t="shared" si="18"/>
        <v>34</v>
      </c>
      <c r="L64" s="65">
        <f>VLOOKUP($A64,'Return Data'!$B$7:$R$2700,17,0)</f>
        <v>9.4588999999999999</v>
      </c>
      <c r="M64" s="66">
        <f t="shared" si="26"/>
        <v>29</v>
      </c>
      <c r="N64" s="65">
        <f>VLOOKUP($A64,'Return Data'!$B$7:$R$2700,14,0)</f>
        <v>6.2869999999999999</v>
      </c>
      <c r="O64" s="66">
        <f t="shared" si="27"/>
        <v>15</v>
      </c>
      <c r="P64" s="65">
        <f>VLOOKUP($A64,'Return Data'!$B$7:$R$2700,15,0)</f>
        <v>11.6295</v>
      </c>
      <c r="Q64" s="66">
        <f>RANK(P64,P$8:P$71,0)</f>
        <v>14</v>
      </c>
      <c r="R64" s="65">
        <f>VLOOKUP($A64,'Return Data'!$B$7:$R$2700,16,0)</f>
        <v>11.5336</v>
      </c>
      <c r="S64" s="67">
        <f t="shared" si="21"/>
        <v>35</v>
      </c>
    </row>
    <row r="65" spans="1:19" x14ac:dyDescent="0.3">
      <c r="A65" s="63" t="s">
        <v>220</v>
      </c>
      <c r="B65" s="64">
        <f>VLOOKUP($A65,'Return Data'!$B$7:$R$2700,3,0)</f>
        <v>44158</v>
      </c>
      <c r="C65" s="65">
        <f>VLOOKUP($A65,'Return Data'!$B$7:$R$2700,4,0)</f>
        <v>30</v>
      </c>
      <c r="D65" s="65">
        <f>VLOOKUP($A65,'Return Data'!$B$7:$R$2700,10,0)</f>
        <v>10.864699999999999</v>
      </c>
      <c r="E65" s="66">
        <f t="shared" si="16"/>
        <v>38</v>
      </c>
      <c r="F65" s="65">
        <f>VLOOKUP($A65,'Return Data'!$B$7:$R$2700,11,0)</f>
        <v>40.055999999999997</v>
      </c>
      <c r="G65" s="66">
        <f t="shared" si="17"/>
        <v>39</v>
      </c>
      <c r="H65" s="65">
        <f>VLOOKUP($A65,'Return Data'!$B$7:$R$2700,12,0)</f>
        <v>8.5776000000000003</v>
      </c>
      <c r="I65" s="66">
        <f t="shared" si="11"/>
        <v>13</v>
      </c>
      <c r="J65" s="65">
        <f>VLOOKUP($A65,'Return Data'!$B$7:$R$2700,13,0)</f>
        <v>14.0684</v>
      </c>
      <c r="K65" s="66">
        <f t="shared" si="18"/>
        <v>16</v>
      </c>
      <c r="L65" s="65">
        <f>VLOOKUP($A65,'Return Data'!$B$7:$R$2700,17,0)</f>
        <v>13.358499999999999</v>
      </c>
      <c r="M65" s="66">
        <f t="shared" si="26"/>
        <v>18</v>
      </c>
      <c r="N65" s="65">
        <f>VLOOKUP($A65,'Return Data'!$B$7:$R$2700,14,0)</f>
        <v>7.2991000000000001</v>
      </c>
      <c r="O65" s="66">
        <f t="shared" si="27"/>
        <v>10</v>
      </c>
      <c r="P65" s="65">
        <f>VLOOKUP($A65,'Return Data'!$B$7:$R$2700,15,0)</f>
        <v>9.0320999999999998</v>
      </c>
      <c r="Q65" s="66">
        <f>RANK(P65,P$8:P$71,0)</f>
        <v>27</v>
      </c>
      <c r="R65" s="65">
        <f>VLOOKUP($A65,'Return Data'!$B$7:$R$2700,16,0)</f>
        <v>11.0281</v>
      </c>
      <c r="S65" s="67">
        <f t="shared" si="21"/>
        <v>38</v>
      </c>
    </row>
    <row r="66" spans="1:19" x14ac:dyDescent="0.3">
      <c r="A66" s="63" t="s">
        <v>221</v>
      </c>
      <c r="B66" s="64">
        <f>VLOOKUP($A66,'Return Data'!$B$7:$R$2700,3,0)</f>
        <v>44158</v>
      </c>
      <c r="C66" s="65">
        <f>VLOOKUP($A66,'Return Data'!$B$7:$R$2700,4,0)</f>
        <v>15.3659</v>
      </c>
      <c r="D66" s="65">
        <f>VLOOKUP($A66,'Return Data'!$B$7:$R$2700,10,0)</f>
        <v>9.3463999999999992</v>
      </c>
      <c r="E66" s="66">
        <f t="shared" si="16"/>
        <v>51</v>
      </c>
      <c r="F66" s="65">
        <f>VLOOKUP($A66,'Return Data'!$B$7:$R$2700,11,0)</f>
        <v>43.622599999999998</v>
      </c>
      <c r="G66" s="66">
        <f t="shared" si="17"/>
        <v>20</v>
      </c>
      <c r="H66" s="65">
        <f>VLOOKUP($A66,'Return Data'!$B$7:$R$2700,12,0)</f>
        <v>5.5532000000000004</v>
      </c>
      <c r="I66" s="66">
        <f t="shared" si="11"/>
        <v>28</v>
      </c>
      <c r="J66" s="65">
        <f>VLOOKUP($A66,'Return Data'!$B$7:$R$2700,13,0)</f>
        <v>10.4872</v>
      </c>
      <c r="K66" s="66">
        <f t="shared" si="18"/>
        <v>29</v>
      </c>
      <c r="L66" s="65">
        <f>VLOOKUP($A66,'Return Data'!$B$7:$R$2700,17,0)</f>
        <v>5.8635000000000002</v>
      </c>
      <c r="M66" s="66">
        <f t="shared" si="26"/>
        <v>49</v>
      </c>
      <c r="N66" s="65">
        <f>VLOOKUP($A66,'Return Data'!$B$7:$R$2700,14,0)</f>
        <v>-8.4199999999999997E-2</v>
      </c>
      <c r="O66" s="66">
        <f t="shared" si="27"/>
        <v>43</v>
      </c>
      <c r="P66" s="65"/>
      <c r="Q66" s="66"/>
      <c r="R66" s="65">
        <f>VLOOKUP($A66,'Return Data'!$B$7:$R$2700,16,0)</f>
        <v>9.6143999999999998</v>
      </c>
      <c r="S66" s="67">
        <f t="shared" si="21"/>
        <v>46</v>
      </c>
    </row>
    <row r="67" spans="1:19" x14ac:dyDescent="0.3">
      <c r="A67" s="63" t="s">
        <v>222</v>
      </c>
      <c r="B67" s="64">
        <f>VLOOKUP($A67,'Return Data'!$B$7:$R$2700,3,0)</f>
        <v>44158</v>
      </c>
      <c r="C67" s="65">
        <f>VLOOKUP($A67,'Return Data'!$B$7:$R$2700,4,0)</f>
        <v>10.958</v>
      </c>
      <c r="D67" s="65">
        <f>VLOOKUP($A67,'Return Data'!$B$7:$R$2700,10,0)</f>
        <v>9.5296000000000003</v>
      </c>
      <c r="E67" s="66">
        <f t="shared" si="16"/>
        <v>50</v>
      </c>
      <c r="F67" s="65">
        <f>VLOOKUP($A67,'Return Data'!$B$7:$R$2700,11,0)</f>
        <v>40.757899999999999</v>
      </c>
      <c r="G67" s="66">
        <f t="shared" si="17"/>
        <v>35</v>
      </c>
      <c r="H67" s="65">
        <f>VLOOKUP($A67,'Return Data'!$B$7:$R$2700,12,0)</f>
        <v>0.77159999999999995</v>
      </c>
      <c r="I67" s="66">
        <f t="shared" si="11"/>
        <v>50</v>
      </c>
      <c r="J67" s="65">
        <f>VLOOKUP($A67,'Return Data'!$B$7:$R$2700,13,0)</f>
        <v>4.4165999999999999</v>
      </c>
      <c r="K67" s="66">
        <f t="shared" si="18"/>
        <v>60</v>
      </c>
      <c r="L67" s="65">
        <f>VLOOKUP($A67,'Return Data'!$B$7:$R$2700,17,0)</f>
        <v>2.2372000000000001</v>
      </c>
      <c r="M67" s="66">
        <f t="shared" si="26"/>
        <v>54</v>
      </c>
      <c r="N67" s="65">
        <f>VLOOKUP($A67,'Return Data'!$B$7:$R$2700,14,0)</f>
        <v>-4.0075000000000003</v>
      </c>
      <c r="O67" s="66">
        <f t="shared" si="27"/>
        <v>46</v>
      </c>
      <c r="P67" s="65"/>
      <c r="Q67" s="66"/>
      <c r="R67" s="65">
        <f>VLOOKUP($A67,'Return Data'!$B$7:$R$2700,16,0)</f>
        <v>2.4173</v>
      </c>
      <c r="S67" s="67">
        <f t="shared" si="21"/>
        <v>55</v>
      </c>
    </row>
    <row r="68" spans="1:19" x14ac:dyDescent="0.3">
      <c r="A68" s="63" t="s">
        <v>223</v>
      </c>
      <c r="B68" s="64">
        <f>VLOOKUP($A68,'Return Data'!$B$7:$R$2700,3,0)</f>
        <v>44158</v>
      </c>
      <c r="C68" s="65">
        <f>VLOOKUP($A68,'Return Data'!$B$7:$R$2700,4,0)</f>
        <v>10.2456</v>
      </c>
      <c r="D68" s="65">
        <f>VLOOKUP($A68,'Return Data'!$B$7:$R$2700,10,0)</f>
        <v>8.5419</v>
      </c>
      <c r="E68" s="66">
        <f t="shared" si="16"/>
        <v>57</v>
      </c>
      <c r="F68" s="65">
        <f>VLOOKUP($A68,'Return Data'!$B$7:$R$2700,11,0)</f>
        <v>38.012</v>
      </c>
      <c r="G68" s="66">
        <f t="shared" si="17"/>
        <v>49</v>
      </c>
      <c r="H68" s="65">
        <f>VLOOKUP($A68,'Return Data'!$B$7:$R$2700,12,0)</f>
        <v>2.5421</v>
      </c>
      <c r="I68" s="66">
        <f t="shared" si="11"/>
        <v>46</v>
      </c>
      <c r="J68" s="65">
        <f>VLOOKUP($A68,'Return Data'!$B$7:$R$2700,13,0)</f>
        <v>5.9962999999999997</v>
      </c>
      <c r="K68" s="66">
        <f t="shared" si="18"/>
        <v>50</v>
      </c>
      <c r="L68" s="65">
        <f>VLOOKUP($A68,'Return Data'!$B$7:$R$2700,17,0)</f>
        <v>2.8096000000000001</v>
      </c>
      <c r="M68" s="66">
        <f t="shared" si="26"/>
        <v>52</v>
      </c>
      <c r="N68" s="65">
        <f>VLOOKUP($A68,'Return Data'!$B$7:$R$2700,14,0)</f>
        <v>-2.6032999999999999</v>
      </c>
      <c r="O68" s="66">
        <f t="shared" si="27"/>
        <v>45</v>
      </c>
      <c r="P68" s="65"/>
      <c r="Q68" s="66"/>
      <c r="R68" s="65">
        <f>VLOOKUP($A68,'Return Data'!$B$7:$R$2700,16,0)</f>
        <v>0.66559999999999997</v>
      </c>
      <c r="S68" s="67">
        <f t="shared" si="21"/>
        <v>56</v>
      </c>
    </row>
    <row r="69" spans="1:19" x14ac:dyDescent="0.3">
      <c r="A69" s="63" t="s">
        <v>224</v>
      </c>
      <c r="B69" s="64">
        <f>VLOOKUP($A69,'Return Data'!$B$7:$R$2700,3,0)</f>
        <v>44158</v>
      </c>
      <c r="C69" s="65">
        <f>VLOOKUP($A69,'Return Data'!$B$7:$R$2700,4,0)</f>
        <v>9.4115000000000002</v>
      </c>
      <c r="D69" s="65">
        <f>VLOOKUP($A69,'Return Data'!$B$7:$R$2700,10,0)</f>
        <v>8.1757000000000009</v>
      </c>
      <c r="E69" s="66">
        <f t="shared" si="16"/>
        <v>59</v>
      </c>
      <c r="F69" s="65">
        <f>VLOOKUP($A69,'Return Data'!$B$7:$R$2700,11,0)</f>
        <v>33.8172</v>
      </c>
      <c r="G69" s="66">
        <f t="shared" si="17"/>
        <v>60</v>
      </c>
      <c r="H69" s="65">
        <f>VLOOKUP($A69,'Return Data'!$B$7:$R$2700,12,0)</f>
        <v>7.1974</v>
      </c>
      <c r="I69" s="66">
        <f t="shared" si="11"/>
        <v>21</v>
      </c>
      <c r="J69" s="65">
        <f>VLOOKUP($A69,'Return Data'!$B$7:$R$2700,13,0)</f>
        <v>13.8249</v>
      </c>
      <c r="K69" s="66">
        <f t="shared" si="18"/>
        <v>18</v>
      </c>
      <c r="L69" s="65">
        <f>VLOOKUP($A69,'Return Data'!$B$7:$R$2700,17,0)</f>
        <v>4.6971999999999996</v>
      </c>
      <c r="M69" s="66">
        <f t="shared" si="26"/>
        <v>50</v>
      </c>
      <c r="N69" s="65"/>
      <c r="O69" s="66"/>
      <c r="P69" s="65"/>
      <c r="Q69" s="66"/>
      <c r="R69" s="65">
        <f>VLOOKUP($A69,'Return Data'!$B$7:$R$2700,16,0)</f>
        <v>-2.1061999999999999</v>
      </c>
      <c r="S69" s="67">
        <f t="shared" si="21"/>
        <v>59</v>
      </c>
    </row>
    <row r="70" spans="1:19" x14ac:dyDescent="0.3">
      <c r="A70" s="63" t="s">
        <v>225</v>
      </c>
      <c r="B70" s="64">
        <f>VLOOKUP($A70,'Return Data'!$B$7:$R$2700,3,0)</f>
        <v>44158</v>
      </c>
      <c r="C70" s="65">
        <f>VLOOKUP($A70,'Return Data'!$B$7:$R$2700,4,0)</f>
        <v>9.8414999999999999</v>
      </c>
      <c r="D70" s="65">
        <f>VLOOKUP($A70,'Return Data'!$B$7:$R$2700,10,0)</f>
        <v>8.234</v>
      </c>
      <c r="E70" s="66">
        <f t="shared" si="16"/>
        <v>58</v>
      </c>
      <c r="F70" s="65">
        <f>VLOOKUP($A70,'Return Data'!$B$7:$R$2700,11,0)</f>
        <v>33.322899999999997</v>
      </c>
      <c r="G70" s="66">
        <f t="shared" si="17"/>
        <v>61</v>
      </c>
      <c r="H70" s="65">
        <f>VLOOKUP($A70,'Return Data'!$B$7:$R$2700,12,0)</f>
        <v>7.4047999999999998</v>
      </c>
      <c r="I70" s="66">
        <f t="shared" si="11"/>
        <v>20</v>
      </c>
      <c r="J70" s="65">
        <f>VLOOKUP($A70,'Return Data'!$B$7:$R$2700,13,0)</f>
        <v>14.388199999999999</v>
      </c>
      <c r="K70" s="66">
        <f t="shared" si="18"/>
        <v>15</v>
      </c>
      <c r="L70" s="65">
        <f>VLOOKUP($A70,'Return Data'!$B$7:$R$2700,17,0)</f>
        <v>5.8771000000000004</v>
      </c>
      <c r="M70" s="66">
        <f t="shared" si="26"/>
        <v>48</v>
      </c>
      <c r="N70" s="65"/>
      <c r="O70" s="66"/>
      <c r="P70" s="65"/>
      <c r="Q70" s="66"/>
      <c r="R70" s="65">
        <f>VLOOKUP($A70,'Return Data'!$B$7:$R$2700,16,0)</f>
        <v>-0.59819999999999995</v>
      </c>
      <c r="S70" s="67">
        <f t="shared" si="21"/>
        <v>58</v>
      </c>
    </row>
    <row r="71" spans="1:19" x14ac:dyDescent="0.3">
      <c r="A71" s="63" t="s">
        <v>226</v>
      </c>
      <c r="B71" s="64">
        <f>VLOOKUP($A71,'Return Data'!$B$7:$R$2700,3,0)</f>
        <v>44158</v>
      </c>
      <c r="C71" s="65">
        <f>VLOOKUP($A71,'Return Data'!$B$7:$R$2700,4,0)</f>
        <v>109.0338</v>
      </c>
      <c r="D71" s="65">
        <f>VLOOKUP($A71,'Return Data'!$B$7:$R$2700,10,0)</f>
        <v>13.317399999999999</v>
      </c>
      <c r="E71" s="66">
        <f t="shared" si="16"/>
        <v>12</v>
      </c>
      <c r="F71" s="65">
        <f>VLOOKUP($A71,'Return Data'!$B$7:$R$2700,11,0)</f>
        <v>42.488500000000002</v>
      </c>
      <c r="G71" s="66">
        <f t="shared" si="17"/>
        <v>24</v>
      </c>
      <c r="H71" s="65">
        <f>VLOOKUP($A71,'Return Data'!$B$7:$R$2700,12,0)</f>
        <v>7.5601000000000003</v>
      </c>
      <c r="I71" s="66">
        <f t="shared" si="11"/>
        <v>19</v>
      </c>
      <c r="J71" s="65">
        <f>VLOOKUP($A71,'Return Data'!$B$7:$R$2700,13,0)</f>
        <v>15.771100000000001</v>
      </c>
      <c r="K71" s="66">
        <f t="shared" si="18"/>
        <v>13</v>
      </c>
      <c r="L71" s="65">
        <f>VLOOKUP($A71,'Return Data'!$B$7:$R$2700,17,0)</f>
        <v>13.684200000000001</v>
      </c>
      <c r="M71" s="66">
        <f t="shared" si="26"/>
        <v>16</v>
      </c>
      <c r="N71" s="65">
        <f>VLOOKUP($A71,'Return Data'!$B$7:$R$2700,14,0)</f>
        <v>6.7892000000000001</v>
      </c>
      <c r="O71" s="66">
        <f>RANK(N71,N$8:N$71,0)</f>
        <v>14</v>
      </c>
      <c r="P71" s="65">
        <f>VLOOKUP($A71,'Return Data'!$B$7:$R$2700,15,0)</f>
        <v>10.9445</v>
      </c>
      <c r="Q71" s="66">
        <f>RANK(P71,P$8:P$71,0)</f>
        <v>18</v>
      </c>
      <c r="R71" s="65">
        <f>VLOOKUP($A71,'Return Data'!$B$7:$R$2700,16,0)</f>
        <v>12.68</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11.255743750000001</v>
      </c>
      <c r="E73" s="74"/>
      <c r="F73" s="75">
        <f>AVERAGE(F8:F71)</f>
        <v>41.698970312500009</v>
      </c>
      <c r="G73" s="74"/>
      <c r="H73" s="75">
        <f>AVERAGE(H8:H71)</f>
        <v>5.4516484375000012</v>
      </c>
      <c r="I73" s="74"/>
      <c r="J73" s="75">
        <f>AVERAGE(J8:J71)</f>
        <v>11.387526562500003</v>
      </c>
      <c r="K73" s="74"/>
      <c r="L73" s="75">
        <f>AVERAGE(L8:L71)</f>
        <v>9.4932475409836066</v>
      </c>
      <c r="M73" s="74"/>
      <c r="N73" s="75">
        <f>AVERAGE(N8:N71)</f>
        <v>3.6667098039215689</v>
      </c>
      <c r="O73" s="74"/>
      <c r="P73" s="75">
        <f>AVERAGE(P8:P71)</f>
        <v>10.818616216216215</v>
      </c>
      <c r="Q73" s="74"/>
      <c r="R73" s="75">
        <f>AVERAGE(R8:R71)</f>
        <v>10.281928125000002</v>
      </c>
      <c r="S73" s="76"/>
    </row>
    <row r="74" spans="1:19" x14ac:dyDescent="0.3">
      <c r="A74" s="73" t="s">
        <v>28</v>
      </c>
      <c r="B74" s="74"/>
      <c r="C74" s="74"/>
      <c r="D74" s="75">
        <f>MIN(D8:D71)</f>
        <v>5.9916999999999998</v>
      </c>
      <c r="E74" s="74"/>
      <c r="F74" s="75">
        <f>MIN(F8:F71)</f>
        <v>30.012599999999999</v>
      </c>
      <c r="G74" s="74"/>
      <c r="H74" s="75">
        <f>MIN(H8:H71)</f>
        <v>-5.6382000000000003</v>
      </c>
      <c r="I74" s="74"/>
      <c r="J74" s="75">
        <f>MIN(J8:J71)</f>
        <v>-5.0362</v>
      </c>
      <c r="K74" s="74"/>
      <c r="L74" s="75">
        <f>MIN(L8:L71)</f>
        <v>-3.9784000000000002</v>
      </c>
      <c r="M74" s="74"/>
      <c r="N74" s="75">
        <f>MIN(N8:N71)</f>
        <v>-10.745100000000001</v>
      </c>
      <c r="O74" s="74"/>
      <c r="P74" s="75">
        <f>MIN(P8:P71)</f>
        <v>3.7814000000000001</v>
      </c>
      <c r="Q74" s="74"/>
      <c r="R74" s="75">
        <f>MIN(R8:R71)</f>
        <v>-8.0248000000000008</v>
      </c>
      <c r="S74" s="76"/>
    </row>
    <row r="75" spans="1:19" ht="15" thickBot="1" x14ac:dyDescent="0.35">
      <c r="A75" s="77" t="s">
        <v>29</v>
      </c>
      <c r="B75" s="78"/>
      <c r="C75" s="78"/>
      <c r="D75" s="79">
        <f>MAX(D8:D71)</f>
        <v>17.598800000000001</v>
      </c>
      <c r="E75" s="78"/>
      <c r="F75" s="79">
        <f>MAX(F8:F71)</f>
        <v>52.379199999999997</v>
      </c>
      <c r="G75" s="78"/>
      <c r="H75" s="79">
        <f>MAX(H8:H71)</f>
        <v>27.8293</v>
      </c>
      <c r="I75" s="78"/>
      <c r="J75" s="79">
        <f>MAX(J8:J71)</f>
        <v>34.044400000000003</v>
      </c>
      <c r="K75" s="78"/>
      <c r="L75" s="79">
        <f>MAX(L8:L71)</f>
        <v>28.700600000000001</v>
      </c>
      <c r="M75" s="78"/>
      <c r="N75" s="79">
        <f>MAX(N8:N71)</f>
        <v>16.873100000000001</v>
      </c>
      <c r="O75" s="78"/>
      <c r="P75" s="79">
        <f>MAX(P8:P71)</f>
        <v>18.417400000000001</v>
      </c>
      <c r="Q75" s="78"/>
      <c r="R75" s="79">
        <f>MAX(R8:R71)</f>
        <v>23.188300000000002</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44158</v>
      </c>
      <c r="C8" s="65">
        <f>VLOOKUP($A8,'Return Data'!$B$7:$R$2700,4,0)</f>
        <v>41.83</v>
      </c>
      <c r="D8" s="65">
        <f>VLOOKUP($A8,'Return Data'!$B$7:$R$2700,10,0)</f>
        <v>7.5320999999999998</v>
      </c>
      <c r="E8" s="66">
        <f t="shared" ref="E8" si="0">RANK(D8,D$8:D$73,0)</f>
        <v>65</v>
      </c>
      <c r="F8" s="65">
        <f>VLOOKUP($A8,'Return Data'!$B$7:$R$2700,11,0)</f>
        <v>32.164299999999997</v>
      </c>
      <c r="G8" s="66">
        <f t="shared" ref="G8" si="1">RANK(F8,F$8:F$73,0)</f>
        <v>64</v>
      </c>
      <c r="H8" s="65">
        <f>VLOOKUP($A8,'Return Data'!$B$7:$R$2700,12,0)</f>
        <v>2.149</v>
      </c>
      <c r="I8" s="66">
        <f>RANK(H8,H$8:H$73,0)</f>
        <v>47</v>
      </c>
      <c r="J8" s="65">
        <f>VLOOKUP($A8,'Return Data'!$B$7:$R$2700,13,0)</f>
        <v>6.4919000000000002</v>
      </c>
      <c r="K8" s="66">
        <f t="shared" ref="K8" si="2">RANK(J8,J$8:J$73,0)</f>
        <v>46</v>
      </c>
      <c r="L8" s="65">
        <f>VLOOKUP($A8,'Return Data'!$B$7:$R$2700,17,0)</f>
        <v>6.2518000000000002</v>
      </c>
      <c r="M8" s="66">
        <f t="shared" ref="M8" si="3">RANK(L8,L$8:L$73,0)</f>
        <v>45</v>
      </c>
      <c r="N8" s="65">
        <f>VLOOKUP($A8,'Return Data'!$B$7:$R$2700,14,0)</f>
        <v>2.7923</v>
      </c>
      <c r="O8" s="66">
        <f>RANK(N8,N$8:N$73,0)</f>
        <v>30</v>
      </c>
      <c r="P8" s="65">
        <f>VLOOKUP($A8,'Return Data'!$B$7:$R$2700,15,0)</f>
        <v>9.4329000000000001</v>
      </c>
      <c r="Q8" s="66">
        <f>RANK(P8,P$8:P$73,0)</f>
        <v>24</v>
      </c>
      <c r="R8" s="65">
        <f>VLOOKUP($A8,'Return Data'!$B$7:$R$2700,16,0)</f>
        <v>10.6418</v>
      </c>
      <c r="S8" s="67">
        <f t="shared" ref="S8" si="4">RANK(R8,R$8:R$73,0)</f>
        <v>38</v>
      </c>
    </row>
    <row r="9" spans="1:20" x14ac:dyDescent="0.3">
      <c r="A9" s="63" t="s">
        <v>267</v>
      </c>
      <c r="B9" s="64">
        <f>VLOOKUP($A9,'Return Data'!$B$7:$R$2700,3,0)</f>
        <v>44158</v>
      </c>
      <c r="C9" s="65">
        <f>VLOOKUP($A9,'Return Data'!$B$7:$R$2700,4,0)</f>
        <v>34.19</v>
      </c>
      <c r="D9" s="65">
        <f>VLOOKUP($A9,'Return Data'!$B$7:$R$2700,10,0)</f>
        <v>7.7190000000000003</v>
      </c>
      <c r="E9" s="66">
        <f t="shared" ref="E9:E72" si="5">RANK(D9,D$8:D$73,0)</f>
        <v>63</v>
      </c>
      <c r="F9" s="65">
        <f>VLOOKUP($A9,'Return Data'!$B$7:$R$2700,11,0)</f>
        <v>32.058700000000002</v>
      </c>
      <c r="G9" s="66">
        <f t="shared" ref="G9:G72" si="6">RANK(F9,F$8:F$73,0)</f>
        <v>65</v>
      </c>
      <c r="H9" s="65">
        <f>VLOOKUP($A9,'Return Data'!$B$7:$R$2700,12,0)</f>
        <v>3.3243</v>
      </c>
      <c r="I9" s="66">
        <f t="shared" ref="I9:I72" si="7">RANK(H9,H$8:H$73,0)</f>
        <v>38</v>
      </c>
      <c r="J9" s="65">
        <f>VLOOKUP($A9,'Return Data'!$B$7:$R$2700,13,0)</f>
        <v>7.5156999999999998</v>
      </c>
      <c r="K9" s="66">
        <f t="shared" ref="K9:K72" si="8">RANK(J9,J$8:J$73,0)</f>
        <v>37</v>
      </c>
      <c r="L9" s="65">
        <f>VLOOKUP($A9,'Return Data'!$B$7:$R$2700,17,0)</f>
        <v>7.1464999999999996</v>
      </c>
      <c r="M9" s="66">
        <f t="shared" ref="M9:M72" si="9">RANK(L9,L$8:L$73,0)</f>
        <v>40</v>
      </c>
      <c r="N9" s="65">
        <f>VLOOKUP($A9,'Return Data'!$B$7:$R$2700,14,0)</f>
        <v>3.6059000000000001</v>
      </c>
      <c r="O9" s="66">
        <f t="shared" ref="O9:O72" si="10">RANK(N9,N$8:N$73,0)</f>
        <v>27</v>
      </c>
      <c r="P9" s="65">
        <f>VLOOKUP($A9,'Return Data'!$B$7:$R$2700,15,0)</f>
        <v>10.1333</v>
      </c>
      <c r="Q9" s="66">
        <f t="shared" ref="Q9:Q72" si="11">RANK(P9,P$8:P$73,0)</f>
        <v>18</v>
      </c>
      <c r="R9" s="65">
        <f>VLOOKUP($A9,'Return Data'!$B$7:$R$2700,16,0)</f>
        <v>10.2559</v>
      </c>
      <c r="S9" s="67">
        <f t="shared" ref="S9:S72" si="12">RANK(R9,R$8:R$73,0)</f>
        <v>40</v>
      </c>
    </row>
    <row r="10" spans="1:20" x14ac:dyDescent="0.3">
      <c r="A10" s="63" t="s">
        <v>268</v>
      </c>
      <c r="B10" s="64">
        <f>VLOOKUP($A10,'Return Data'!$B$7:$R$2700,3,0)</f>
        <v>44158</v>
      </c>
      <c r="C10" s="65">
        <f>VLOOKUP($A10,'Return Data'!$B$7:$R$2700,4,0)</f>
        <v>54.957700000000003</v>
      </c>
      <c r="D10" s="65">
        <f>VLOOKUP($A10,'Return Data'!$B$7:$R$2700,10,0)</f>
        <v>16.940000000000001</v>
      </c>
      <c r="E10" s="66">
        <f t="shared" si="5"/>
        <v>2</v>
      </c>
      <c r="F10" s="65">
        <f>VLOOKUP($A10,'Return Data'!$B$7:$R$2700,11,0)</f>
        <v>39.098199999999999</v>
      </c>
      <c r="G10" s="66">
        <f t="shared" si="6"/>
        <v>41</v>
      </c>
      <c r="H10" s="65">
        <f>VLOOKUP($A10,'Return Data'!$B$7:$R$2700,12,0)</f>
        <v>6.0107999999999997</v>
      </c>
      <c r="I10" s="66">
        <f t="shared" si="7"/>
        <v>24</v>
      </c>
      <c r="J10" s="65">
        <f>VLOOKUP($A10,'Return Data'!$B$7:$R$2700,13,0)</f>
        <v>14.558</v>
      </c>
      <c r="K10" s="66">
        <f t="shared" si="8"/>
        <v>15</v>
      </c>
      <c r="L10" s="65">
        <f>VLOOKUP($A10,'Return Data'!$B$7:$R$2700,17,0)</f>
        <v>15.6455</v>
      </c>
      <c r="M10" s="66">
        <f t="shared" si="9"/>
        <v>11</v>
      </c>
      <c r="N10" s="65">
        <f>VLOOKUP($A10,'Return Data'!$B$7:$R$2700,14,0)</f>
        <v>11.1732</v>
      </c>
      <c r="O10" s="66">
        <f t="shared" si="10"/>
        <v>4</v>
      </c>
      <c r="P10" s="65">
        <f>VLOOKUP($A10,'Return Data'!$B$7:$R$2700,15,0)</f>
        <v>12.795</v>
      </c>
      <c r="Q10" s="66">
        <f t="shared" si="11"/>
        <v>6</v>
      </c>
      <c r="R10" s="65">
        <f>VLOOKUP($A10,'Return Data'!$B$7:$R$2700,16,0)</f>
        <v>16.904900000000001</v>
      </c>
      <c r="S10" s="67">
        <f t="shared" si="12"/>
        <v>13</v>
      </c>
    </row>
    <row r="11" spans="1:20" x14ac:dyDescent="0.3">
      <c r="A11" s="63" t="s">
        <v>269</v>
      </c>
      <c r="B11" s="64">
        <f>VLOOKUP($A11,'Return Data'!$B$7:$R$2700,3,0)</f>
        <v>44158</v>
      </c>
      <c r="C11" s="65">
        <f>VLOOKUP($A11,'Return Data'!$B$7:$R$2700,4,0)</f>
        <v>48.9</v>
      </c>
      <c r="D11" s="65">
        <f>VLOOKUP($A11,'Return Data'!$B$7:$R$2700,10,0)</f>
        <v>12.595000000000001</v>
      </c>
      <c r="E11" s="66">
        <f t="shared" si="5"/>
        <v>16</v>
      </c>
      <c r="F11" s="65">
        <f>VLOOKUP($A11,'Return Data'!$B$7:$R$2700,11,0)</f>
        <v>40.841000000000001</v>
      </c>
      <c r="G11" s="66">
        <f t="shared" si="6"/>
        <v>32</v>
      </c>
      <c r="H11" s="65">
        <f>VLOOKUP($A11,'Return Data'!$B$7:$R$2700,12,0)</f>
        <v>5.7984</v>
      </c>
      <c r="I11" s="66">
        <f t="shared" si="7"/>
        <v>25</v>
      </c>
      <c r="J11" s="65">
        <f>VLOOKUP($A11,'Return Data'!$B$7:$R$2700,13,0)</f>
        <v>11.3895</v>
      </c>
      <c r="K11" s="66">
        <f t="shared" si="8"/>
        <v>25</v>
      </c>
      <c r="L11" s="65">
        <f>VLOOKUP($A11,'Return Data'!$B$7:$R$2700,17,0)</f>
        <v>9.3567999999999998</v>
      </c>
      <c r="M11" s="66">
        <f t="shared" si="9"/>
        <v>24</v>
      </c>
      <c r="N11" s="65">
        <f>VLOOKUP($A11,'Return Data'!$B$7:$R$2700,14,0)</f>
        <v>0.95079999999999998</v>
      </c>
      <c r="O11" s="66">
        <f t="shared" si="10"/>
        <v>42</v>
      </c>
      <c r="P11" s="65">
        <f>VLOOKUP($A11,'Return Data'!$B$7:$R$2700,15,0)</f>
        <v>7.1677</v>
      </c>
      <c r="Q11" s="66">
        <f t="shared" si="11"/>
        <v>35</v>
      </c>
      <c r="R11" s="65">
        <f>VLOOKUP($A11,'Return Data'!$B$7:$R$2700,16,0)</f>
        <v>4.0797999999999996</v>
      </c>
      <c r="S11" s="67">
        <f t="shared" si="12"/>
        <v>55</v>
      </c>
    </row>
    <row r="12" spans="1:20" x14ac:dyDescent="0.3">
      <c r="A12" s="63" t="s">
        <v>270</v>
      </c>
      <c r="B12" s="64">
        <f>VLOOKUP($A12,'Return Data'!$B$7:$R$2700,3,0)</f>
        <v>44158</v>
      </c>
      <c r="C12" s="65">
        <f>VLOOKUP($A12,'Return Data'!$B$7:$R$2700,4,0)</f>
        <v>45.201000000000001</v>
      </c>
      <c r="D12" s="65">
        <f>VLOOKUP($A12,'Return Data'!$B$7:$R$2700,10,0)</f>
        <v>10.5916</v>
      </c>
      <c r="E12" s="66">
        <f t="shared" si="5"/>
        <v>39</v>
      </c>
      <c r="F12" s="65">
        <f>VLOOKUP($A12,'Return Data'!$B$7:$R$2700,11,0)</f>
        <v>34.639000000000003</v>
      </c>
      <c r="G12" s="66">
        <f t="shared" si="6"/>
        <v>58</v>
      </c>
      <c r="H12" s="65">
        <f>VLOOKUP($A12,'Return Data'!$B$7:$R$2700,12,0)</f>
        <v>4.6756000000000002</v>
      </c>
      <c r="I12" s="66">
        <f t="shared" si="7"/>
        <v>31</v>
      </c>
      <c r="J12" s="65">
        <f>VLOOKUP($A12,'Return Data'!$B$7:$R$2700,13,0)</f>
        <v>12.064</v>
      </c>
      <c r="K12" s="66">
        <f t="shared" si="8"/>
        <v>20</v>
      </c>
      <c r="L12" s="65">
        <f>VLOOKUP($A12,'Return Data'!$B$7:$R$2700,17,0)</f>
        <v>13.9407</v>
      </c>
      <c r="M12" s="66">
        <f t="shared" si="9"/>
        <v>14</v>
      </c>
      <c r="N12" s="65">
        <f>VLOOKUP($A12,'Return Data'!$B$7:$R$2700,14,0)</f>
        <v>5.6181999999999999</v>
      </c>
      <c r="O12" s="66">
        <f t="shared" si="10"/>
        <v>15</v>
      </c>
      <c r="P12" s="65">
        <f>VLOOKUP($A12,'Return Data'!$B$7:$R$2700,15,0)</f>
        <v>9.1913999999999998</v>
      </c>
      <c r="Q12" s="66">
        <f t="shared" si="11"/>
        <v>26</v>
      </c>
      <c r="R12" s="65">
        <f>VLOOKUP($A12,'Return Data'!$B$7:$R$2700,16,0)</f>
        <v>10.659800000000001</v>
      </c>
      <c r="S12" s="67">
        <f t="shared" si="12"/>
        <v>37</v>
      </c>
    </row>
    <row r="13" spans="1:20" x14ac:dyDescent="0.3">
      <c r="A13" s="63" t="s">
        <v>271</v>
      </c>
      <c r="B13" s="64">
        <f>VLOOKUP($A13,'Return Data'!$B$7:$R$2700,3,0)</f>
        <v>44158</v>
      </c>
      <c r="C13" s="65">
        <f>VLOOKUP($A13,'Return Data'!$B$7:$R$2700,4,0)</f>
        <v>11.27</v>
      </c>
      <c r="D13" s="65">
        <f>VLOOKUP($A13,'Return Data'!$B$7:$R$2700,10,0)</f>
        <v>11.694699999999999</v>
      </c>
      <c r="E13" s="66">
        <f t="shared" si="5"/>
        <v>26</v>
      </c>
      <c r="F13" s="65">
        <f>VLOOKUP($A13,'Return Data'!$B$7:$R$2700,11,0)</f>
        <v>41.939500000000002</v>
      </c>
      <c r="G13" s="66">
        <f t="shared" si="6"/>
        <v>25</v>
      </c>
      <c r="H13" s="65">
        <f>VLOOKUP($A13,'Return Data'!$B$7:$R$2700,12,0)</f>
        <v>12.475</v>
      </c>
      <c r="I13" s="66">
        <f t="shared" si="7"/>
        <v>9</v>
      </c>
      <c r="J13" s="65">
        <f>VLOOKUP($A13,'Return Data'!$B$7:$R$2700,13,0)</f>
        <v>27.777799999999999</v>
      </c>
      <c r="K13" s="66">
        <f t="shared" si="8"/>
        <v>3</v>
      </c>
      <c r="L13" s="65">
        <f>VLOOKUP($A13,'Return Data'!$B$7:$R$2700,17,0)</f>
        <v>17.112300000000001</v>
      </c>
      <c r="M13" s="66">
        <f t="shared" si="9"/>
        <v>5</v>
      </c>
      <c r="N13" s="65"/>
      <c r="O13" s="66"/>
      <c r="P13" s="65"/>
      <c r="Q13" s="66"/>
      <c r="R13" s="65">
        <f>VLOOKUP($A13,'Return Data'!$B$7:$R$2700,16,0)</f>
        <v>4.4244000000000003</v>
      </c>
      <c r="S13" s="67">
        <f t="shared" si="12"/>
        <v>54</v>
      </c>
    </row>
    <row r="14" spans="1:20" x14ac:dyDescent="0.3">
      <c r="A14" s="63" t="s">
        <v>272</v>
      </c>
      <c r="B14" s="64">
        <f>VLOOKUP($A14,'Return Data'!$B$7:$R$2700,3,0)</f>
        <v>44158</v>
      </c>
      <c r="C14" s="65">
        <f>VLOOKUP($A14,'Return Data'!$B$7:$R$2700,4,0)</f>
        <v>13.71</v>
      </c>
      <c r="D14" s="65">
        <f>VLOOKUP($A14,'Return Data'!$B$7:$R$2700,10,0)</f>
        <v>12.6541</v>
      </c>
      <c r="E14" s="66">
        <f t="shared" si="5"/>
        <v>14</v>
      </c>
      <c r="F14" s="65">
        <f>VLOOKUP($A14,'Return Data'!$B$7:$R$2700,11,0)</f>
        <v>42.8125</v>
      </c>
      <c r="G14" s="66">
        <f t="shared" si="6"/>
        <v>22</v>
      </c>
      <c r="H14" s="65">
        <f>VLOOKUP($A14,'Return Data'!$B$7:$R$2700,12,0)</f>
        <v>8.3794000000000004</v>
      </c>
      <c r="I14" s="66">
        <f t="shared" si="7"/>
        <v>12</v>
      </c>
      <c r="J14" s="65">
        <f>VLOOKUP($A14,'Return Data'!$B$7:$R$2700,13,0)</f>
        <v>22.301500000000001</v>
      </c>
      <c r="K14" s="66">
        <f t="shared" si="8"/>
        <v>6</v>
      </c>
      <c r="L14" s="65">
        <f>VLOOKUP($A14,'Return Data'!$B$7:$R$2700,17,0)</f>
        <v>15.6633</v>
      </c>
      <c r="M14" s="66">
        <f t="shared" ref="M14" si="13">RANK(L14,L$8:L$73,0)</f>
        <v>10</v>
      </c>
      <c r="N14" s="65"/>
      <c r="O14" s="66"/>
      <c r="P14" s="65"/>
      <c r="Q14" s="66"/>
      <c r="R14" s="65">
        <f>VLOOKUP($A14,'Return Data'!$B$7:$R$2700,16,0)</f>
        <v>16.224699999999999</v>
      </c>
      <c r="S14" s="67">
        <f t="shared" si="12"/>
        <v>15</v>
      </c>
    </row>
    <row r="15" spans="1:20" x14ac:dyDescent="0.3">
      <c r="A15" s="63" t="s">
        <v>273</v>
      </c>
      <c r="B15" s="64">
        <f>VLOOKUP($A15,'Return Data'!$B$7:$R$2700,3,0)</f>
        <v>44158</v>
      </c>
      <c r="C15" s="65">
        <f>VLOOKUP($A15,'Return Data'!$B$7:$R$2700,4,0)</f>
        <v>67.739999999999995</v>
      </c>
      <c r="D15" s="65">
        <f>VLOOKUP($A15,'Return Data'!$B$7:$R$2700,10,0)</f>
        <v>13.848699999999999</v>
      </c>
      <c r="E15" s="66">
        <f t="shared" si="5"/>
        <v>9</v>
      </c>
      <c r="F15" s="65">
        <f>VLOOKUP($A15,'Return Data'!$B$7:$R$2700,11,0)</f>
        <v>42.9114</v>
      </c>
      <c r="G15" s="66">
        <f t="shared" si="6"/>
        <v>21</v>
      </c>
      <c r="H15" s="65">
        <f>VLOOKUP($A15,'Return Data'!$B$7:$R$2700,12,0)</f>
        <v>12.5436</v>
      </c>
      <c r="I15" s="66">
        <f t="shared" si="7"/>
        <v>8</v>
      </c>
      <c r="J15" s="65">
        <f>VLOOKUP($A15,'Return Data'!$B$7:$R$2700,13,0)</f>
        <v>25.537400000000002</v>
      </c>
      <c r="K15" s="66">
        <f t="shared" si="8"/>
        <v>5</v>
      </c>
      <c r="L15" s="65">
        <f>VLOOKUP($A15,'Return Data'!$B$7:$R$2700,17,0)</f>
        <v>19.199200000000001</v>
      </c>
      <c r="M15" s="66">
        <f t="shared" si="9"/>
        <v>3</v>
      </c>
      <c r="N15" s="65">
        <f>VLOOKUP($A15,'Return Data'!$B$7:$R$2700,14,0)</f>
        <v>7.7687999999999997</v>
      </c>
      <c r="O15" s="66">
        <f t="shared" si="10"/>
        <v>8</v>
      </c>
      <c r="P15" s="65">
        <f>VLOOKUP($A15,'Return Data'!$B$7:$R$2700,15,0)</f>
        <v>12.8178</v>
      </c>
      <c r="Q15" s="66">
        <f t="shared" si="11"/>
        <v>5</v>
      </c>
      <c r="R15" s="65">
        <f>VLOOKUP($A15,'Return Data'!$B$7:$R$2700,16,0)</f>
        <v>17.680900000000001</v>
      </c>
      <c r="S15" s="67">
        <f t="shared" si="12"/>
        <v>10</v>
      </c>
    </row>
    <row r="16" spans="1:20" x14ac:dyDescent="0.3">
      <c r="A16" s="63" t="s">
        <v>274</v>
      </c>
      <c r="B16" s="64">
        <f>VLOOKUP($A16,'Return Data'!$B$7:$R$2700,3,0)</f>
        <v>44158</v>
      </c>
      <c r="C16" s="65">
        <f>VLOOKUP($A16,'Return Data'!$B$7:$R$2700,4,0)</f>
        <v>79.83</v>
      </c>
      <c r="D16" s="65">
        <f>VLOOKUP($A16,'Return Data'!$B$7:$R$2700,10,0)</f>
        <v>12.2311</v>
      </c>
      <c r="E16" s="66">
        <f t="shared" si="5"/>
        <v>19</v>
      </c>
      <c r="F16" s="65">
        <f>VLOOKUP($A16,'Return Data'!$B$7:$R$2700,11,0)</f>
        <v>38.714199999999998</v>
      </c>
      <c r="G16" s="66">
        <f t="shared" si="6"/>
        <v>42</v>
      </c>
      <c r="H16" s="65">
        <f>VLOOKUP($A16,'Return Data'!$B$7:$R$2700,12,0)</f>
        <v>8.0389999999999997</v>
      </c>
      <c r="I16" s="66">
        <f t="shared" si="7"/>
        <v>16</v>
      </c>
      <c r="J16" s="65">
        <f>VLOOKUP($A16,'Return Data'!$B$7:$R$2700,13,0)</f>
        <v>19.0959</v>
      </c>
      <c r="K16" s="66">
        <f t="shared" si="8"/>
        <v>11</v>
      </c>
      <c r="L16" s="65">
        <f>VLOOKUP($A16,'Return Data'!$B$7:$R$2700,17,0)</f>
        <v>16.076599999999999</v>
      </c>
      <c r="M16" s="66">
        <f t="shared" si="9"/>
        <v>7</v>
      </c>
      <c r="N16" s="65">
        <f>VLOOKUP($A16,'Return Data'!$B$7:$R$2700,14,0)</f>
        <v>11.2126</v>
      </c>
      <c r="O16" s="66">
        <f t="shared" si="10"/>
        <v>3</v>
      </c>
      <c r="P16" s="65">
        <f>VLOOKUP($A16,'Return Data'!$B$7:$R$2700,15,0)</f>
        <v>12.0741</v>
      </c>
      <c r="Q16" s="66">
        <f t="shared" si="11"/>
        <v>7</v>
      </c>
      <c r="R16" s="65">
        <f>VLOOKUP($A16,'Return Data'!$B$7:$R$2700,16,0)</f>
        <v>18.810199999999998</v>
      </c>
      <c r="S16" s="67">
        <f t="shared" si="12"/>
        <v>8</v>
      </c>
    </row>
    <row r="17" spans="1:19" x14ac:dyDescent="0.3">
      <c r="A17" s="63" t="s">
        <v>275</v>
      </c>
      <c r="B17" s="64">
        <f>VLOOKUP($A17,'Return Data'!$B$7:$R$2700,3,0)</f>
        <v>44158</v>
      </c>
      <c r="C17" s="65">
        <f>VLOOKUP($A17,'Return Data'!$B$7:$R$2700,4,0)</f>
        <v>54.664000000000001</v>
      </c>
      <c r="D17" s="65">
        <f>VLOOKUP($A17,'Return Data'!$B$7:$R$2700,10,0)</f>
        <v>11.3955</v>
      </c>
      <c r="E17" s="66">
        <f t="shared" si="5"/>
        <v>30</v>
      </c>
      <c r="F17" s="65">
        <f>VLOOKUP($A17,'Return Data'!$B$7:$R$2700,11,0)</f>
        <v>38.054299999999998</v>
      </c>
      <c r="G17" s="66">
        <f t="shared" si="6"/>
        <v>45</v>
      </c>
      <c r="H17" s="65">
        <f>VLOOKUP($A17,'Return Data'!$B$7:$R$2700,12,0)</f>
        <v>3.8567999999999998</v>
      </c>
      <c r="I17" s="66">
        <f t="shared" si="7"/>
        <v>35</v>
      </c>
      <c r="J17" s="65">
        <f>VLOOKUP($A17,'Return Data'!$B$7:$R$2700,13,0)</f>
        <v>7.6890000000000001</v>
      </c>
      <c r="K17" s="66">
        <f t="shared" si="8"/>
        <v>36</v>
      </c>
      <c r="L17" s="65">
        <f>VLOOKUP($A17,'Return Data'!$B$7:$R$2700,17,0)</f>
        <v>11.8551</v>
      </c>
      <c r="M17" s="66">
        <f t="shared" si="9"/>
        <v>20</v>
      </c>
      <c r="N17" s="65">
        <f>VLOOKUP($A17,'Return Data'!$B$7:$R$2700,14,0)</f>
        <v>5.1363000000000003</v>
      </c>
      <c r="O17" s="66">
        <f t="shared" si="10"/>
        <v>18</v>
      </c>
      <c r="P17" s="65">
        <f>VLOOKUP($A17,'Return Data'!$B$7:$R$2700,15,0)</f>
        <v>11.3416</v>
      </c>
      <c r="Q17" s="66">
        <f t="shared" si="11"/>
        <v>9</v>
      </c>
      <c r="R17" s="65">
        <f>VLOOKUP($A17,'Return Data'!$B$7:$R$2700,16,0)</f>
        <v>13.040699999999999</v>
      </c>
      <c r="S17" s="67">
        <f t="shared" si="12"/>
        <v>24</v>
      </c>
    </row>
    <row r="18" spans="1:19" x14ac:dyDescent="0.3">
      <c r="A18" s="63" t="s">
        <v>276</v>
      </c>
      <c r="B18" s="64">
        <f>VLOOKUP($A18,'Return Data'!$B$7:$R$2700,3,0)</f>
        <v>44158</v>
      </c>
      <c r="C18" s="65">
        <f>VLOOKUP($A18,'Return Data'!$B$7:$R$2700,4,0)</f>
        <v>50.91</v>
      </c>
      <c r="D18" s="65">
        <f>VLOOKUP($A18,'Return Data'!$B$7:$R$2700,10,0)</f>
        <v>10.4338</v>
      </c>
      <c r="E18" s="66">
        <f t="shared" si="5"/>
        <v>42</v>
      </c>
      <c r="F18" s="65">
        <f>VLOOKUP($A18,'Return Data'!$B$7:$R$2700,11,0)</f>
        <v>37.706200000000003</v>
      </c>
      <c r="G18" s="66">
        <f t="shared" si="6"/>
        <v>51</v>
      </c>
      <c r="H18" s="65">
        <f>VLOOKUP($A18,'Return Data'!$B$7:$R$2700,12,0)</f>
        <v>1.0921000000000001</v>
      </c>
      <c r="I18" s="66">
        <f t="shared" si="7"/>
        <v>50</v>
      </c>
      <c r="J18" s="65">
        <f>VLOOKUP($A18,'Return Data'!$B$7:$R$2700,13,0)</f>
        <v>7.3597999999999999</v>
      </c>
      <c r="K18" s="66">
        <f t="shared" si="8"/>
        <v>40</v>
      </c>
      <c r="L18" s="65">
        <f>VLOOKUP($A18,'Return Data'!$B$7:$R$2700,17,0)</f>
        <v>8.7971000000000004</v>
      </c>
      <c r="M18" s="66">
        <f t="shared" si="9"/>
        <v>29</v>
      </c>
      <c r="N18" s="65">
        <f>VLOOKUP($A18,'Return Data'!$B$7:$R$2700,14,0)</f>
        <v>2.6171000000000002</v>
      </c>
      <c r="O18" s="66">
        <f t="shared" si="10"/>
        <v>33</v>
      </c>
      <c r="P18" s="65">
        <f>VLOOKUP($A18,'Return Data'!$B$7:$R$2700,15,0)</f>
        <v>7.4683999999999999</v>
      </c>
      <c r="Q18" s="66">
        <f t="shared" si="11"/>
        <v>31</v>
      </c>
      <c r="R18" s="65">
        <f>VLOOKUP($A18,'Return Data'!$B$7:$R$2700,16,0)</f>
        <v>14.646599999999999</v>
      </c>
      <c r="S18" s="67">
        <f t="shared" si="12"/>
        <v>21</v>
      </c>
    </row>
    <row r="19" spans="1:19" x14ac:dyDescent="0.3">
      <c r="A19" s="63" t="s">
        <v>277</v>
      </c>
      <c r="B19" s="64">
        <f>VLOOKUP($A19,'Return Data'!$B$7:$R$2700,3,0)</f>
        <v>44158</v>
      </c>
      <c r="C19" s="65">
        <f>VLOOKUP($A19,'Return Data'!$B$7:$R$2700,4,0)</f>
        <v>15.1692</v>
      </c>
      <c r="D19" s="65">
        <f>VLOOKUP($A19,'Return Data'!$B$7:$R$2700,10,0)</f>
        <v>11.4252</v>
      </c>
      <c r="E19" s="66">
        <f t="shared" si="5"/>
        <v>29</v>
      </c>
      <c r="F19" s="65">
        <f>VLOOKUP($A19,'Return Data'!$B$7:$R$2700,11,0)</f>
        <v>35.174999999999997</v>
      </c>
      <c r="G19" s="66">
        <f t="shared" si="6"/>
        <v>57</v>
      </c>
      <c r="H19" s="65">
        <f>VLOOKUP($A19,'Return Data'!$B$7:$R$2700,12,0)</f>
        <v>-1.3238000000000001</v>
      </c>
      <c r="I19" s="66">
        <f t="shared" si="7"/>
        <v>58</v>
      </c>
      <c r="J19" s="65">
        <f>VLOOKUP($A19,'Return Data'!$B$7:$R$2700,13,0)</f>
        <v>3.6040999999999999</v>
      </c>
      <c r="K19" s="66">
        <f t="shared" si="8"/>
        <v>62</v>
      </c>
      <c r="L19" s="65">
        <f>VLOOKUP($A19,'Return Data'!$B$7:$R$2700,17,0)</f>
        <v>6.3757000000000001</v>
      </c>
      <c r="M19" s="66">
        <f t="shared" si="9"/>
        <v>44</v>
      </c>
      <c r="N19" s="65">
        <f>VLOOKUP($A19,'Return Data'!$B$7:$R$2700,14,0)</f>
        <v>2.6796000000000002</v>
      </c>
      <c r="O19" s="66">
        <f t="shared" si="10"/>
        <v>32</v>
      </c>
      <c r="P19" s="65"/>
      <c r="Q19" s="66"/>
      <c r="R19" s="65">
        <f>VLOOKUP($A19,'Return Data'!$B$7:$R$2700,16,0)</f>
        <v>8.8680000000000003</v>
      </c>
      <c r="S19" s="67">
        <f t="shared" si="12"/>
        <v>45</v>
      </c>
    </row>
    <row r="20" spans="1:19" x14ac:dyDescent="0.3">
      <c r="A20" s="63" t="s">
        <v>278</v>
      </c>
      <c r="B20" s="64">
        <f>VLOOKUP($A20,'Return Data'!$B$7:$R$2700,3,0)</f>
        <v>44158</v>
      </c>
      <c r="C20" s="65">
        <f>VLOOKUP($A20,'Return Data'!$B$7:$R$2700,4,0)</f>
        <v>590.14089999999999</v>
      </c>
      <c r="D20" s="65">
        <f>VLOOKUP($A20,'Return Data'!$B$7:$R$2700,10,0)</f>
        <v>14.026199999999999</v>
      </c>
      <c r="E20" s="66">
        <f t="shared" si="5"/>
        <v>7</v>
      </c>
      <c r="F20" s="65">
        <f>VLOOKUP($A20,'Return Data'!$B$7:$R$2700,11,0)</f>
        <v>44.036499999999997</v>
      </c>
      <c r="G20" s="66">
        <f t="shared" si="6"/>
        <v>17</v>
      </c>
      <c r="H20" s="65">
        <f>VLOOKUP($A20,'Return Data'!$B$7:$R$2700,12,0)</f>
        <v>1.8475999999999999</v>
      </c>
      <c r="I20" s="66">
        <f t="shared" si="7"/>
        <v>48</v>
      </c>
      <c r="J20" s="65">
        <f>VLOOKUP($A20,'Return Data'!$B$7:$R$2700,13,0)</f>
        <v>4.1233000000000004</v>
      </c>
      <c r="K20" s="66">
        <f t="shared" si="8"/>
        <v>58</v>
      </c>
      <c r="L20" s="65">
        <f>VLOOKUP($A20,'Return Data'!$B$7:$R$2700,17,0)</f>
        <v>5.5499000000000001</v>
      </c>
      <c r="M20" s="66">
        <f t="shared" si="9"/>
        <v>49</v>
      </c>
      <c r="N20" s="65">
        <f>VLOOKUP($A20,'Return Data'!$B$7:$R$2700,14,0)</f>
        <v>2.2458999999999998</v>
      </c>
      <c r="O20" s="66">
        <f t="shared" si="10"/>
        <v>34</v>
      </c>
      <c r="P20" s="65">
        <f>VLOOKUP($A20,'Return Data'!$B$7:$R$2700,15,0)</f>
        <v>7.0909000000000004</v>
      </c>
      <c r="Q20" s="66">
        <f t="shared" si="11"/>
        <v>37</v>
      </c>
      <c r="R20" s="65">
        <f>VLOOKUP($A20,'Return Data'!$B$7:$R$2700,16,0)</f>
        <v>20.7378</v>
      </c>
      <c r="S20" s="67">
        <f t="shared" si="12"/>
        <v>5</v>
      </c>
    </row>
    <row r="21" spans="1:19" x14ac:dyDescent="0.3">
      <c r="A21" s="63" t="s">
        <v>279</v>
      </c>
      <c r="B21" s="64">
        <f>VLOOKUP($A21,'Return Data'!$B$7:$R$2700,3,0)</f>
        <v>44158</v>
      </c>
      <c r="C21" s="65">
        <f>VLOOKUP($A21,'Return Data'!$B$7:$R$2700,4,0)</f>
        <v>386.36</v>
      </c>
      <c r="D21" s="65">
        <f>VLOOKUP($A21,'Return Data'!$B$7:$R$2700,10,0)</f>
        <v>12.3002</v>
      </c>
      <c r="E21" s="66">
        <f t="shared" si="5"/>
        <v>17</v>
      </c>
      <c r="F21" s="65">
        <f>VLOOKUP($A21,'Return Data'!$B$7:$R$2700,11,0)</f>
        <v>43.445900000000002</v>
      </c>
      <c r="G21" s="66">
        <f t="shared" si="6"/>
        <v>19</v>
      </c>
      <c r="H21" s="65">
        <f>VLOOKUP($A21,'Return Data'!$B$7:$R$2700,12,0)</f>
        <v>2.9327000000000001</v>
      </c>
      <c r="I21" s="66">
        <f t="shared" si="7"/>
        <v>41</v>
      </c>
      <c r="J21" s="65">
        <f>VLOOKUP($A21,'Return Data'!$B$7:$R$2700,13,0)</f>
        <v>5.4508000000000001</v>
      </c>
      <c r="K21" s="66">
        <f t="shared" si="8"/>
        <v>53</v>
      </c>
      <c r="L21" s="65">
        <f>VLOOKUP($A21,'Return Data'!$B$7:$R$2700,17,0)</f>
        <v>7.9729999999999999</v>
      </c>
      <c r="M21" s="66">
        <f t="shared" si="9"/>
        <v>34</v>
      </c>
      <c r="N21" s="65">
        <f>VLOOKUP($A21,'Return Data'!$B$7:$R$2700,14,0)</f>
        <v>4.0266000000000002</v>
      </c>
      <c r="O21" s="66">
        <f t="shared" si="10"/>
        <v>26</v>
      </c>
      <c r="P21" s="65">
        <f>VLOOKUP($A21,'Return Data'!$B$7:$R$2700,15,0)</f>
        <v>10.9785</v>
      </c>
      <c r="Q21" s="66">
        <f t="shared" si="11"/>
        <v>12</v>
      </c>
      <c r="R21" s="65">
        <f>VLOOKUP($A21,'Return Data'!$B$7:$R$2700,16,0)</f>
        <v>20.152200000000001</v>
      </c>
      <c r="S21" s="67">
        <f t="shared" si="12"/>
        <v>6</v>
      </c>
    </row>
    <row r="22" spans="1:19" x14ac:dyDescent="0.3">
      <c r="A22" s="63" t="s">
        <v>280</v>
      </c>
      <c r="B22" s="64">
        <f>VLOOKUP($A22,'Return Data'!$B$7:$R$2700,3,0)</f>
        <v>44158</v>
      </c>
      <c r="C22" s="65">
        <f>VLOOKUP($A22,'Return Data'!$B$7:$R$2700,4,0)</f>
        <v>1641.2703690293099</v>
      </c>
      <c r="D22" s="65">
        <f>VLOOKUP($A22,'Return Data'!$B$7:$R$2700,10,0)</f>
        <v>5.8148999999999997</v>
      </c>
      <c r="E22" s="66">
        <f t="shared" si="5"/>
        <v>66</v>
      </c>
      <c r="F22" s="65">
        <f>VLOOKUP($A22,'Return Data'!$B$7:$R$2700,11,0)</f>
        <v>33.929499999999997</v>
      </c>
      <c r="G22" s="66">
        <f t="shared" si="6"/>
        <v>59</v>
      </c>
      <c r="H22" s="65">
        <f>VLOOKUP($A22,'Return Data'!$B$7:$R$2700,12,0)</f>
        <v>-1.0085999999999999</v>
      </c>
      <c r="I22" s="66">
        <f t="shared" si="7"/>
        <v>56</v>
      </c>
      <c r="J22" s="65">
        <f>VLOOKUP($A22,'Return Data'!$B$7:$R$2700,13,0)</f>
        <v>-2.121</v>
      </c>
      <c r="K22" s="66">
        <f t="shared" si="8"/>
        <v>65</v>
      </c>
      <c r="L22" s="65">
        <f>VLOOKUP($A22,'Return Data'!$B$7:$R$2700,17,0)</f>
        <v>1.8324</v>
      </c>
      <c r="M22" s="66">
        <f t="shared" si="9"/>
        <v>55</v>
      </c>
      <c r="N22" s="65">
        <f>VLOOKUP($A22,'Return Data'!$B$7:$R$2700,14,0)</f>
        <v>-2.7486000000000002</v>
      </c>
      <c r="O22" s="66">
        <f t="shared" si="10"/>
        <v>46</v>
      </c>
      <c r="P22" s="65">
        <f>VLOOKUP($A22,'Return Data'!$B$7:$R$2700,15,0)</f>
        <v>5.8930999999999996</v>
      </c>
      <c r="Q22" s="66">
        <f t="shared" si="11"/>
        <v>38</v>
      </c>
      <c r="R22" s="65">
        <f>VLOOKUP($A22,'Return Data'!$B$7:$R$2700,16,0)</f>
        <v>22.9725</v>
      </c>
      <c r="S22" s="67">
        <f t="shared" si="12"/>
        <v>1</v>
      </c>
    </row>
    <row r="23" spans="1:19" x14ac:dyDescent="0.3">
      <c r="A23" s="63" t="s">
        <v>281</v>
      </c>
      <c r="B23" s="64">
        <f>VLOOKUP($A23,'Return Data'!$B$7:$R$2700,3,0)</f>
        <v>44158</v>
      </c>
      <c r="C23" s="65">
        <f>VLOOKUP($A23,'Return Data'!$B$7:$R$2700,4,0)</f>
        <v>39.741100000000003</v>
      </c>
      <c r="D23" s="65">
        <f>VLOOKUP($A23,'Return Data'!$B$7:$R$2700,10,0)</f>
        <v>12.616099999999999</v>
      </c>
      <c r="E23" s="66">
        <f t="shared" si="5"/>
        <v>15</v>
      </c>
      <c r="F23" s="65">
        <f>VLOOKUP($A23,'Return Data'!$B$7:$R$2700,11,0)</f>
        <v>40.3977</v>
      </c>
      <c r="G23" s="66">
        <f t="shared" si="6"/>
        <v>36</v>
      </c>
      <c r="H23" s="65">
        <f>VLOOKUP($A23,'Return Data'!$B$7:$R$2700,12,0)</f>
        <v>-0.32329999999999998</v>
      </c>
      <c r="I23" s="66">
        <f t="shared" si="7"/>
        <v>53</v>
      </c>
      <c r="J23" s="65">
        <f>VLOOKUP($A23,'Return Data'!$B$7:$R$2700,13,0)</f>
        <v>6.3455000000000004</v>
      </c>
      <c r="K23" s="66">
        <f t="shared" si="8"/>
        <v>47</v>
      </c>
      <c r="L23" s="65">
        <f>VLOOKUP($A23,'Return Data'!$B$7:$R$2700,17,0)</f>
        <v>8.0340000000000007</v>
      </c>
      <c r="M23" s="66">
        <f t="shared" si="9"/>
        <v>33</v>
      </c>
      <c r="N23" s="65">
        <f>VLOOKUP($A23,'Return Data'!$B$7:$R$2700,14,0)</f>
        <v>1.4781</v>
      </c>
      <c r="O23" s="66">
        <f t="shared" si="10"/>
        <v>40</v>
      </c>
      <c r="P23" s="65">
        <f>VLOOKUP($A23,'Return Data'!$B$7:$R$2700,15,0)</f>
        <v>8.6904000000000003</v>
      </c>
      <c r="Q23" s="66">
        <f t="shared" si="11"/>
        <v>27</v>
      </c>
      <c r="R23" s="65">
        <f>VLOOKUP($A23,'Return Data'!$B$7:$R$2700,16,0)</f>
        <v>10.4414</v>
      </c>
      <c r="S23" s="67">
        <f t="shared" si="12"/>
        <v>39</v>
      </c>
    </row>
    <row r="24" spans="1:19" x14ac:dyDescent="0.3">
      <c r="A24" s="63" t="s">
        <v>282</v>
      </c>
      <c r="B24" s="64">
        <f>VLOOKUP($A24,'Return Data'!$B$7:$R$2700,3,0)</f>
        <v>44158</v>
      </c>
      <c r="C24" s="65">
        <f>VLOOKUP($A24,'Return Data'!$B$7:$R$2700,4,0)</f>
        <v>407.03</v>
      </c>
      <c r="D24" s="65">
        <f>VLOOKUP($A24,'Return Data'!$B$7:$R$2700,10,0)</f>
        <v>10.615</v>
      </c>
      <c r="E24" s="66">
        <f t="shared" si="5"/>
        <v>38</v>
      </c>
      <c r="F24" s="65">
        <f>VLOOKUP($A24,'Return Data'!$B$7:$R$2700,11,0)</f>
        <v>36.112200000000001</v>
      </c>
      <c r="G24" s="66">
        <f t="shared" si="6"/>
        <v>55</v>
      </c>
      <c r="H24" s="65">
        <f>VLOOKUP($A24,'Return Data'!$B$7:$R$2700,12,0)</f>
        <v>3.8607</v>
      </c>
      <c r="I24" s="66">
        <f t="shared" si="7"/>
        <v>34</v>
      </c>
      <c r="J24" s="65">
        <f>VLOOKUP($A24,'Return Data'!$B$7:$R$2700,13,0)</f>
        <v>6.6723999999999997</v>
      </c>
      <c r="K24" s="66">
        <f t="shared" si="8"/>
        <v>43</v>
      </c>
      <c r="L24" s="65">
        <f>VLOOKUP($A24,'Return Data'!$B$7:$R$2700,17,0)</f>
        <v>7.62</v>
      </c>
      <c r="M24" s="66">
        <f t="shared" si="9"/>
        <v>36</v>
      </c>
      <c r="N24" s="65">
        <f>VLOOKUP($A24,'Return Data'!$B$7:$R$2700,14,0)</f>
        <v>5.3404999999999996</v>
      </c>
      <c r="O24" s="66">
        <f t="shared" si="10"/>
        <v>17</v>
      </c>
      <c r="P24" s="65">
        <f>VLOOKUP($A24,'Return Data'!$B$7:$R$2700,15,0)</f>
        <v>8.3956</v>
      </c>
      <c r="Q24" s="66">
        <f t="shared" si="11"/>
        <v>28</v>
      </c>
      <c r="R24" s="65">
        <f>VLOOKUP($A24,'Return Data'!$B$7:$R$2700,16,0)</f>
        <v>19.0261</v>
      </c>
      <c r="S24" s="67">
        <f t="shared" si="12"/>
        <v>7</v>
      </c>
    </row>
    <row r="25" spans="1:19" x14ac:dyDescent="0.3">
      <c r="A25" s="63" t="s">
        <v>283</v>
      </c>
      <c r="B25" s="64">
        <f>VLOOKUP($A25,'Return Data'!$B$7:$R$2700,3,0)</f>
        <v>44158</v>
      </c>
      <c r="C25" s="65">
        <f>VLOOKUP($A25,'Return Data'!$B$7:$R$2700,4,0)</f>
        <v>11.62</v>
      </c>
      <c r="D25" s="65">
        <f>VLOOKUP($A25,'Return Data'!$B$7:$R$2700,10,0)</f>
        <v>14.1454</v>
      </c>
      <c r="E25" s="66">
        <f t="shared" si="5"/>
        <v>5</v>
      </c>
      <c r="F25" s="65">
        <f>VLOOKUP($A25,'Return Data'!$B$7:$R$2700,11,0)</f>
        <v>48.593400000000003</v>
      </c>
      <c r="G25" s="66">
        <f t="shared" si="6"/>
        <v>10</v>
      </c>
      <c r="H25" s="65">
        <f>VLOOKUP($A25,'Return Data'!$B$7:$R$2700,12,0)</f>
        <v>-2.6800999999999999</v>
      </c>
      <c r="I25" s="66">
        <f t="shared" si="7"/>
        <v>61</v>
      </c>
      <c r="J25" s="65">
        <f>VLOOKUP($A25,'Return Data'!$B$7:$R$2700,13,0)</f>
        <v>4.1219000000000001</v>
      </c>
      <c r="K25" s="66">
        <f t="shared" si="8"/>
        <v>59</v>
      </c>
      <c r="L25" s="65">
        <f>VLOOKUP($A25,'Return Data'!$B$7:$R$2700,17,0)</f>
        <v>8.8651999999999997</v>
      </c>
      <c r="M25" s="66">
        <f t="shared" si="9"/>
        <v>28</v>
      </c>
      <c r="N25" s="65"/>
      <c r="O25" s="66"/>
      <c r="P25" s="65"/>
      <c r="Q25" s="66"/>
      <c r="R25" s="65">
        <f>VLOOKUP($A25,'Return Data'!$B$7:$R$2700,16,0)</f>
        <v>5.7755999999999998</v>
      </c>
      <c r="S25" s="67">
        <f t="shared" si="12"/>
        <v>50</v>
      </c>
    </row>
    <row r="26" spans="1:19" x14ac:dyDescent="0.3">
      <c r="A26" s="63" t="s">
        <v>284</v>
      </c>
      <c r="B26" s="64">
        <f>VLOOKUP($A26,'Return Data'!$B$7:$R$2700,3,0)</f>
        <v>44158</v>
      </c>
      <c r="C26" s="65">
        <f>VLOOKUP($A26,'Return Data'!$B$7:$R$2700,4,0)</f>
        <v>28.53</v>
      </c>
      <c r="D26" s="65">
        <f>VLOOKUP($A26,'Return Data'!$B$7:$R$2700,10,0)</f>
        <v>11.0549</v>
      </c>
      <c r="E26" s="66">
        <f t="shared" si="5"/>
        <v>33</v>
      </c>
      <c r="F26" s="65">
        <f>VLOOKUP($A26,'Return Data'!$B$7:$R$2700,11,0)</f>
        <v>29.212</v>
      </c>
      <c r="G26" s="66">
        <f t="shared" si="6"/>
        <v>66</v>
      </c>
      <c r="H26" s="65">
        <f>VLOOKUP($A26,'Return Data'!$B$7:$R$2700,12,0)</f>
        <v>3.5099999999999999E-2</v>
      </c>
      <c r="I26" s="66">
        <f t="shared" si="7"/>
        <v>52</v>
      </c>
      <c r="J26" s="65">
        <f>VLOOKUP($A26,'Return Data'!$B$7:$R$2700,13,0)</f>
        <v>3.7077</v>
      </c>
      <c r="K26" s="66">
        <f t="shared" si="8"/>
        <v>61</v>
      </c>
      <c r="L26" s="65">
        <f>VLOOKUP($A26,'Return Data'!$B$7:$R$2700,17,0)</f>
        <v>5.5932000000000004</v>
      </c>
      <c r="M26" s="66">
        <f t="shared" si="9"/>
        <v>47</v>
      </c>
      <c r="N26" s="65">
        <f>VLOOKUP($A26,'Return Data'!$B$7:$R$2700,14,0)</f>
        <v>2.7214999999999998</v>
      </c>
      <c r="O26" s="66">
        <f t="shared" si="10"/>
        <v>31</v>
      </c>
      <c r="P26" s="65">
        <f>VLOOKUP($A26,'Return Data'!$B$7:$R$2700,15,0)</f>
        <v>7.2904</v>
      </c>
      <c r="Q26" s="66">
        <f t="shared" si="11"/>
        <v>34</v>
      </c>
      <c r="R26" s="65">
        <f>VLOOKUP($A26,'Return Data'!$B$7:$R$2700,16,0)</f>
        <v>15.654999999999999</v>
      </c>
      <c r="S26" s="67">
        <f t="shared" si="12"/>
        <v>16</v>
      </c>
    </row>
    <row r="27" spans="1:19" x14ac:dyDescent="0.3">
      <c r="A27" s="63" t="s">
        <v>285</v>
      </c>
      <c r="B27" s="64">
        <f>VLOOKUP($A27,'Return Data'!$B$7:$R$2700,3,0)</f>
        <v>44158</v>
      </c>
      <c r="C27" s="65">
        <f>VLOOKUP($A27,'Return Data'!$B$7:$R$2700,4,0)</f>
        <v>60.02</v>
      </c>
      <c r="D27" s="65">
        <f>VLOOKUP($A27,'Return Data'!$B$7:$R$2700,10,0)</f>
        <v>11.5199</v>
      </c>
      <c r="E27" s="66">
        <f t="shared" si="5"/>
        <v>28</v>
      </c>
      <c r="F27" s="65">
        <f>VLOOKUP($A27,'Return Data'!$B$7:$R$2700,11,0)</f>
        <v>47.941800000000001</v>
      </c>
      <c r="G27" s="66">
        <f t="shared" si="6"/>
        <v>15</v>
      </c>
      <c r="H27" s="65">
        <f>VLOOKUP($A27,'Return Data'!$B$7:$R$2700,12,0)</f>
        <v>5.5018000000000002</v>
      </c>
      <c r="I27" s="66">
        <f t="shared" si="7"/>
        <v>27</v>
      </c>
      <c r="J27" s="65">
        <f>VLOOKUP($A27,'Return Data'!$B$7:$R$2700,13,0)</f>
        <v>10.5341</v>
      </c>
      <c r="K27" s="66">
        <f t="shared" si="8"/>
        <v>28</v>
      </c>
      <c r="L27" s="65">
        <f>VLOOKUP($A27,'Return Data'!$B$7:$R$2700,17,0)</f>
        <v>6.4488000000000003</v>
      </c>
      <c r="M27" s="66">
        <f t="shared" si="9"/>
        <v>43</v>
      </c>
      <c r="N27" s="65">
        <f>VLOOKUP($A27,'Return Data'!$B$7:$R$2700,14,0)</f>
        <v>1.8341000000000001</v>
      </c>
      <c r="O27" s="66">
        <f t="shared" si="10"/>
        <v>38</v>
      </c>
      <c r="P27" s="65">
        <f>VLOOKUP($A27,'Return Data'!$B$7:$R$2700,15,0)</f>
        <v>9.6798000000000002</v>
      </c>
      <c r="Q27" s="66">
        <f t="shared" si="11"/>
        <v>22</v>
      </c>
      <c r="R27" s="65">
        <f>VLOOKUP($A27,'Return Data'!$B$7:$R$2700,16,0)</f>
        <v>16.226500000000001</v>
      </c>
      <c r="S27" s="67">
        <f t="shared" si="12"/>
        <v>14</v>
      </c>
    </row>
    <row r="28" spans="1:19" x14ac:dyDescent="0.3">
      <c r="A28" s="63" t="s">
        <v>286</v>
      </c>
      <c r="B28" s="64">
        <f>VLOOKUP($A28,'Return Data'!$B$7:$R$2700,3,0)</f>
        <v>44158</v>
      </c>
      <c r="C28" s="65">
        <f>VLOOKUP($A28,'Return Data'!$B$7:$R$2700,4,0)</f>
        <v>10.38</v>
      </c>
      <c r="D28" s="65">
        <f>VLOOKUP($A28,'Return Data'!$B$7:$R$2700,10,0)</f>
        <v>9.9575999999999993</v>
      </c>
      <c r="E28" s="66">
        <f t="shared" si="5"/>
        <v>47</v>
      </c>
      <c r="F28" s="65">
        <f>VLOOKUP($A28,'Return Data'!$B$7:$R$2700,11,0)</f>
        <v>35.509099999999997</v>
      </c>
      <c r="G28" s="66">
        <f t="shared" si="6"/>
        <v>56</v>
      </c>
      <c r="H28" s="65">
        <f>VLOOKUP($A28,'Return Data'!$B$7:$R$2700,12,0)</f>
        <v>2.1654</v>
      </c>
      <c r="I28" s="66">
        <f t="shared" si="7"/>
        <v>46</v>
      </c>
      <c r="J28" s="65">
        <f>VLOOKUP($A28,'Return Data'!$B$7:$R$2700,13,0)</f>
        <v>4.9545000000000003</v>
      </c>
      <c r="K28" s="66">
        <f t="shared" si="8"/>
        <v>54</v>
      </c>
      <c r="L28" s="65">
        <f>VLOOKUP($A28,'Return Data'!$B$7:$R$2700,17,0)</f>
        <v>7.2537000000000003</v>
      </c>
      <c r="M28" s="66">
        <f t="shared" si="9"/>
        <v>39</v>
      </c>
      <c r="N28" s="65"/>
      <c r="O28" s="66"/>
      <c r="P28" s="65"/>
      <c r="Q28" s="66"/>
      <c r="R28" s="65">
        <f>VLOOKUP($A28,'Return Data'!$B$7:$R$2700,16,0)</f>
        <v>1.2912999999999999</v>
      </c>
      <c r="S28" s="67">
        <f t="shared" si="12"/>
        <v>56</v>
      </c>
    </row>
    <row r="29" spans="1:19" x14ac:dyDescent="0.3">
      <c r="A29" s="63" t="s">
        <v>287</v>
      </c>
      <c r="B29" s="64">
        <f>VLOOKUP($A29,'Return Data'!$B$7:$R$2700,3,0)</f>
        <v>44158</v>
      </c>
      <c r="C29" s="65">
        <f>VLOOKUP($A29,'Return Data'!$B$7:$R$2700,4,0)</f>
        <v>58.89</v>
      </c>
      <c r="D29" s="65">
        <f>VLOOKUP($A29,'Return Data'!$B$7:$R$2700,10,0)</f>
        <v>11.302199999999999</v>
      </c>
      <c r="E29" s="66">
        <f t="shared" si="5"/>
        <v>32</v>
      </c>
      <c r="F29" s="65">
        <f>VLOOKUP($A29,'Return Data'!$B$7:$R$2700,11,0)</f>
        <v>37.7866</v>
      </c>
      <c r="G29" s="66">
        <f t="shared" si="6"/>
        <v>49</v>
      </c>
      <c r="H29" s="65">
        <f>VLOOKUP($A29,'Return Data'!$B$7:$R$2700,12,0)</f>
        <v>3.7161</v>
      </c>
      <c r="I29" s="66">
        <f t="shared" si="7"/>
        <v>36</v>
      </c>
      <c r="J29" s="65">
        <f>VLOOKUP($A29,'Return Data'!$B$7:$R$2700,13,0)</f>
        <v>11.851900000000001</v>
      </c>
      <c r="K29" s="66">
        <f t="shared" si="8"/>
        <v>22</v>
      </c>
      <c r="L29" s="65">
        <f>VLOOKUP($A29,'Return Data'!$B$7:$R$2700,17,0)</f>
        <v>11.266400000000001</v>
      </c>
      <c r="M29" s="66">
        <f t="shared" si="9"/>
        <v>22</v>
      </c>
      <c r="N29" s="65">
        <f>VLOOKUP($A29,'Return Data'!$B$7:$R$2700,14,0)</f>
        <v>7.0021000000000004</v>
      </c>
      <c r="O29" s="66">
        <f t="shared" si="10"/>
        <v>10</v>
      </c>
      <c r="P29" s="65">
        <f>VLOOKUP($A29,'Return Data'!$B$7:$R$2700,15,0)</f>
        <v>11.0944</v>
      </c>
      <c r="Q29" s="66">
        <f t="shared" si="11"/>
        <v>11</v>
      </c>
      <c r="R29" s="65">
        <f>VLOOKUP($A29,'Return Data'!$B$7:$R$2700,16,0)</f>
        <v>13.592499999999999</v>
      </c>
      <c r="S29" s="67">
        <f t="shared" si="12"/>
        <v>23</v>
      </c>
    </row>
    <row r="30" spans="1:19" x14ac:dyDescent="0.3">
      <c r="A30" s="63" t="s">
        <v>288</v>
      </c>
      <c r="B30" s="64">
        <f>VLOOKUP($A30,'Return Data'!$B$7:$R$2700,3,0)</f>
        <v>44158</v>
      </c>
      <c r="C30" s="65">
        <f>VLOOKUP($A30,'Return Data'!$B$7:$R$2700,4,0)</f>
        <v>10.9693</v>
      </c>
      <c r="D30" s="65">
        <f>VLOOKUP($A30,'Return Data'!$B$7:$R$2700,10,0)</f>
        <v>9.5418000000000003</v>
      </c>
      <c r="E30" s="66">
        <f t="shared" si="5"/>
        <v>50</v>
      </c>
      <c r="F30" s="65">
        <f>VLOOKUP($A30,'Return Data'!$B$7:$R$2700,11,0)</f>
        <v>38.58</v>
      </c>
      <c r="G30" s="66">
        <f t="shared" si="6"/>
        <v>43</v>
      </c>
      <c r="H30" s="65">
        <f>VLOOKUP($A30,'Return Data'!$B$7:$R$2700,12,0)</f>
        <v>2.8542000000000001</v>
      </c>
      <c r="I30" s="66">
        <f t="shared" ref="I30" si="14">RANK(H30,H$8:H$73,0)</f>
        <v>42</v>
      </c>
      <c r="J30" s="65">
        <f>VLOOKUP($A30,'Return Data'!$B$7:$R$2700,13,0)</f>
        <v>5.8333000000000004</v>
      </c>
      <c r="K30" s="66">
        <f t="shared" ref="K30" si="15">RANK(J30,J$8:J$73,0)</f>
        <v>50</v>
      </c>
      <c r="L30" s="65"/>
      <c r="M30" s="66"/>
      <c r="N30" s="65"/>
      <c r="O30" s="66"/>
      <c r="P30" s="65"/>
      <c r="Q30" s="66"/>
      <c r="R30" s="65">
        <f>VLOOKUP($A30,'Return Data'!$B$7:$R$2700,16,0)</f>
        <v>8.7629000000000001</v>
      </c>
      <c r="S30" s="67">
        <f t="shared" si="12"/>
        <v>46</v>
      </c>
    </row>
    <row r="31" spans="1:19" x14ac:dyDescent="0.3">
      <c r="A31" s="63" t="s">
        <v>289</v>
      </c>
      <c r="B31" s="64">
        <f>VLOOKUP($A31,'Return Data'!$B$7:$R$2700,3,0)</f>
        <v>44158</v>
      </c>
      <c r="C31" s="65">
        <f>VLOOKUP($A31,'Return Data'!$B$7:$R$2700,4,0)</f>
        <v>20.288499999999999</v>
      </c>
      <c r="D31" s="65">
        <f>VLOOKUP($A31,'Return Data'!$B$7:$R$2700,10,0)</f>
        <v>17.372299999999999</v>
      </c>
      <c r="E31" s="66">
        <f t="shared" si="5"/>
        <v>1</v>
      </c>
      <c r="F31" s="65">
        <f>VLOOKUP($A31,'Return Data'!$B$7:$R$2700,11,0)</f>
        <v>49.882199999999997</v>
      </c>
      <c r="G31" s="66">
        <f t="shared" si="6"/>
        <v>8</v>
      </c>
      <c r="H31" s="65">
        <f>VLOOKUP($A31,'Return Data'!$B$7:$R$2700,12,0)</f>
        <v>5.7861000000000002</v>
      </c>
      <c r="I31" s="66">
        <f t="shared" si="7"/>
        <v>26</v>
      </c>
      <c r="J31" s="65">
        <f>VLOOKUP($A31,'Return Data'!$B$7:$R$2700,13,0)</f>
        <v>13.053000000000001</v>
      </c>
      <c r="K31" s="66">
        <f t="shared" si="8"/>
        <v>19</v>
      </c>
      <c r="L31" s="65">
        <f>VLOOKUP($A31,'Return Data'!$B$7:$R$2700,17,0)</f>
        <v>14.2498</v>
      </c>
      <c r="M31" s="66">
        <f t="shared" si="9"/>
        <v>13</v>
      </c>
      <c r="N31" s="65">
        <f>VLOOKUP($A31,'Return Data'!$B$7:$R$2700,14,0)</f>
        <v>7.6211000000000002</v>
      </c>
      <c r="O31" s="66">
        <f t="shared" si="10"/>
        <v>9</v>
      </c>
      <c r="P31" s="65">
        <f>VLOOKUP($A31,'Return Data'!$B$7:$R$2700,15,0)</f>
        <v>12.9026</v>
      </c>
      <c r="Q31" s="66">
        <f t="shared" si="11"/>
        <v>4</v>
      </c>
      <c r="R31" s="65">
        <f>VLOOKUP($A31,'Return Data'!$B$7:$R$2700,16,0)</f>
        <v>5.7484999999999999</v>
      </c>
      <c r="S31" s="67">
        <f t="shared" si="12"/>
        <v>51</v>
      </c>
    </row>
    <row r="32" spans="1:19" x14ac:dyDescent="0.3">
      <c r="A32" s="63" t="s">
        <v>290</v>
      </c>
      <c r="B32" s="64">
        <f>VLOOKUP($A32,'Return Data'!$B$7:$R$2700,3,0)</f>
        <v>44158</v>
      </c>
      <c r="C32" s="65">
        <f>VLOOKUP($A32,'Return Data'!$B$7:$R$2700,4,0)</f>
        <v>50.225000000000001</v>
      </c>
      <c r="D32" s="65">
        <f>VLOOKUP($A32,'Return Data'!$B$7:$R$2700,10,0)</f>
        <v>12.1469</v>
      </c>
      <c r="E32" s="66">
        <f t="shared" si="5"/>
        <v>20</v>
      </c>
      <c r="F32" s="65">
        <f>VLOOKUP($A32,'Return Data'!$B$7:$R$2700,11,0)</f>
        <v>39.339700000000001</v>
      </c>
      <c r="G32" s="66">
        <f t="shared" si="6"/>
        <v>40</v>
      </c>
      <c r="H32" s="65">
        <f>VLOOKUP($A32,'Return Data'!$B$7:$R$2700,12,0)</f>
        <v>2.6278000000000001</v>
      </c>
      <c r="I32" s="66">
        <f t="shared" si="7"/>
        <v>44</v>
      </c>
      <c r="J32" s="65">
        <f>VLOOKUP($A32,'Return Data'!$B$7:$R$2700,13,0)</f>
        <v>9.9207999999999998</v>
      </c>
      <c r="K32" s="66">
        <f t="shared" si="8"/>
        <v>30</v>
      </c>
      <c r="L32" s="65">
        <f>VLOOKUP($A32,'Return Data'!$B$7:$R$2700,17,0)</f>
        <v>12.1401</v>
      </c>
      <c r="M32" s="66">
        <f t="shared" si="9"/>
        <v>19</v>
      </c>
      <c r="N32" s="65">
        <f>VLOOKUP($A32,'Return Data'!$B$7:$R$2700,14,0)</f>
        <v>5.9683000000000002</v>
      </c>
      <c r="O32" s="66">
        <f t="shared" si="10"/>
        <v>12</v>
      </c>
      <c r="P32" s="65">
        <f>VLOOKUP($A32,'Return Data'!$B$7:$R$2700,15,0)</f>
        <v>10.8643</v>
      </c>
      <c r="Q32" s="66">
        <f t="shared" si="11"/>
        <v>14</v>
      </c>
      <c r="R32" s="65">
        <f>VLOOKUP($A32,'Return Data'!$B$7:$R$2700,16,0)</f>
        <v>11.350899999999999</v>
      </c>
      <c r="S32" s="67">
        <f t="shared" si="12"/>
        <v>31</v>
      </c>
    </row>
    <row r="33" spans="1:19" x14ac:dyDescent="0.3">
      <c r="A33" s="63" t="s">
        <v>291</v>
      </c>
      <c r="B33" s="64">
        <f>VLOOKUP($A33,'Return Data'!$B$7:$R$2700,3,0)</f>
        <v>44158</v>
      </c>
      <c r="C33" s="65">
        <f>VLOOKUP($A33,'Return Data'!$B$7:$R$2700,4,0)</f>
        <v>58.863</v>
      </c>
      <c r="D33" s="65">
        <f>VLOOKUP($A33,'Return Data'!$B$7:$R$2700,10,0)</f>
        <v>11.8558</v>
      </c>
      <c r="E33" s="66">
        <f t="shared" si="5"/>
        <v>24</v>
      </c>
      <c r="F33" s="65">
        <f>VLOOKUP($A33,'Return Data'!$B$7:$R$2700,11,0)</f>
        <v>38.449100000000001</v>
      </c>
      <c r="G33" s="66">
        <f t="shared" si="6"/>
        <v>44</v>
      </c>
      <c r="H33" s="65">
        <f>VLOOKUP($A33,'Return Data'!$B$7:$R$2700,12,0)</f>
        <v>4.0460000000000003</v>
      </c>
      <c r="I33" s="66">
        <f t="shared" si="7"/>
        <v>33</v>
      </c>
      <c r="J33" s="65">
        <f>VLOOKUP($A33,'Return Data'!$B$7:$R$2700,13,0)</f>
        <v>8.2558000000000007</v>
      </c>
      <c r="K33" s="66">
        <f t="shared" si="8"/>
        <v>33</v>
      </c>
      <c r="L33" s="65">
        <f>VLOOKUP($A33,'Return Data'!$B$7:$R$2700,17,0)</f>
        <v>5.6516999999999999</v>
      </c>
      <c r="M33" s="66">
        <f t="shared" si="9"/>
        <v>46</v>
      </c>
      <c r="N33" s="65">
        <f>VLOOKUP($A33,'Return Data'!$B$7:$R$2700,14,0)</f>
        <v>1.9784999999999999</v>
      </c>
      <c r="O33" s="66">
        <f t="shared" si="10"/>
        <v>36</v>
      </c>
      <c r="P33" s="65">
        <f>VLOOKUP($A33,'Return Data'!$B$7:$R$2700,15,0)</f>
        <v>9.7005999999999997</v>
      </c>
      <c r="Q33" s="66">
        <f t="shared" si="11"/>
        <v>21</v>
      </c>
      <c r="R33" s="65">
        <f>VLOOKUP($A33,'Return Data'!$B$7:$R$2700,16,0)</f>
        <v>12.771699999999999</v>
      </c>
      <c r="S33" s="67">
        <f t="shared" si="12"/>
        <v>26</v>
      </c>
    </row>
    <row r="34" spans="1:19" x14ac:dyDescent="0.3">
      <c r="A34" s="63" t="s">
        <v>292</v>
      </c>
      <c r="B34" s="64">
        <f>VLOOKUP($A34,'Return Data'!$B$7:$R$2700,3,0)</f>
        <v>44158</v>
      </c>
      <c r="C34" s="65">
        <f>VLOOKUP($A34,'Return Data'!$B$7:$R$2700,4,0)</f>
        <v>73.602099999999993</v>
      </c>
      <c r="D34" s="65">
        <f>VLOOKUP($A34,'Return Data'!$B$7:$R$2700,10,0)</f>
        <v>13.2493</v>
      </c>
      <c r="E34" s="66">
        <f t="shared" si="5"/>
        <v>10</v>
      </c>
      <c r="F34" s="65">
        <f>VLOOKUP($A34,'Return Data'!$B$7:$R$2700,11,0)</f>
        <v>36.776400000000002</v>
      </c>
      <c r="G34" s="66">
        <f t="shared" si="6"/>
        <v>52</v>
      </c>
      <c r="H34" s="65">
        <f>VLOOKUP($A34,'Return Data'!$B$7:$R$2700,12,0)</f>
        <v>-3.0312000000000001</v>
      </c>
      <c r="I34" s="66">
        <f t="shared" si="7"/>
        <v>62</v>
      </c>
      <c r="J34" s="65">
        <f>VLOOKUP($A34,'Return Data'!$B$7:$R$2700,13,0)</f>
        <v>3.7766999999999999</v>
      </c>
      <c r="K34" s="66">
        <f t="shared" si="8"/>
        <v>60</v>
      </c>
      <c r="L34" s="65">
        <f>VLOOKUP($A34,'Return Data'!$B$7:$R$2700,17,0)</f>
        <v>8.9853000000000005</v>
      </c>
      <c r="M34" s="66">
        <f t="shared" si="9"/>
        <v>27</v>
      </c>
      <c r="N34" s="65">
        <f>VLOOKUP($A34,'Return Data'!$B$7:$R$2700,14,0)</f>
        <v>5.6779000000000002</v>
      </c>
      <c r="O34" s="66">
        <f t="shared" si="10"/>
        <v>14</v>
      </c>
      <c r="P34" s="65">
        <f>VLOOKUP($A34,'Return Data'!$B$7:$R$2700,15,0)</f>
        <v>9.5681999999999992</v>
      </c>
      <c r="Q34" s="66">
        <f t="shared" si="11"/>
        <v>23</v>
      </c>
      <c r="R34" s="65">
        <f>VLOOKUP($A34,'Return Data'!$B$7:$R$2700,16,0)</f>
        <v>9.0496999999999996</v>
      </c>
      <c r="S34" s="67">
        <f t="shared" si="12"/>
        <v>44</v>
      </c>
    </row>
    <row r="35" spans="1:19" x14ac:dyDescent="0.3">
      <c r="A35" s="63" t="s">
        <v>435</v>
      </c>
      <c r="B35" s="64">
        <f>VLOOKUP($A35,'Return Data'!$B$7:$R$2700,3,0)</f>
        <v>44158</v>
      </c>
      <c r="C35" s="65">
        <f>VLOOKUP($A35,'Return Data'!$B$7:$R$2700,4,0)</f>
        <v>12.412599999999999</v>
      </c>
      <c r="D35" s="65">
        <f>VLOOKUP($A35,'Return Data'!$B$7:$R$2700,10,0)</f>
        <v>10.5366</v>
      </c>
      <c r="E35" s="66">
        <f t="shared" si="5"/>
        <v>41</v>
      </c>
      <c r="F35" s="65">
        <f>VLOOKUP($A35,'Return Data'!$B$7:$R$2700,11,0)</f>
        <v>36.582299999999996</v>
      </c>
      <c r="G35" s="66">
        <f t="shared" si="6"/>
        <v>54</v>
      </c>
      <c r="H35" s="65">
        <f>VLOOKUP($A35,'Return Data'!$B$7:$R$2700,12,0)</f>
        <v>3.5065</v>
      </c>
      <c r="I35" s="66">
        <f t="shared" si="7"/>
        <v>37</v>
      </c>
      <c r="J35" s="65">
        <f>VLOOKUP($A35,'Return Data'!$B$7:$R$2700,13,0)</f>
        <v>6.2732000000000001</v>
      </c>
      <c r="K35" s="66">
        <f t="shared" si="8"/>
        <v>48</v>
      </c>
      <c r="L35" s="65">
        <f>VLOOKUP($A35,'Return Data'!$B$7:$R$2700,17,0)</f>
        <v>6.5252999999999997</v>
      </c>
      <c r="M35" s="66">
        <f t="shared" si="9"/>
        <v>42</v>
      </c>
      <c r="N35" s="65">
        <f>VLOOKUP($A35,'Return Data'!$B$7:$R$2700,14,0)</f>
        <v>0.45269999999999999</v>
      </c>
      <c r="O35" s="66">
        <f t="shared" si="10"/>
        <v>43</v>
      </c>
      <c r="P35" s="65"/>
      <c r="Q35" s="66"/>
      <c r="R35" s="65">
        <f>VLOOKUP($A35,'Return Data'!$B$7:$R$2700,16,0)</f>
        <v>5.4108999999999998</v>
      </c>
      <c r="S35" s="67">
        <f t="shared" si="12"/>
        <v>52</v>
      </c>
    </row>
    <row r="36" spans="1:19" x14ac:dyDescent="0.3">
      <c r="A36" s="63" t="s">
        <v>294</v>
      </c>
      <c r="B36" s="64">
        <f>VLOOKUP($A36,'Return Data'!$B$7:$R$2700,3,0)</f>
        <v>44158</v>
      </c>
      <c r="C36" s="65">
        <f>VLOOKUP($A36,'Return Data'!$B$7:$R$2700,4,0)</f>
        <v>21.539000000000001</v>
      </c>
      <c r="D36" s="65">
        <f>VLOOKUP($A36,'Return Data'!$B$7:$R$2700,10,0)</f>
        <v>14.113899999999999</v>
      </c>
      <c r="E36" s="66">
        <f t="shared" si="5"/>
        <v>6</v>
      </c>
      <c r="F36" s="65">
        <f>VLOOKUP($A36,'Return Data'!$B$7:$R$2700,11,0)</f>
        <v>50.328000000000003</v>
      </c>
      <c r="G36" s="66">
        <f t="shared" si="6"/>
        <v>7</v>
      </c>
      <c r="H36" s="65">
        <f>VLOOKUP($A36,'Return Data'!$B$7:$R$2700,12,0)</f>
        <v>11.7226</v>
      </c>
      <c r="I36" s="66">
        <f t="shared" si="7"/>
        <v>10</v>
      </c>
      <c r="J36" s="65">
        <f>VLOOKUP($A36,'Return Data'!$B$7:$R$2700,13,0)</f>
        <v>15.317500000000001</v>
      </c>
      <c r="K36" s="66">
        <f t="shared" si="8"/>
        <v>13</v>
      </c>
      <c r="L36" s="65">
        <f>VLOOKUP($A36,'Return Data'!$B$7:$R$2700,17,0)</f>
        <v>15.361499999999999</v>
      </c>
      <c r="M36" s="66">
        <f t="shared" si="9"/>
        <v>12</v>
      </c>
      <c r="N36" s="65">
        <f>VLOOKUP($A36,'Return Data'!$B$7:$R$2700,14,0)</f>
        <v>9.2019000000000002</v>
      </c>
      <c r="O36" s="66">
        <f t="shared" si="10"/>
        <v>6</v>
      </c>
      <c r="P36" s="65"/>
      <c r="Q36" s="66"/>
      <c r="R36" s="65">
        <f>VLOOKUP($A36,'Return Data'!$B$7:$R$2700,16,0)</f>
        <v>16.915600000000001</v>
      </c>
      <c r="S36" s="67">
        <f t="shared" si="12"/>
        <v>12</v>
      </c>
    </row>
    <row r="37" spans="1:19" x14ac:dyDescent="0.3">
      <c r="A37" s="63" t="s">
        <v>295</v>
      </c>
      <c r="B37" s="64">
        <f>VLOOKUP($A37,'Return Data'!$B$7:$R$2700,3,0)</f>
        <v>44158</v>
      </c>
      <c r="C37" s="65">
        <f>VLOOKUP($A37,'Return Data'!$B$7:$R$2700,4,0)</f>
        <v>18.805499999999999</v>
      </c>
      <c r="D37" s="65">
        <f>VLOOKUP($A37,'Return Data'!$B$7:$R$2700,10,0)</f>
        <v>13.195499999999999</v>
      </c>
      <c r="E37" s="66">
        <f t="shared" si="5"/>
        <v>11</v>
      </c>
      <c r="F37" s="65">
        <f>VLOOKUP($A37,'Return Data'!$B$7:$R$2700,11,0)</f>
        <v>37.859099999999998</v>
      </c>
      <c r="G37" s="66">
        <f t="shared" si="6"/>
        <v>47</v>
      </c>
      <c r="H37" s="65">
        <f>VLOOKUP($A37,'Return Data'!$B$7:$R$2700,12,0)</f>
        <v>-3.6707000000000001</v>
      </c>
      <c r="I37" s="66">
        <f t="shared" si="7"/>
        <v>63</v>
      </c>
      <c r="J37" s="65">
        <f>VLOOKUP($A37,'Return Data'!$B$7:$R$2700,13,0)</f>
        <v>2.9146999999999998</v>
      </c>
      <c r="K37" s="66">
        <f t="shared" si="8"/>
        <v>63</v>
      </c>
      <c r="L37" s="65">
        <f>VLOOKUP($A37,'Return Data'!$B$7:$R$2700,17,0)</f>
        <v>8.3222000000000005</v>
      </c>
      <c r="M37" s="66">
        <f t="shared" si="9"/>
        <v>32</v>
      </c>
      <c r="N37" s="65">
        <f>VLOOKUP($A37,'Return Data'!$B$7:$R$2700,14,0)</f>
        <v>3.2568000000000001</v>
      </c>
      <c r="O37" s="66">
        <f t="shared" si="10"/>
        <v>28</v>
      </c>
      <c r="P37" s="65">
        <f>VLOOKUP($A37,'Return Data'!$B$7:$R$2700,15,0)</f>
        <v>11.152699999999999</v>
      </c>
      <c r="Q37" s="66">
        <f t="shared" si="11"/>
        <v>10</v>
      </c>
      <c r="R37" s="65">
        <f>VLOOKUP($A37,'Return Data'!$B$7:$R$2700,16,0)</f>
        <v>11.413</v>
      </c>
      <c r="S37" s="67">
        <f t="shared" si="12"/>
        <v>30</v>
      </c>
    </row>
    <row r="38" spans="1:19" x14ac:dyDescent="0.3">
      <c r="A38" s="63" t="s">
        <v>296</v>
      </c>
      <c r="B38" s="64">
        <f>VLOOKUP($A38,'Return Data'!$B$7:$R$2700,3,0)</f>
        <v>44158</v>
      </c>
      <c r="C38" s="65">
        <f>VLOOKUP($A38,'Return Data'!$B$7:$R$2700,4,0)</f>
        <v>50.947899999999997</v>
      </c>
      <c r="D38" s="65">
        <f>VLOOKUP($A38,'Return Data'!$B$7:$R$2700,10,0)</f>
        <v>10.7806</v>
      </c>
      <c r="E38" s="66">
        <f t="shared" si="5"/>
        <v>36</v>
      </c>
      <c r="F38" s="65">
        <f>VLOOKUP($A38,'Return Data'!$B$7:$R$2700,11,0)</f>
        <v>40.521500000000003</v>
      </c>
      <c r="G38" s="66">
        <f t="shared" si="6"/>
        <v>34</v>
      </c>
      <c r="H38" s="65">
        <f>VLOOKUP($A38,'Return Data'!$B$7:$R$2700,12,0)</f>
        <v>-6.1538000000000004</v>
      </c>
      <c r="I38" s="66">
        <f t="shared" si="7"/>
        <v>66</v>
      </c>
      <c r="J38" s="65">
        <f>VLOOKUP($A38,'Return Data'!$B$7:$R$2700,13,0)</f>
        <v>-5.7092999999999998</v>
      </c>
      <c r="K38" s="66">
        <f t="shared" si="8"/>
        <v>66</v>
      </c>
      <c r="L38" s="65">
        <f>VLOOKUP($A38,'Return Data'!$B$7:$R$2700,17,0)</f>
        <v>-2.2568000000000001</v>
      </c>
      <c r="M38" s="66">
        <f t="shared" si="9"/>
        <v>59</v>
      </c>
      <c r="N38" s="65">
        <f>VLOOKUP($A38,'Return Data'!$B$7:$R$2700,14,0)</f>
        <v>-8.6286000000000005</v>
      </c>
      <c r="O38" s="66">
        <f t="shared" si="10"/>
        <v>49</v>
      </c>
      <c r="P38" s="65">
        <f>VLOOKUP($A38,'Return Data'!$B$7:$R$2700,15,0)</f>
        <v>2.9359000000000002</v>
      </c>
      <c r="Q38" s="66">
        <f t="shared" si="11"/>
        <v>39</v>
      </c>
      <c r="R38" s="65">
        <f>VLOOKUP($A38,'Return Data'!$B$7:$R$2700,16,0)</f>
        <v>11.319699999999999</v>
      </c>
      <c r="S38" s="67">
        <f t="shared" si="12"/>
        <v>32</v>
      </c>
    </row>
    <row r="39" spans="1:19" x14ac:dyDescent="0.3">
      <c r="A39" s="63" t="s">
        <v>297</v>
      </c>
      <c r="B39" s="64">
        <f>VLOOKUP($A39,'Return Data'!$B$7:$R$2700,3,0)</f>
        <v>44158</v>
      </c>
      <c r="C39" s="65">
        <f>VLOOKUP($A39,'Return Data'!$B$7:$R$2700,4,0)</f>
        <v>13.001899999999999</v>
      </c>
      <c r="D39" s="65">
        <f>VLOOKUP($A39,'Return Data'!$B$7:$R$2700,10,0)</f>
        <v>10.043799999999999</v>
      </c>
      <c r="E39" s="66">
        <f t="shared" si="5"/>
        <v>45</v>
      </c>
      <c r="F39" s="65">
        <f>VLOOKUP($A39,'Return Data'!$B$7:$R$2700,11,0)</f>
        <v>42.133000000000003</v>
      </c>
      <c r="G39" s="66">
        <f t="shared" si="6"/>
        <v>24</v>
      </c>
      <c r="H39" s="65">
        <f>VLOOKUP($A39,'Return Data'!$B$7:$R$2700,12,0)</f>
        <v>17.694099999999999</v>
      </c>
      <c r="I39" s="66">
        <f t="shared" ref="I39" si="16">RANK(H39,H$8:H$73,0)</f>
        <v>4</v>
      </c>
      <c r="J39" s="65">
        <f>VLOOKUP($A39,'Return Data'!$B$7:$R$2700,13,0)</f>
        <v>21.679099999999998</v>
      </c>
      <c r="K39" s="66">
        <f t="shared" ref="K39" si="17">RANK(J39,J$8:J$73,0)</f>
        <v>8</v>
      </c>
      <c r="L39" s="65"/>
      <c r="M39" s="66"/>
      <c r="N39" s="65"/>
      <c r="O39" s="66"/>
      <c r="P39" s="65"/>
      <c r="Q39" s="66"/>
      <c r="R39" s="65">
        <f>VLOOKUP($A39,'Return Data'!$B$7:$R$2700,16,0)</f>
        <v>21.694700000000001</v>
      </c>
      <c r="S39" s="67">
        <f t="shared" si="12"/>
        <v>2</v>
      </c>
    </row>
    <row r="40" spans="1:19" x14ac:dyDescent="0.3">
      <c r="A40" s="63" t="s">
        <v>298</v>
      </c>
      <c r="B40" s="64">
        <f>VLOOKUP($A40,'Return Data'!$B$7:$R$2700,3,0)</f>
        <v>44158</v>
      </c>
      <c r="C40" s="65">
        <f>VLOOKUP($A40,'Return Data'!$B$7:$R$2700,4,0)</f>
        <v>15.77</v>
      </c>
      <c r="D40" s="65">
        <f>VLOOKUP($A40,'Return Data'!$B$7:$R$2700,10,0)</f>
        <v>9.7424999999999997</v>
      </c>
      <c r="E40" s="66">
        <f t="shared" si="5"/>
        <v>48</v>
      </c>
      <c r="F40" s="65">
        <f>VLOOKUP($A40,'Return Data'!$B$7:$R$2700,11,0)</f>
        <v>37.849699999999999</v>
      </c>
      <c r="G40" s="66">
        <f t="shared" si="6"/>
        <v>48</v>
      </c>
      <c r="H40" s="65">
        <f>VLOOKUP($A40,'Return Data'!$B$7:$R$2700,12,0)</f>
        <v>7.4983000000000004</v>
      </c>
      <c r="I40" s="66">
        <f t="shared" si="7"/>
        <v>18</v>
      </c>
      <c r="J40" s="65">
        <f>VLOOKUP($A40,'Return Data'!$B$7:$R$2700,13,0)</f>
        <v>8.0876999999999999</v>
      </c>
      <c r="K40" s="66">
        <f t="shared" si="8"/>
        <v>34</v>
      </c>
      <c r="L40" s="65">
        <f>VLOOKUP($A40,'Return Data'!$B$7:$R$2700,17,0)</f>
        <v>9.2344000000000008</v>
      </c>
      <c r="M40" s="66">
        <f t="shared" si="9"/>
        <v>25</v>
      </c>
      <c r="N40" s="65">
        <f>VLOOKUP($A40,'Return Data'!$B$7:$R$2700,14,0)</f>
        <v>4.1188000000000002</v>
      </c>
      <c r="O40" s="66">
        <f t="shared" si="10"/>
        <v>25</v>
      </c>
      <c r="P40" s="65"/>
      <c r="Q40" s="66"/>
      <c r="R40" s="65">
        <f>VLOOKUP($A40,'Return Data'!$B$7:$R$2700,16,0)</f>
        <v>9.6266999999999996</v>
      </c>
      <c r="S40" s="67">
        <f t="shared" si="12"/>
        <v>42</v>
      </c>
    </row>
    <row r="41" spans="1:19" x14ac:dyDescent="0.3">
      <c r="A41" s="63" t="s">
        <v>299</v>
      </c>
      <c r="B41" s="64">
        <f>VLOOKUP($A41,'Return Data'!$B$7:$R$2700,3,0)</f>
        <v>44158</v>
      </c>
      <c r="C41" s="65">
        <f>VLOOKUP($A41,'Return Data'!$B$7:$R$2700,4,0)</f>
        <v>630.08654363613005</v>
      </c>
      <c r="D41" s="65">
        <f>VLOOKUP($A41,'Return Data'!$B$7:$R$2700,10,0)</f>
        <v>11.8767</v>
      </c>
      <c r="E41" s="66">
        <f t="shared" si="5"/>
        <v>23</v>
      </c>
      <c r="F41" s="65">
        <f>VLOOKUP($A41,'Return Data'!$B$7:$R$2700,11,0)</f>
        <v>42.627200000000002</v>
      </c>
      <c r="G41" s="66">
        <f t="shared" si="6"/>
        <v>23</v>
      </c>
      <c r="H41" s="65">
        <f>VLOOKUP($A41,'Return Data'!$B$7:$R$2700,12,0)</f>
        <v>7.86</v>
      </c>
      <c r="I41" s="66">
        <f t="shared" si="7"/>
        <v>17</v>
      </c>
      <c r="J41" s="65">
        <f>VLOOKUP($A41,'Return Data'!$B$7:$R$2700,13,0)</f>
        <v>11.4955</v>
      </c>
      <c r="K41" s="66">
        <f t="shared" si="8"/>
        <v>24</v>
      </c>
      <c r="L41" s="65">
        <f>VLOOKUP($A41,'Return Data'!$B$7:$R$2700,17,0)</f>
        <v>7.0666000000000002</v>
      </c>
      <c r="M41" s="66">
        <f t="shared" si="9"/>
        <v>41</v>
      </c>
      <c r="N41" s="65">
        <f>VLOOKUP($A41,'Return Data'!$B$7:$R$2700,14,0)</f>
        <v>1.4436</v>
      </c>
      <c r="O41" s="66">
        <f t="shared" si="10"/>
        <v>41</v>
      </c>
      <c r="P41" s="65">
        <f>VLOOKUP($A41,'Return Data'!$B$7:$R$2700,15,0)</f>
        <v>7.3784999999999998</v>
      </c>
      <c r="Q41" s="66">
        <f t="shared" si="11"/>
        <v>33</v>
      </c>
      <c r="R41" s="65">
        <f>VLOOKUP($A41,'Return Data'!$B$7:$R$2700,16,0)</f>
        <v>18.290900000000001</v>
      </c>
      <c r="S41" s="67">
        <f t="shared" si="12"/>
        <v>9</v>
      </c>
    </row>
    <row r="42" spans="1:19" x14ac:dyDescent="0.3">
      <c r="A42" s="63" t="s">
        <v>300</v>
      </c>
      <c r="B42" s="64">
        <f>VLOOKUP($A42,'Return Data'!$B$7:$R$2700,3,0)</f>
        <v>44158</v>
      </c>
      <c r="C42" s="65">
        <f>VLOOKUP($A42,'Return Data'!$B$7:$R$2700,4,0)</f>
        <v>343.92229019223703</v>
      </c>
      <c r="D42" s="65">
        <f>VLOOKUP($A42,'Return Data'!$B$7:$R$2700,10,0)</f>
        <v>11.694100000000001</v>
      </c>
      <c r="E42" s="66">
        <f t="shared" si="5"/>
        <v>27</v>
      </c>
      <c r="F42" s="65">
        <f>VLOOKUP($A42,'Return Data'!$B$7:$R$2700,11,0)</f>
        <v>41.899500000000003</v>
      </c>
      <c r="G42" s="66">
        <f t="shared" si="6"/>
        <v>26</v>
      </c>
      <c r="H42" s="65">
        <f>VLOOKUP($A42,'Return Data'!$B$7:$R$2700,12,0)</f>
        <v>8.1084999999999994</v>
      </c>
      <c r="I42" s="66">
        <f t="shared" si="7"/>
        <v>15</v>
      </c>
      <c r="J42" s="65">
        <f>VLOOKUP($A42,'Return Data'!$B$7:$R$2700,13,0)</f>
        <v>11.7598</v>
      </c>
      <c r="K42" s="66">
        <f t="shared" si="8"/>
        <v>23</v>
      </c>
      <c r="L42" s="65">
        <f>VLOOKUP($A42,'Return Data'!$B$7:$R$2700,17,0)</f>
        <v>7.4237000000000002</v>
      </c>
      <c r="M42" s="66">
        <f t="shared" si="9"/>
        <v>38</v>
      </c>
      <c r="N42" s="65">
        <f>VLOOKUP($A42,'Return Data'!$B$7:$R$2700,14,0)</f>
        <v>1.6449</v>
      </c>
      <c r="O42" s="66">
        <f t="shared" si="10"/>
        <v>39</v>
      </c>
      <c r="P42" s="65">
        <f>VLOOKUP($A42,'Return Data'!$B$7:$R$2700,15,0)</f>
        <v>10.3782</v>
      </c>
      <c r="Q42" s="66">
        <f t="shared" si="11"/>
        <v>16</v>
      </c>
      <c r="R42" s="65">
        <f>VLOOKUP($A42,'Return Data'!$B$7:$R$2700,16,0)</f>
        <v>15.422700000000001</v>
      </c>
      <c r="S42" s="67">
        <f t="shared" si="12"/>
        <v>17</v>
      </c>
    </row>
    <row r="43" spans="1:19" x14ac:dyDescent="0.3">
      <c r="A43" s="63" t="s">
        <v>301</v>
      </c>
      <c r="B43" s="64">
        <f>VLOOKUP($A43,'Return Data'!$B$7:$R$2700,3,0)</f>
        <v>44158</v>
      </c>
      <c r="C43" s="65">
        <f>VLOOKUP($A43,'Return Data'!$B$7:$R$2700,4,0)</f>
        <v>122.28740000000001</v>
      </c>
      <c r="D43" s="65">
        <f>VLOOKUP($A43,'Return Data'!$B$7:$R$2700,10,0)</f>
        <v>8.2459000000000007</v>
      </c>
      <c r="E43" s="66">
        <f t="shared" si="5"/>
        <v>59</v>
      </c>
      <c r="F43" s="65">
        <f>VLOOKUP($A43,'Return Data'!$B$7:$R$2700,11,0)</f>
        <v>49.872500000000002</v>
      </c>
      <c r="G43" s="66">
        <f t="shared" si="6"/>
        <v>9</v>
      </c>
      <c r="H43" s="65">
        <f>VLOOKUP($A43,'Return Data'!$B$7:$R$2700,12,0)</f>
        <v>26.067900000000002</v>
      </c>
      <c r="I43" s="66">
        <f t="shared" si="7"/>
        <v>1</v>
      </c>
      <c r="J43" s="65">
        <f>VLOOKUP($A43,'Return Data'!$B$7:$R$2700,13,0)</f>
        <v>26.741499999999998</v>
      </c>
      <c r="K43" s="66">
        <f t="shared" si="8"/>
        <v>4</v>
      </c>
      <c r="L43" s="65">
        <f>VLOOKUP($A43,'Return Data'!$B$7:$R$2700,17,0)</f>
        <v>16.8733</v>
      </c>
      <c r="M43" s="66">
        <f t="shared" si="9"/>
        <v>6</v>
      </c>
      <c r="N43" s="65">
        <f>VLOOKUP($A43,'Return Data'!$B$7:$R$2700,14,0)</f>
        <v>9.2575000000000003</v>
      </c>
      <c r="O43" s="66">
        <f t="shared" si="10"/>
        <v>5</v>
      </c>
      <c r="P43" s="65">
        <f>VLOOKUP($A43,'Return Data'!$B$7:$R$2700,15,0)</f>
        <v>15.685</v>
      </c>
      <c r="Q43" s="66">
        <f t="shared" si="11"/>
        <v>3</v>
      </c>
      <c r="R43" s="65">
        <f>VLOOKUP($A43,'Return Data'!$B$7:$R$2700,16,0)</f>
        <v>12.882</v>
      </c>
      <c r="S43" s="67">
        <f t="shared" si="12"/>
        <v>25</v>
      </c>
    </row>
    <row r="44" spans="1:19" x14ac:dyDescent="0.3">
      <c r="A44" s="63" t="s">
        <v>302</v>
      </c>
      <c r="B44" s="64">
        <f>VLOOKUP($A44,'Return Data'!$B$7:$R$2700,3,0)</f>
        <v>44158</v>
      </c>
      <c r="C44" s="65">
        <f>VLOOKUP($A44,'Return Data'!$B$7:$R$2700,4,0)</f>
        <v>55.84</v>
      </c>
      <c r="D44" s="65">
        <f>VLOOKUP($A44,'Return Data'!$B$7:$R$2700,10,0)</f>
        <v>13.866199999999999</v>
      </c>
      <c r="E44" s="66">
        <f t="shared" si="5"/>
        <v>8</v>
      </c>
      <c r="F44" s="65">
        <f>VLOOKUP($A44,'Return Data'!$B$7:$R$2700,11,0)</f>
        <v>41.474499999999999</v>
      </c>
      <c r="G44" s="66">
        <f t="shared" si="6"/>
        <v>29</v>
      </c>
      <c r="H44" s="65">
        <f>VLOOKUP($A44,'Return Data'!$B$7:$R$2700,12,0)</f>
        <v>8.1332000000000004</v>
      </c>
      <c r="I44" s="66">
        <f t="shared" si="7"/>
        <v>14</v>
      </c>
      <c r="J44" s="65">
        <f>VLOOKUP($A44,'Return Data'!$B$7:$R$2700,13,0)</f>
        <v>7.3845999999999998</v>
      </c>
      <c r="K44" s="66">
        <f t="shared" si="8"/>
        <v>39</v>
      </c>
      <c r="L44" s="65">
        <f>VLOOKUP($A44,'Return Data'!$B$7:$R$2700,17,0)</f>
        <v>4.0362999999999998</v>
      </c>
      <c r="M44" s="66">
        <f t="shared" si="9"/>
        <v>52</v>
      </c>
      <c r="N44" s="65">
        <f>VLOOKUP($A44,'Return Data'!$B$7:$R$2700,14,0)</f>
        <v>1.9654</v>
      </c>
      <c r="O44" s="66">
        <f t="shared" si="10"/>
        <v>37</v>
      </c>
      <c r="P44" s="65">
        <f>VLOOKUP($A44,'Return Data'!$B$7:$R$2700,15,0)</f>
        <v>8.2042999999999999</v>
      </c>
      <c r="Q44" s="66">
        <f t="shared" si="11"/>
        <v>30</v>
      </c>
      <c r="R44" s="65">
        <f>VLOOKUP($A44,'Return Data'!$B$7:$R$2700,16,0)</f>
        <v>15.312099999999999</v>
      </c>
      <c r="S44" s="67">
        <f t="shared" si="12"/>
        <v>19</v>
      </c>
    </row>
    <row r="45" spans="1:19" x14ac:dyDescent="0.3">
      <c r="A45" s="63" t="s">
        <v>373</v>
      </c>
      <c r="B45" s="64">
        <f>VLOOKUP($A45,'Return Data'!$B$7:$R$2700,3,0)</f>
        <v>44158</v>
      </c>
      <c r="C45" s="65">
        <f>VLOOKUP($A45,'Return Data'!$B$7:$R$2700,4,0)</f>
        <v>482.35474385502198</v>
      </c>
      <c r="D45" s="65">
        <f>VLOOKUP($A45,'Return Data'!$B$7:$R$2700,10,0)</f>
        <v>7.7218999999999998</v>
      </c>
      <c r="E45" s="66">
        <f t="shared" si="5"/>
        <v>62</v>
      </c>
      <c r="F45" s="65">
        <f>VLOOKUP($A45,'Return Data'!$B$7:$R$2700,11,0)</f>
        <v>36.602699999999999</v>
      </c>
      <c r="G45" s="66">
        <f t="shared" si="6"/>
        <v>53</v>
      </c>
      <c r="H45" s="65">
        <f>VLOOKUP($A45,'Return Data'!$B$7:$R$2700,12,0)</f>
        <v>6.1433</v>
      </c>
      <c r="I45" s="66">
        <f t="shared" si="7"/>
        <v>23</v>
      </c>
      <c r="J45" s="65">
        <f>VLOOKUP($A45,'Return Data'!$B$7:$R$2700,13,0)</f>
        <v>8.6468000000000007</v>
      </c>
      <c r="K45" s="66">
        <f t="shared" si="8"/>
        <v>32</v>
      </c>
      <c r="L45" s="65">
        <f>VLOOKUP($A45,'Return Data'!$B$7:$R$2700,17,0)</f>
        <v>7.6044999999999998</v>
      </c>
      <c r="M45" s="66">
        <f t="shared" si="9"/>
        <v>37</v>
      </c>
      <c r="N45" s="65">
        <f>VLOOKUP($A45,'Return Data'!$B$7:$R$2700,14,0)</f>
        <v>2.1652</v>
      </c>
      <c r="O45" s="66">
        <f t="shared" si="10"/>
        <v>35</v>
      </c>
      <c r="P45" s="65">
        <f>VLOOKUP($A45,'Return Data'!$B$7:$R$2700,15,0)</f>
        <v>7.1393000000000004</v>
      </c>
      <c r="Q45" s="66">
        <f t="shared" si="11"/>
        <v>36</v>
      </c>
      <c r="R45" s="65">
        <f>VLOOKUP($A45,'Return Data'!$B$7:$R$2700,16,0)</f>
        <v>15.037800000000001</v>
      </c>
      <c r="S45" s="67">
        <f t="shared" si="12"/>
        <v>20</v>
      </c>
    </row>
    <row r="46" spans="1:19" x14ac:dyDescent="0.3">
      <c r="A46" s="63" t="s">
        <v>304</v>
      </c>
      <c r="B46" s="64">
        <f>VLOOKUP($A46,'Return Data'!$B$7:$R$2700,3,0)</f>
        <v>44158</v>
      </c>
      <c r="C46" s="65">
        <f>VLOOKUP($A46,'Return Data'!$B$7:$R$2700,4,0)</f>
        <v>16.447700000000001</v>
      </c>
      <c r="D46" s="65">
        <f>VLOOKUP($A46,'Return Data'!$B$7:$R$2700,10,0)</f>
        <v>11.938599999999999</v>
      </c>
      <c r="E46" s="66">
        <f t="shared" si="5"/>
        <v>22</v>
      </c>
      <c r="F46" s="65">
        <f>VLOOKUP($A46,'Return Data'!$B$7:$R$2700,11,0)</f>
        <v>50.336399999999998</v>
      </c>
      <c r="G46" s="66">
        <f t="shared" si="6"/>
        <v>6</v>
      </c>
      <c r="H46" s="65">
        <f>VLOOKUP($A46,'Return Data'!$B$7:$R$2700,12,0)</f>
        <v>14.067299999999999</v>
      </c>
      <c r="I46" s="66">
        <f t="shared" si="7"/>
        <v>6</v>
      </c>
      <c r="J46" s="65">
        <f>VLOOKUP($A46,'Return Data'!$B$7:$R$2700,13,0)</f>
        <v>20.78</v>
      </c>
      <c r="K46" s="66">
        <f t="shared" si="8"/>
        <v>10</v>
      </c>
      <c r="L46" s="65">
        <f>VLOOKUP($A46,'Return Data'!$B$7:$R$2700,17,0)</f>
        <v>16.045400000000001</v>
      </c>
      <c r="M46" s="66">
        <f t="shared" si="9"/>
        <v>8</v>
      </c>
      <c r="N46" s="65">
        <f>VLOOKUP($A46,'Return Data'!$B$7:$R$2700,14,0)</f>
        <v>4.8955000000000002</v>
      </c>
      <c r="O46" s="66">
        <f t="shared" si="10"/>
        <v>19</v>
      </c>
      <c r="P46" s="65"/>
      <c r="Q46" s="66"/>
      <c r="R46" s="65">
        <f>VLOOKUP($A46,'Return Data'!$B$7:$R$2700,16,0)</f>
        <v>11.289400000000001</v>
      </c>
      <c r="S46" s="67">
        <f t="shared" si="12"/>
        <v>34</v>
      </c>
    </row>
    <row r="47" spans="1:19" x14ac:dyDescent="0.3">
      <c r="A47" s="63" t="s">
        <v>305</v>
      </c>
      <c r="B47" s="64">
        <f>VLOOKUP($A47,'Return Data'!$B$7:$R$2700,3,0)</f>
        <v>44158</v>
      </c>
      <c r="C47" s="65">
        <f>VLOOKUP($A47,'Return Data'!$B$7:$R$2700,4,0)</f>
        <v>17.117100000000001</v>
      </c>
      <c r="D47" s="65">
        <f>VLOOKUP($A47,'Return Data'!$B$7:$R$2700,10,0)</f>
        <v>12.091100000000001</v>
      </c>
      <c r="E47" s="66">
        <f t="shared" si="5"/>
        <v>21</v>
      </c>
      <c r="F47" s="65">
        <f>VLOOKUP($A47,'Return Data'!$B$7:$R$2700,11,0)</f>
        <v>50.576599999999999</v>
      </c>
      <c r="G47" s="66">
        <f t="shared" si="6"/>
        <v>4</v>
      </c>
      <c r="H47" s="65">
        <f>VLOOKUP($A47,'Return Data'!$B$7:$R$2700,12,0)</f>
        <v>15.2814</v>
      </c>
      <c r="I47" s="66">
        <f t="shared" si="7"/>
        <v>5</v>
      </c>
      <c r="J47" s="65">
        <f>VLOOKUP($A47,'Return Data'!$B$7:$R$2700,13,0)</f>
        <v>21.839400000000001</v>
      </c>
      <c r="K47" s="66">
        <f t="shared" si="8"/>
        <v>7</v>
      </c>
      <c r="L47" s="65">
        <f>VLOOKUP($A47,'Return Data'!$B$7:$R$2700,17,0)</f>
        <v>15.985200000000001</v>
      </c>
      <c r="M47" s="66">
        <f t="shared" si="9"/>
        <v>9</v>
      </c>
      <c r="N47" s="65">
        <f>VLOOKUP($A47,'Return Data'!$B$7:$R$2700,14,0)</f>
        <v>4.3730000000000002</v>
      </c>
      <c r="O47" s="66">
        <f t="shared" si="10"/>
        <v>22</v>
      </c>
      <c r="P47" s="65">
        <f>VLOOKUP($A47,'Return Data'!$B$7:$R$2700,15,0)</f>
        <v>11.9732</v>
      </c>
      <c r="Q47" s="66">
        <f t="shared" si="11"/>
        <v>8</v>
      </c>
      <c r="R47" s="65">
        <f>VLOOKUP($A47,'Return Data'!$B$7:$R$2700,16,0)</f>
        <v>9.9297000000000004</v>
      </c>
      <c r="S47" s="67">
        <f t="shared" si="12"/>
        <v>41</v>
      </c>
    </row>
    <row r="48" spans="1:19" x14ac:dyDescent="0.3">
      <c r="A48" s="63" t="s">
        <v>306</v>
      </c>
      <c r="B48" s="64">
        <f>VLOOKUP($A48,'Return Data'!$B$7:$R$2700,3,0)</f>
        <v>44158</v>
      </c>
      <c r="C48" s="65">
        <f>VLOOKUP($A48,'Return Data'!$B$7:$R$2700,4,0)</f>
        <v>16.055499999999999</v>
      </c>
      <c r="D48" s="65">
        <f>VLOOKUP($A48,'Return Data'!$B$7:$R$2700,10,0)</f>
        <v>11.7814</v>
      </c>
      <c r="E48" s="66">
        <f t="shared" si="5"/>
        <v>25</v>
      </c>
      <c r="F48" s="65">
        <f>VLOOKUP($A48,'Return Data'!$B$7:$R$2700,11,0)</f>
        <v>52.105499999999999</v>
      </c>
      <c r="G48" s="66">
        <f t="shared" si="6"/>
        <v>2</v>
      </c>
      <c r="H48" s="65">
        <f>VLOOKUP($A48,'Return Data'!$B$7:$R$2700,12,0)</f>
        <v>13.2479</v>
      </c>
      <c r="I48" s="66">
        <f t="shared" si="7"/>
        <v>7</v>
      </c>
      <c r="J48" s="65">
        <f>VLOOKUP($A48,'Return Data'!$B$7:$R$2700,13,0)</f>
        <v>18.447099999999999</v>
      </c>
      <c r="K48" s="66">
        <f t="shared" si="8"/>
        <v>12</v>
      </c>
      <c r="L48" s="65">
        <f>VLOOKUP($A48,'Return Data'!$B$7:$R$2700,17,0)</f>
        <v>13.8347</v>
      </c>
      <c r="M48" s="66">
        <f t="shared" si="9"/>
        <v>15</v>
      </c>
      <c r="N48" s="65">
        <f>VLOOKUP($A48,'Return Data'!$B$7:$R$2700,14,0)</f>
        <v>2.8553000000000002</v>
      </c>
      <c r="O48" s="66">
        <f t="shared" si="10"/>
        <v>29</v>
      </c>
      <c r="P48" s="65">
        <f>VLOOKUP($A48,'Return Data'!$B$7:$R$2700,15,0)</f>
        <v>10.342599999999999</v>
      </c>
      <c r="Q48" s="66">
        <f t="shared" si="11"/>
        <v>17</v>
      </c>
      <c r="R48" s="65">
        <f>VLOOKUP($A48,'Return Data'!$B$7:$R$2700,16,0)</f>
        <v>8.5970999999999993</v>
      </c>
      <c r="S48" s="67">
        <f t="shared" si="12"/>
        <v>47</v>
      </c>
    </row>
    <row r="49" spans="1:19" x14ac:dyDescent="0.3">
      <c r="A49" s="63" t="s">
        <v>307</v>
      </c>
      <c r="B49" s="64">
        <f>VLOOKUP($A49,'Return Data'!$B$7:$R$2700,3,0)</f>
        <v>44158</v>
      </c>
      <c r="C49" s="65">
        <f>VLOOKUP($A49,'Return Data'!$B$7:$R$2700,4,0)</f>
        <v>16.8841</v>
      </c>
      <c r="D49" s="65">
        <f>VLOOKUP($A49,'Return Data'!$B$7:$R$2700,10,0)</f>
        <v>10.8193</v>
      </c>
      <c r="E49" s="66">
        <f t="shared" si="5"/>
        <v>35</v>
      </c>
      <c r="F49" s="65">
        <f>VLOOKUP($A49,'Return Data'!$B$7:$R$2700,11,0)</f>
        <v>48.580599999999997</v>
      </c>
      <c r="G49" s="66">
        <f t="shared" si="6"/>
        <v>11</v>
      </c>
      <c r="H49" s="65">
        <f>VLOOKUP($A49,'Return Data'!$B$7:$R$2700,12,0)</f>
        <v>9.6882999999999999</v>
      </c>
      <c r="I49" s="66">
        <f t="shared" si="7"/>
        <v>11</v>
      </c>
      <c r="J49" s="65">
        <f>VLOOKUP($A49,'Return Data'!$B$7:$R$2700,13,0)</f>
        <v>21.271999999999998</v>
      </c>
      <c r="K49" s="66">
        <f t="shared" si="8"/>
        <v>9</v>
      </c>
      <c r="L49" s="65">
        <f>VLOOKUP($A49,'Return Data'!$B$7:$R$2700,17,0)</f>
        <v>17.789300000000001</v>
      </c>
      <c r="M49" s="66">
        <f t="shared" si="9"/>
        <v>4</v>
      </c>
      <c r="N49" s="65">
        <f>VLOOKUP($A49,'Return Data'!$B$7:$R$2700,14,0)</f>
        <v>8.4984999999999999</v>
      </c>
      <c r="O49" s="66">
        <f t="shared" si="10"/>
        <v>7</v>
      </c>
      <c r="P49" s="65"/>
      <c r="Q49" s="66"/>
      <c r="R49" s="65">
        <f>VLOOKUP($A49,'Return Data'!$B$7:$R$2700,16,0)</f>
        <v>15.4217</v>
      </c>
      <c r="S49" s="67">
        <f t="shared" si="12"/>
        <v>18</v>
      </c>
    </row>
    <row r="50" spans="1:19" x14ac:dyDescent="0.3">
      <c r="A50" s="63" t="s">
        <v>308</v>
      </c>
      <c r="B50" s="64">
        <f>VLOOKUP($A50,'Return Data'!$B$7:$R$2700,3,0)</f>
        <v>44158</v>
      </c>
      <c r="C50" s="65">
        <f>VLOOKUP($A50,'Return Data'!$B$7:$R$2700,4,0)</f>
        <v>12.301399999999999</v>
      </c>
      <c r="D50" s="65">
        <f>VLOOKUP($A50,'Return Data'!$B$7:$R$2700,10,0)</f>
        <v>11.325900000000001</v>
      </c>
      <c r="E50" s="66">
        <f t="shared" si="5"/>
        <v>31</v>
      </c>
      <c r="F50" s="65">
        <f>VLOOKUP($A50,'Return Data'!$B$7:$R$2700,11,0)</f>
        <v>42.923200000000001</v>
      </c>
      <c r="G50" s="66">
        <f t="shared" si="6"/>
        <v>20</v>
      </c>
      <c r="H50" s="65">
        <f>VLOOKUP($A50,'Return Data'!$B$7:$R$2700,12,0)</f>
        <v>4.6036999999999999</v>
      </c>
      <c r="I50" s="66">
        <f t="shared" si="7"/>
        <v>32</v>
      </c>
      <c r="J50" s="65">
        <f>VLOOKUP($A50,'Return Data'!$B$7:$R$2700,13,0)</f>
        <v>11.9816</v>
      </c>
      <c r="K50" s="66">
        <f t="shared" si="8"/>
        <v>21</v>
      </c>
      <c r="L50" s="65">
        <f>VLOOKUP($A50,'Return Data'!$B$7:$R$2700,17,0)</f>
        <v>12.8193</v>
      </c>
      <c r="M50" s="66">
        <f t="shared" ref="M50" si="18">RANK(L50,L$8:L$73,0)</f>
        <v>17</v>
      </c>
      <c r="N50" s="65"/>
      <c r="O50" s="66"/>
      <c r="P50" s="65"/>
      <c r="Q50" s="66"/>
      <c r="R50" s="65">
        <f>VLOOKUP($A50,'Return Data'!$B$7:$R$2700,16,0)</f>
        <v>9.1889000000000003</v>
      </c>
      <c r="S50" s="67">
        <f t="shared" si="12"/>
        <v>43</v>
      </c>
    </row>
    <row r="51" spans="1:19" x14ac:dyDescent="0.3">
      <c r="A51" s="63" t="s">
        <v>309</v>
      </c>
      <c r="B51" s="64">
        <f>VLOOKUP($A51,'Return Data'!$B$7:$R$2700,3,0)</f>
        <v>44158</v>
      </c>
      <c r="C51" s="65">
        <f>VLOOKUP($A51,'Return Data'!$B$7:$R$2700,4,0)</f>
        <v>11.398</v>
      </c>
      <c r="D51" s="65">
        <f>VLOOKUP($A51,'Return Data'!$B$7:$R$2700,10,0)</f>
        <v>10.2417</v>
      </c>
      <c r="E51" s="66">
        <f t="shared" si="5"/>
        <v>44</v>
      </c>
      <c r="F51" s="65">
        <f>VLOOKUP($A51,'Return Data'!$B$7:$R$2700,11,0)</f>
        <v>37.781799999999997</v>
      </c>
      <c r="G51" s="66">
        <f t="shared" si="6"/>
        <v>50</v>
      </c>
      <c r="H51" s="65">
        <f>VLOOKUP($A51,'Return Data'!$B$7:$R$2700,12,0)</f>
        <v>1.5747</v>
      </c>
      <c r="I51" s="66">
        <f t="shared" si="7"/>
        <v>49</v>
      </c>
      <c r="J51" s="65">
        <f>VLOOKUP($A51,'Return Data'!$B$7:$R$2700,13,0)</f>
        <v>7.4036999999999997</v>
      </c>
      <c r="K51" s="66">
        <f t="shared" si="8"/>
        <v>38</v>
      </c>
      <c r="L51" s="65">
        <f>VLOOKUP($A51,'Return Data'!$B$7:$R$2700,17,0)</f>
        <v>11.449199999999999</v>
      </c>
      <c r="M51" s="66">
        <f t="shared" si="9"/>
        <v>21</v>
      </c>
      <c r="N51" s="65"/>
      <c r="O51" s="66"/>
      <c r="P51" s="65"/>
      <c r="Q51" s="66"/>
      <c r="R51" s="65">
        <f>VLOOKUP($A51,'Return Data'!$B$7:$R$2700,16,0)</f>
        <v>5.0364000000000004</v>
      </c>
      <c r="S51" s="67">
        <f t="shared" si="12"/>
        <v>53</v>
      </c>
    </row>
    <row r="52" spans="1:19" x14ac:dyDescent="0.3">
      <c r="A52" s="63" t="s">
        <v>310</v>
      </c>
      <c r="B52" s="64">
        <f>VLOOKUP($A52,'Return Data'!$B$7:$R$2700,3,0)</f>
        <v>44158</v>
      </c>
      <c r="C52" s="65">
        <f>VLOOKUP($A52,'Return Data'!$B$7:$R$2700,4,0)</f>
        <v>51.790900000000001</v>
      </c>
      <c r="D52" s="65">
        <f>VLOOKUP($A52,'Return Data'!$B$7:$R$2700,10,0)</f>
        <v>15.684200000000001</v>
      </c>
      <c r="E52" s="66">
        <f t="shared" si="5"/>
        <v>3</v>
      </c>
      <c r="F52" s="65">
        <f>VLOOKUP($A52,'Return Data'!$B$7:$R$2700,11,0)</f>
        <v>53.877600000000001</v>
      </c>
      <c r="G52" s="66">
        <f t="shared" si="6"/>
        <v>1</v>
      </c>
      <c r="H52" s="65">
        <f>VLOOKUP($A52,'Return Data'!$B$7:$R$2700,12,0)</f>
        <v>17.960699999999999</v>
      </c>
      <c r="I52" s="66">
        <f t="shared" si="7"/>
        <v>3</v>
      </c>
      <c r="J52" s="65">
        <f>VLOOKUP($A52,'Return Data'!$B$7:$R$2700,13,0)</f>
        <v>31.4483</v>
      </c>
      <c r="K52" s="66">
        <f t="shared" si="8"/>
        <v>2</v>
      </c>
      <c r="L52" s="65">
        <f>VLOOKUP($A52,'Return Data'!$B$7:$R$2700,17,0)</f>
        <v>24.7224</v>
      </c>
      <c r="M52" s="66">
        <f t="shared" si="9"/>
        <v>2</v>
      </c>
      <c r="N52" s="65">
        <f>VLOOKUP($A52,'Return Data'!$B$7:$R$2700,14,0)</f>
        <v>12.164099999999999</v>
      </c>
      <c r="O52" s="66">
        <f t="shared" si="10"/>
        <v>2</v>
      </c>
      <c r="P52" s="65">
        <f>VLOOKUP($A52,'Return Data'!$B$7:$R$2700,15,0)</f>
        <v>18.082899999999999</v>
      </c>
      <c r="Q52" s="66">
        <f t="shared" si="11"/>
        <v>1</v>
      </c>
      <c r="R52" s="65">
        <f>VLOOKUP($A52,'Return Data'!$B$7:$R$2700,16,0)</f>
        <v>20.913499999999999</v>
      </c>
      <c r="S52" s="67">
        <f t="shared" si="12"/>
        <v>4</v>
      </c>
    </row>
    <row r="53" spans="1:19" x14ac:dyDescent="0.3">
      <c r="A53" s="63" t="s">
        <v>311</v>
      </c>
      <c r="B53" s="64">
        <f>VLOOKUP($A53,'Return Data'!$B$7:$R$2700,3,0)</f>
        <v>44158</v>
      </c>
      <c r="C53" s="65">
        <f>VLOOKUP($A53,'Return Data'!$B$7:$R$2700,4,0)</f>
        <v>36.6584</v>
      </c>
      <c r="D53" s="65">
        <f>VLOOKUP($A53,'Return Data'!$B$7:$R$2700,10,0)</f>
        <v>14.159000000000001</v>
      </c>
      <c r="E53" s="66">
        <f t="shared" si="5"/>
        <v>4</v>
      </c>
      <c r="F53" s="65">
        <f>VLOOKUP($A53,'Return Data'!$B$7:$R$2700,11,0)</f>
        <v>51.524799999999999</v>
      </c>
      <c r="G53" s="66">
        <f t="shared" si="6"/>
        <v>3</v>
      </c>
      <c r="H53" s="65">
        <f>VLOOKUP($A53,'Return Data'!$B$7:$R$2700,12,0)</f>
        <v>20.527799999999999</v>
      </c>
      <c r="I53" s="66">
        <f t="shared" si="7"/>
        <v>2</v>
      </c>
      <c r="J53" s="65">
        <f>VLOOKUP($A53,'Return Data'!$B$7:$R$2700,13,0)</f>
        <v>33.378399999999999</v>
      </c>
      <c r="K53" s="66">
        <f t="shared" si="8"/>
        <v>1</v>
      </c>
      <c r="L53" s="65">
        <f>VLOOKUP($A53,'Return Data'!$B$7:$R$2700,17,0)</f>
        <v>27.921099999999999</v>
      </c>
      <c r="M53" s="66">
        <f t="shared" si="9"/>
        <v>1</v>
      </c>
      <c r="N53" s="65">
        <f>VLOOKUP($A53,'Return Data'!$B$7:$R$2700,14,0)</f>
        <v>16.065799999999999</v>
      </c>
      <c r="O53" s="66">
        <f t="shared" si="10"/>
        <v>1</v>
      </c>
      <c r="P53" s="65">
        <f>VLOOKUP($A53,'Return Data'!$B$7:$R$2700,15,0)</f>
        <v>17.872</v>
      </c>
      <c r="Q53" s="66">
        <f t="shared" si="11"/>
        <v>2</v>
      </c>
      <c r="R53" s="65">
        <f>VLOOKUP($A53,'Return Data'!$B$7:$R$2700,16,0)</f>
        <v>21.526900000000001</v>
      </c>
      <c r="S53" s="67">
        <f t="shared" si="12"/>
        <v>3</v>
      </c>
    </row>
    <row r="54" spans="1:19" x14ac:dyDescent="0.3">
      <c r="A54" s="63" t="s">
        <v>312</v>
      </c>
      <c r="B54" s="64">
        <f>VLOOKUP($A54,'Return Data'!$B$7:$R$2700,3,0)</f>
        <v>44158</v>
      </c>
      <c r="C54" s="65">
        <f>VLOOKUP($A54,'Return Data'!$B$7:$R$2700,4,0)</f>
        <v>12.214399999999999</v>
      </c>
      <c r="D54" s="65">
        <f>VLOOKUP($A54,'Return Data'!$B$7:$R$2700,10,0)</f>
        <v>9.0396000000000001</v>
      </c>
      <c r="E54" s="66">
        <f t="shared" si="5"/>
        <v>55</v>
      </c>
      <c r="F54" s="65">
        <f>VLOOKUP($A54,'Return Data'!$B$7:$R$2700,11,0)</f>
        <v>33.5184</v>
      </c>
      <c r="G54" s="66">
        <f t="shared" si="6"/>
        <v>62</v>
      </c>
      <c r="H54" s="65">
        <f>VLOOKUP($A54,'Return Data'!$B$7:$R$2700,12,0)</f>
        <v>6.9721000000000002</v>
      </c>
      <c r="I54" s="66">
        <f t="shared" si="7"/>
        <v>20</v>
      </c>
      <c r="J54" s="65">
        <f>VLOOKUP($A54,'Return Data'!$B$7:$R$2700,13,0)</f>
        <v>10.9291</v>
      </c>
      <c r="K54" s="66">
        <f t="shared" si="8"/>
        <v>26</v>
      </c>
      <c r="L54" s="65"/>
      <c r="M54" s="66"/>
      <c r="N54" s="65"/>
      <c r="O54" s="66"/>
      <c r="P54" s="65"/>
      <c r="Q54" s="66"/>
      <c r="R54" s="65">
        <f>VLOOKUP($A54,'Return Data'!$B$7:$R$2700,16,0)</f>
        <v>11.5495</v>
      </c>
      <c r="S54" s="67">
        <f t="shared" si="12"/>
        <v>29</v>
      </c>
    </row>
    <row r="55" spans="1:19" x14ac:dyDescent="0.3">
      <c r="A55" s="63" t="s">
        <v>313</v>
      </c>
      <c r="B55" s="64">
        <f>VLOOKUP($A55,'Return Data'!$B$7:$R$2700,3,0)</f>
        <v>44158</v>
      </c>
      <c r="C55" s="65">
        <f>VLOOKUP($A55,'Return Data'!$B$7:$R$2700,4,0)</f>
        <v>103.997</v>
      </c>
      <c r="D55" s="65">
        <f>VLOOKUP($A55,'Return Data'!$B$7:$R$2700,10,0)</f>
        <v>10.8553</v>
      </c>
      <c r="E55" s="66">
        <f t="shared" si="5"/>
        <v>34</v>
      </c>
      <c r="F55" s="65">
        <f>VLOOKUP($A55,'Return Data'!$B$7:$R$2700,11,0)</f>
        <v>40.284700000000001</v>
      </c>
      <c r="G55" s="66">
        <f t="shared" si="6"/>
        <v>38</v>
      </c>
      <c r="H55" s="65">
        <f>VLOOKUP($A55,'Return Data'!$B$7:$R$2700,12,0)</f>
        <v>-1.0887</v>
      </c>
      <c r="I55" s="66">
        <f t="shared" si="7"/>
        <v>57</v>
      </c>
      <c r="J55" s="65">
        <f>VLOOKUP($A55,'Return Data'!$B$7:$R$2700,13,0)</f>
        <v>2.3058999999999998</v>
      </c>
      <c r="K55" s="66">
        <f t="shared" si="8"/>
        <v>64</v>
      </c>
      <c r="L55" s="65">
        <f>VLOOKUP($A55,'Return Data'!$B$7:$R$2700,17,0)</f>
        <v>5.5088999999999997</v>
      </c>
      <c r="M55" s="66">
        <f t="shared" si="9"/>
        <v>50</v>
      </c>
      <c r="N55" s="65">
        <f>VLOOKUP($A55,'Return Data'!$B$7:$R$2700,14,0)</f>
        <v>-9.3200000000000005E-2</v>
      </c>
      <c r="O55" s="66">
        <f t="shared" si="10"/>
        <v>44</v>
      </c>
      <c r="P55" s="65">
        <f>VLOOKUP($A55,'Return Data'!$B$7:$R$2700,15,0)</f>
        <v>7.4009</v>
      </c>
      <c r="Q55" s="66">
        <f t="shared" si="11"/>
        <v>32</v>
      </c>
      <c r="R55" s="65">
        <f>VLOOKUP($A55,'Return Data'!$B$7:$R$2700,16,0)</f>
        <v>14.170999999999999</v>
      </c>
      <c r="S55" s="67">
        <f t="shared" si="12"/>
        <v>22</v>
      </c>
    </row>
    <row r="56" spans="1:19" x14ac:dyDescent="0.3">
      <c r="A56" s="63" t="s">
        <v>314</v>
      </c>
      <c r="B56" s="64">
        <f>VLOOKUP($A56,'Return Data'!$B$7:$R$2700,3,0)</f>
        <v>44158</v>
      </c>
      <c r="C56" s="65">
        <f>VLOOKUP($A56,'Return Data'!$B$7:$R$2700,4,0)</f>
        <v>9.6515000000000004</v>
      </c>
      <c r="D56" s="65">
        <f>VLOOKUP($A56,'Return Data'!$B$7:$R$2700,10,0)</f>
        <v>8.7383000000000006</v>
      </c>
      <c r="E56" s="66">
        <f t="shared" si="5"/>
        <v>57</v>
      </c>
      <c r="F56" s="65">
        <f>VLOOKUP($A56,'Return Data'!$B$7:$R$2700,11,0)</f>
        <v>46.223799999999997</v>
      </c>
      <c r="G56" s="66">
        <f t="shared" si="6"/>
        <v>16</v>
      </c>
      <c r="H56" s="65">
        <f>VLOOKUP($A56,'Return Data'!$B$7:$R$2700,12,0)</f>
        <v>-0.74150000000000005</v>
      </c>
      <c r="I56" s="66">
        <f t="shared" si="7"/>
        <v>55</v>
      </c>
      <c r="J56" s="65">
        <f>VLOOKUP($A56,'Return Data'!$B$7:$R$2700,13,0)</f>
        <v>6.6734999999999998</v>
      </c>
      <c r="K56" s="66">
        <f t="shared" si="8"/>
        <v>42</v>
      </c>
      <c r="L56" s="65">
        <f>VLOOKUP($A56,'Return Data'!$B$7:$R$2700,17,0)</f>
        <v>-3.1878000000000002</v>
      </c>
      <c r="M56" s="66">
        <f t="shared" si="9"/>
        <v>61</v>
      </c>
      <c r="N56" s="65">
        <f>VLOOKUP($A56,'Return Data'!$B$7:$R$2700,14,0)</f>
        <v>-11.019399999999999</v>
      </c>
      <c r="O56" s="66">
        <f t="shared" si="10"/>
        <v>52</v>
      </c>
      <c r="P56" s="65"/>
      <c r="Q56" s="66"/>
      <c r="R56" s="65">
        <f>VLOOKUP($A56,'Return Data'!$B$7:$R$2700,16,0)</f>
        <v>-0.87929999999999997</v>
      </c>
      <c r="S56" s="67">
        <f t="shared" si="12"/>
        <v>59</v>
      </c>
    </row>
    <row r="57" spans="1:19" x14ac:dyDescent="0.3">
      <c r="A57" s="63" t="s">
        <v>315</v>
      </c>
      <c r="B57" s="64">
        <f>VLOOKUP($A57,'Return Data'!$B$7:$R$2700,3,0)</f>
        <v>44158</v>
      </c>
      <c r="C57" s="65">
        <f>VLOOKUP($A57,'Return Data'!$B$7:$R$2700,4,0)</f>
        <v>8.2745999999999995</v>
      </c>
      <c r="D57" s="65">
        <f>VLOOKUP($A57,'Return Data'!$B$7:$R$2700,10,0)</f>
        <v>9.6889000000000003</v>
      </c>
      <c r="E57" s="66">
        <f t="shared" si="5"/>
        <v>49</v>
      </c>
      <c r="F57" s="65">
        <f>VLOOKUP($A57,'Return Data'!$B$7:$R$2700,11,0)</f>
        <v>48.407299999999999</v>
      </c>
      <c r="G57" s="66">
        <f t="shared" si="6"/>
        <v>13</v>
      </c>
      <c r="H57" s="65">
        <f>VLOOKUP($A57,'Return Data'!$B$7:$R$2700,12,0)</f>
        <v>-0.4703</v>
      </c>
      <c r="I57" s="66">
        <f t="shared" si="7"/>
        <v>54</v>
      </c>
      <c r="J57" s="65">
        <f>VLOOKUP($A57,'Return Data'!$B$7:$R$2700,13,0)</f>
        <v>6.6616999999999997</v>
      </c>
      <c r="K57" s="66">
        <f t="shared" si="8"/>
        <v>44</v>
      </c>
      <c r="L57" s="65">
        <f>VLOOKUP($A57,'Return Data'!$B$7:$R$2700,17,0)</f>
        <v>-2.8698999999999999</v>
      </c>
      <c r="M57" s="66">
        <f t="shared" si="9"/>
        <v>60</v>
      </c>
      <c r="N57" s="65">
        <f>VLOOKUP($A57,'Return Data'!$B$7:$R$2700,14,0)</f>
        <v>-10.6076</v>
      </c>
      <c r="O57" s="66">
        <f t="shared" si="10"/>
        <v>51</v>
      </c>
      <c r="P57" s="65"/>
      <c r="Q57" s="66"/>
      <c r="R57" s="65">
        <f>VLOOKUP($A57,'Return Data'!$B$7:$R$2700,16,0)</f>
        <v>-5.0281000000000002</v>
      </c>
      <c r="S57" s="67">
        <f t="shared" si="12"/>
        <v>63</v>
      </c>
    </row>
    <row r="58" spans="1:19" x14ac:dyDescent="0.3">
      <c r="A58" s="63" t="s">
        <v>316</v>
      </c>
      <c r="B58" s="64">
        <f>VLOOKUP($A58,'Return Data'!$B$7:$R$2700,3,0)</f>
        <v>44158</v>
      </c>
      <c r="C58" s="65">
        <f>VLOOKUP($A58,'Return Data'!$B$7:$R$2700,4,0)</f>
        <v>7.407</v>
      </c>
      <c r="D58" s="65">
        <f>VLOOKUP($A58,'Return Data'!$B$7:$R$2700,10,0)</f>
        <v>9.1784999999999997</v>
      </c>
      <c r="E58" s="66">
        <f t="shared" si="5"/>
        <v>54</v>
      </c>
      <c r="F58" s="65">
        <f>VLOOKUP($A58,'Return Data'!$B$7:$R$2700,11,0)</f>
        <v>50.374600000000001</v>
      </c>
      <c r="G58" s="66">
        <f t="shared" si="6"/>
        <v>5</v>
      </c>
      <c r="H58" s="65">
        <f>VLOOKUP($A58,'Return Data'!$B$7:$R$2700,12,0)</f>
        <v>-2.4432</v>
      </c>
      <c r="I58" s="66">
        <f t="shared" si="7"/>
        <v>60</v>
      </c>
      <c r="J58" s="65">
        <f>VLOOKUP($A58,'Return Data'!$B$7:$R$2700,13,0)</f>
        <v>4.5670000000000002</v>
      </c>
      <c r="K58" s="66">
        <f t="shared" si="8"/>
        <v>55</v>
      </c>
      <c r="L58" s="65">
        <f>VLOOKUP($A58,'Return Data'!$B$7:$R$2700,17,0)</f>
        <v>-4.5354999999999999</v>
      </c>
      <c r="M58" s="66">
        <f t="shared" si="9"/>
        <v>63</v>
      </c>
      <c r="N58" s="65"/>
      <c r="O58" s="66"/>
      <c r="P58" s="65"/>
      <c r="Q58" s="66"/>
      <c r="R58" s="65">
        <f>VLOOKUP($A58,'Return Data'!$B$7:$R$2700,16,0)</f>
        <v>-9.0719999999999992</v>
      </c>
      <c r="S58" s="67">
        <f t="shared" si="12"/>
        <v>66</v>
      </c>
    </row>
    <row r="59" spans="1:19" x14ac:dyDescent="0.3">
      <c r="A59" s="63" t="s">
        <v>317</v>
      </c>
      <c r="B59" s="64">
        <f>VLOOKUP($A59,'Return Data'!$B$7:$R$2700,3,0)</f>
        <v>44158</v>
      </c>
      <c r="C59" s="65">
        <f>VLOOKUP($A59,'Return Data'!$B$7:$R$2700,4,0)</f>
        <v>8.0437999999999992</v>
      </c>
      <c r="D59" s="65">
        <f>VLOOKUP($A59,'Return Data'!$B$7:$R$2700,10,0)</f>
        <v>9.2240000000000002</v>
      </c>
      <c r="E59" s="66">
        <f t="shared" si="5"/>
        <v>53</v>
      </c>
      <c r="F59" s="65">
        <f>VLOOKUP($A59,'Return Data'!$B$7:$R$2700,11,0)</f>
        <v>48.4315</v>
      </c>
      <c r="G59" s="66">
        <f t="shared" si="6"/>
        <v>12</v>
      </c>
      <c r="H59" s="65">
        <f>VLOOKUP($A59,'Return Data'!$B$7:$R$2700,12,0)</f>
        <v>-1.5820000000000001</v>
      </c>
      <c r="I59" s="66">
        <f t="shared" si="7"/>
        <v>59</v>
      </c>
      <c r="J59" s="65">
        <f>VLOOKUP($A59,'Return Data'!$B$7:$R$2700,13,0)</f>
        <v>6.9640000000000004</v>
      </c>
      <c r="K59" s="66">
        <f t="shared" si="8"/>
        <v>41</v>
      </c>
      <c r="L59" s="65">
        <f>VLOOKUP($A59,'Return Data'!$B$7:$R$2700,17,0)</f>
        <v>-3.2744</v>
      </c>
      <c r="M59" s="66">
        <f t="shared" si="9"/>
        <v>62</v>
      </c>
      <c r="N59" s="65">
        <f>VLOOKUP($A59,'Return Data'!$B$7:$R$2700,14,0)</f>
        <v>-9.1956000000000007</v>
      </c>
      <c r="O59" s="66">
        <f t="shared" ref="O59" si="19">RANK(N59,N$8:N$73,0)</f>
        <v>50</v>
      </c>
      <c r="P59" s="65"/>
      <c r="Q59" s="66"/>
      <c r="R59" s="65">
        <f>VLOOKUP($A59,'Return Data'!$B$7:$R$2700,16,0)</f>
        <v>-6.2211999999999996</v>
      </c>
      <c r="S59" s="67">
        <f t="shared" si="12"/>
        <v>64</v>
      </c>
    </row>
    <row r="60" spans="1:19" x14ac:dyDescent="0.3">
      <c r="A60" s="63" t="s">
        <v>318</v>
      </c>
      <c r="B60" s="64">
        <f>VLOOKUP($A60,'Return Data'!$B$7:$R$2700,3,0)</f>
        <v>44158</v>
      </c>
      <c r="C60" s="65">
        <f>VLOOKUP($A60,'Return Data'!$B$7:$R$2700,4,0)</f>
        <v>8.0078999999999994</v>
      </c>
      <c r="D60" s="65">
        <f>VLOOKUP($A60,'Return Data'!$B$7:$R$2700,10,0)</f>
        <v>7.7054</v>
      </c>
      <c r="E60" s="66">
        <f t="shared" si="5"/>
        <v>64</v>
      </c>
      <c r="F60" s="65">
        <f>VLOOKUP($A60,'Return Data'!$B$7:$R$2700,11,0)</f>
        <v>48.045000000000002</v>
      </c>
      <c r="G60" s="66">
        <f t="shared" si="6"/>
        <v>14</v>
      </c>
      <c r="H60" s="65">
        <f>VLOOKUP($A60,'Return Data'!$B$7:$R$2700,12,0)</f>
        <v>-5.0567000000000002</v>
      </c>
      <c r="I60" s="66">
        <f t="shared" si="7"/>
        <v>65</v>
      </c>
      <c r="J60" s="65">
        <f>VLOOKUP($A60,'Return Data'!$B$7:$R$2700,13,0)</f>
        <v>4.3905000000000003</v>
      </c>
      <c r="K60" s="66">
        <f t="shared" si="8"/>
        <v>56</v>
      </c>
      <c r="L60" s="65">
        <f>VLOOKUP($A60,'Return Data'!$B$7:$R$2700,17,0)</f>
        <v>-1.9636</v>
      </c>
      <c r="M60" s="66">
        <f t="shared" si="9"/>
        <v>58</v>
      </c>
      <c r="N60" s="65"/>
      <c r="O60" s="66"/>
      <c r="P60" s="65"/>
      <c r="Q60" s="66"/>
      <c r="R60" s="65">
        <f>VLOOKUP($A60,'Return Data'!$B$7:$R$2700,16,0)</f>
        <v>-8.0116999999999994</v>
      </c>
      <c r="S60" s="67">
        <f t="shared" si="12"/>
        <v>65</v>
      </c>
    </row>
    <row r="61" spans="1:19" x14ac:dyDescent="0.3">
      <c r="A61" s="63" t="s">
        <v>319</v>
      </c>
      <c r="B61" s="64">
        <f>VLOOKUP($A61,'Return Data'!$B$7:$R$2700,3,0)</f>
        <v>44158</v>
      </c>
      <c r="C61" s="65">
        <f>VLOOKUP($A61,'Return Data'!$B$7:$R$2700,4,0)</f>
        <v>16.509699999999999</v>
      </c>
      <c r="D61" s="65">
        <f>VLOOKUP($A61,'Return Data'!$B$7:$R$2700,10,0)</f>
        <v>10.4003</v>
      </c>
      <c r="E61" s="66">
        <f t="shared" si="5"/>
        <v>43</v>
      </c>
      <c r="F61" s="65">
        <f>VLOOKUP($A61,'Return Data'!$B$7:$R$2700,11,0)</f>
        <v>41.2438</v>
      </c>
      <c r="G61" s="66">
        <f t="shared" si="6"/>
        <v>31</v>
      </c>
      <c r="H61" s="65">
        <f>VLOOKUP($A61,'Return Data'!$B$7:$R$2700,12,0)</f>
        <v>5.3506</v>
      </c>
      <c r="I61" s="66">
        <f t="shared" si="7"/>
        <v>29</v>
      </c>
      <c r="J61" s="65">
        <f>VLOOKUP($A61,'Return Data'!$B$7:$R$2700,13,0)</f>
        <v>10.6296</v>
      </c>
      <c r="K61" s="66">
        <f t="shared" si="8"/>
        <v>27</v>
      </c>
      <c r="L61" s="65">
        <f>VLOOKUP($A61,'Return Data'!$B$7:$R$2700,17,0)</f>
        <v>8.9907000000000004</v>
      </c>
      <c r="M61" s="66">
        <f t="shared" si="9"/>
        <v>26</v>
      </c>
      <c r="N61" s="65">
        <f>VLOOKUP($A61,'Return Data'!$B$7:$R$2700,14,0)</f>
        <v>4.8342000000000001</v>
      </c>
      <c r="O61" s="66">
        <f t="shared" si="10"/>
        <v>20</v>
      </c>
      <c r="P61" s="65"/>
      <c r="Q61" s="66"/>
      <c r="R61" s="65">
        <f>VLOOKUP($A61,'Return Data'!$B$7:$R$2700,16,0)</f>
        <v>11.309200000000001</v>
      </c>
      <c r="S61" s="67">
        <f t="shared" si="12"/>
        <v>33</v>
      </c>
    </row>
    <row r="62" spans="1:19" x14ac:dyDescent="0.3">
      <c r="A62" s="63" t="s">
        <v>320</v>
      </c>
      <c r="B62" s="64">
        <f>VLOOKUP($A62,'Return Data'!$B$7:$R$2700,3,0)</f>
        <v>44158</v>
      </c>
      <c r="C62" s="65">
        <f>VLOOKUP($A62,'Return Data'!$B$7:$R$2700,4,0)</f>
        <v>15.047599999999999</v>
      </c>
      <c r="D62" s="65">
        <f>VLOOKUP($A62,'Return Data'!$B$7:$R$2700,10,0)</f>
        <v>10.561999999999999</v>
      </c>
      <c r="E62" s="66">
        <f t="shared" si="5"/>
        <v>40</v>
      </c>
      <c r="F62" s="65">
        <f>VLOOKUP($A62,'Return Data'!$B$7:$R$2700,11,0)</f>
        <v>41.668500000000002</v>
      </c>
      <c r="G62" s="66">
        <f t="shared" si="6"/>
        <v>28</v>
      </c>
      <c r="H62" s="65">
        <f>VLOOKUP($A62,'Return Data'!$B$7:$R$2700,12,0)</f>
        <v>5.1779999999999999</v>
      </c>
      <c r="I62" s="66">
        <f t="shared" si="7"/>
        <v>30</v>
      </c>
      <c r="J62" s="65">
        <f>VLOOKUP($A62,'Return Data'!$B$7:$R$2700,13,0)</f>
        <v>9.6731999999999996</v>
      </c>
      <c r="K62" s="66">
        <f t="shared" si="8"/>
        <v>31</v>
      </c>
      <c r="L62" s="65">
        <f>VLOOKUP($A62,'Return Data'!$B$7:$R$2700,17,0)</f>
        <v>7.8231999999999999</v>
      </c>
      <c r="M62" s="66">
        <f t="shared" si="9"/>
        <v>35</v>
      </c>
      <c r="N62" s="65">
        <f>VLOOKUP($A62,'Return Data'!$B$7:$R$2700,14,0)</f>
        <v>4.3525</v>
      </c>
      <c r="O62" s="66">
        <f t="shared" si="10"/>
        <v>23</v>
      </c>
      <c r="P62" s="65">
        <f>VLOOKUP($A62,'Return Data'!$B$7:$R$2700,15,0)</f>
        <v>9.8748000000000005</v>
      </c>
      <c r="Q62" s="66">
        <f t="shared" si="11"/>
        <v>20</v>
      </c>
      <c r="R62" s="65">
        <f>VLOOKUP($A62,'Return Data'!$B$7:$R$2700,16,0)</f>
        <v>7.4751000000000003</v>
      </c>
      <c r="S62" s="67">
        <f t="shared" si="12"/>
        <v>49</v>
      </c>
    </row>
    <row r="63" spans="1:19" x14ac:dyDescent="0.3">
      <c r="A63" s="63" t="s">
        <v>321</v>
      </c>
      <c r="B63" s="64">
        <f>VLOOKUP($A63,'Return Data'!$B$7:$R$2700,3,0)</f>
        <v>44158</v>
      </c>
      <c r="C63" s="65">
        <f>VLOOKUP($A63,'Return Data'!$B$7:$R$2700,4,0)</f>
        <v>9.3999000000000006</v>
      </c>
      <c r="D63" s="65">
        <f>VLOOKUP($A63,'Return Data'!$B$7:$R$2700,10,0)</f>
        <v>8.9641000000000002</v>
      </c>
      <c r="E63" s="66">
        <f t="shared" si="5"/>
        <v>56</v>
      </c>
      <c r="F63" s="65">
        <f>VLOOKUP($A63,'Return Data'!$B$7:$R$2700,11,0)</f>
        <v>41.2605</v>
      </c>
      <c r="G63" s="66">
        <f t="shared" si="6"/>
        <v>30</v>
      </c>
      <c r="H63" s="65">
        <f>VLOOKUP($A63,'Return Data'!$B$7:$R$2700,12,0)</f>
        <v>-3.8746999999999998</v>
      </c>
      <c r="I63" s="66">
        <f t="shared" si="7"/>
        <v>64</v>
      </c>
      <c r="J63" s="65">
        <f>VLOOKUP($A63,'Return Data'!$B$7:$R$2700,13,0)</f>
        <v>5.6547999999999998</v>
      </c>
      <c r="K63" s="66">
        <f t="shared" si="8"/>
        <v>52</v>
      </c>
      <c r="L63" s="65">
        <f>VLOOKUP($A63,'Return Data'!$B$7:$R$2700,17,0)</f>
        <v>-1.421</v>
      </c>
      <c r="M63" s="66">
        <f t="shared" ref="M63" si="20">RANK(L63,L$8:L$73,0)</f>
        <v>57</v>
      </c>
      <c r="N63" s="65"/>
      <c r="O63" s="66"/>
      <c r="P63" s="65"/>
      <c r="Q63" s="66"/>
      <c r="R63" s="65">
        <f>VLOOKUP($A63,'Return Data'!$B$7:$R$2700,16,0)</f>
        <v>-2.5398999999999998</v>
      </c>
      <c r="S63" s="67">
        <f t="shared" si="12"/>
        <v>61</v>
      </c>
    </row>
    <row r="64" spans="1:19" x14ac:dyDescent="0.3">
      <c r="A64" s="63" t="s">
        <v>322</v>
      </c>
      <c r="B64" s="64">
        <f>VLOOKUP($A64,'Return Data'!$B$7:$R$2700,3,0)</f>
        <v>44158</v>
      </c>
      <c r="C64" s="65">
        <f>VLOOKUP($A64,'Return Data'!$B$7:$R$2700,4,0)</f>
        <v>20.1388</v>
      </c>
      <c r="D64" s="65">
        <f>VLOOKUP($A64,'Return Data'!$B$7:$R$2700,10,0)</f>
        <v>12.9572</v>
      </c>
      <c r="E64" s="66">
        <f t="shared" si="5"/>
        <v>13</v>
      </c>
      <c r="F64" s="65">
        <f>VLOOKUP($A64,'Return Data'!$B$7:$R$2700,11,0)</f>
        <v>40.339100000000002</v>
      </c>
      <c r="G64" s="66">
        <f t="shared" si="6"/>
        <v>37</v>
      </c>
      <c r="H64" s="65">
        <f>VLOOKUP($A64,'Return Data'!$B$7:$R$2700,12,0)</f>
        <v>3.0118</v>
      </c>
      <c r="I64" s="66">
        <f t="shared" si="7"/>
        <v>40</v>
      </c>
      <c r="J64" s="65">
        <f>VLOOKUP($A64,'Return Data'!$B$7:$R$2700,13,0)</f>
        <v>6.6024000000000003</v>
      </c>
      <c r="K64" s="66">
        <f t="shared" si="8"/>
        <v>45</v>
      </c>
      <c r="L64" s="65">
        <f>VLOOKUP($A64,'Return Data'!$B$7:$R$2700,17,0)</f>
        <v>10.976100000000001</v>
      </c>
      <c r="M64" s="66">
        <f t="shared" si="9"/>
        <v>23</v>
      </c>
      <c r="N64" s="65">
        <f>VLOOKUP($A64,'Return Data'!$B$7:$R$2700,14,0)</f>
        <v>4.5187999999999997</v>
      </c>
      <c r="O64" s="66">
        <f t="shared" si="10"/>
        <v>21</v>
      </c>
      <c r="P64" s="65">
        <f>VLOOKUP($A64,'Return Data'!$B$7:$R$2700,15,0)</f>
        <v>10.8987</v>
      </c>
      <c r="Q64" s="66">
        <f t="shared" si="11"/>
        <v>13</v>
      </c>
      <c r="R64" s="65">
        <f>VLOOKUP($A64,'Return Data'!$B$7:$R$2700,16,0)</f>
        <v>12.1235</v>
      </c>
      <c r="S64" s="67">
        <f t="shared" si="12"/>
        <v>28</v>
      </c>
    </row>
    <row r="65" spans="1:19" x14ac:dyDescent="0.3">
      <c r="A65" s="63" t="s">
        <v>323</v>
      </c>
      <c r="B65" s="64">
        <f>VLOOKUP($A65,'Return Data'!$B$7:$R$2700,3,0)</f>
        <v>44158</v>
      </c>
      <c r="C65" s="65">
        <f>VLOOKUP($A65,'Return Data'!$B$7:$R$2700,4,0)</f>
        <v>131.57181971898001</v>
      </c>
      <c r="D65" s="65">
        <f>VLOOKUP($A65,'Return Data'!$B$7:$R$2700,10,0)</f>
        <v>10.019</v>
      </c>
      <c r="E65" s="66">
        <f t="shared" si="5"/>
        <v>46</v>
      </c>
      <c r="F65" s="65">
        <f>VLOOKUP($A65,'Return Data'!$B$7:$R$2700,11,0)</f>
        <v>33.869</v>
      </c>
      <c r="G65" s="66">
        <f t="shared" si="6"/>
        <v>60</v>
      </c>
      <c r="H65" s="65">
        <f>VLOOKUP($A65,'Return Data'!$B$7:$R$2700,12,0)</f>
        <v>3.2412000000000001</v>
      </c>
      <c r="I65" s="66">
        <f t="shared" si="7"/>
        <v>39</v>
      </c>
      <c r="J65" s="65">
        <f>VLOOKUP($A65,'Return Data'!$B$7:$R$2700,13,0)</f>
        <v>8.0703999999999994</v>
      </c>
      <c r="K65" s="66">
        <f t="shared" si="8"/>
        <v>35</v>
      </c>
      <c r="L65" s="65">
        <f>VLOOKUP($A65,'Return Data'!$B$7:$R$2700,17,0)</f>
        <v>8.6355000000000004</v>
      </c>
      <c r="M65" s="66">
        <f t="shared" si="9"/>
        <v>30</v>
      </c>
      <c r="N65" s="65">
        <f>VLOOKUP($A65,'Return Data'!$B$7:$R$2700,14,0)</f>
        <v>5.5396000000000001</v>
      </c>
      <c r="O65" s="66">
        <f t="shared" si="10"/>
        <v>16</v>
      </c>
      <c r="P65" s="65">
        <f>VLOOKUP($A65,'Return Data'!$B$7:$R$2700,15,0)</f>
        <v>10.7417</v>
      </c>
      <c r="Q65" s="66">
        <f t="shared" si="11"/>
        <v>15</v>
      </c>
      <c r="R65" s="65">
        <f>VLOOKUP($A65,'Return Data'!$B$7:$R$2700,16,0)</f>
        <v>11.0128</v>
      </c>
      <c r="S65" s="67">
        <f t="shared" si="12"/>
        <v>35</v>
      </c>
    </row>
    <row r="66" spans="1:19" x14ac:dyDescent="0.3">
      <c r="A66" s="63" t="s">
        <v>324</v>
      </c>
      <c r="B66" s="64">
        <f>VLOOKUP($A66,'Return Data'!$B$7:$R$2700,3,0)</f>
        <v>44158</v>
      </c>
      <c r="C66" s="65">
        <f>VLOOKUP($A66,'Return Data'!$B$7:$R$2700,4,0)</f>
        <v>28.69</v>
      </c>
      <c r="D66" s="65">
        <f>VLOOKUP($A66,'Return Data'!$B$7:$R$2700,10,0)</f>
        <v>10.6867</v>
      </c>
      <c r="E66" s="66">
        <f t="shared" si="5"/>
        <v>37</v>
      </c>
      <c r="F66" s="65">
        <f>VLOOKUP($A66,'Return Data'!$B$7:$R$2700,11,0)</f>
        <v>39.610700000000001</v>
      </c>
      <c r="G66" s="66">
        <f t="shared" si="6"/>
        <v>39</v>
      </c>
      <c r="H66" s="65">
        <f>VLOOKUP($A66,'Return Data'!$B$7:$R$2700,12,0)</f>
        <v>8.1824999999999992</v>
      </c>
      <c r="I66" s="66">
        <f t="shared" si="7"/>
        <v>13</v>
      </c>
      <c r="J66" s="65">
        <f>VLOOKUP($A66,'Return Data'!$B$7:$R$2700,13,0)</f>
        <v>13.488899999999999</v>
      </c>
      <c r="K66" s="66">
        <f t="shared" si="8"/>
        <v>17</v>
      </c>
      <c r="L66" s="65">
        <f>VLOOKUP($A66,'Return Data'!$B$7:$R$2700,17,0)</f>
        <v>12.933400000000001</v>
      </c>
      <c r="M66" s="66">
        <f t="shared" si="9"/>
        <v>16</v>
      </c>
      <c r="N66" s="65">
        <f>VLOOKUP($A66,'Return Data'!$B$7:$R$2700,14,0)</f>
        <v>6.8108000000000004</v>
      </c>
      <c r="O66" s="66">
        <f t="shared" si="10"/>
        <v>11</v>
      </c>
      <c r="P66" s="65">
        <f>VLOOKUP($A66,'Return Data'!$B$7:$R$2700,15,0)</f>
        <v>8.2759</v>
      </c>
      <c r="Q66" s="66">
        <f t="shared" si="11"/>
        <v>29</v>
      </c>
      <c r="R66" s="65">
        <f>VLOOKUP($A66,'Return Data'!$B$7:$R$2700,16,0)</f>
        <v>12.533099999999999</v>
      </c>
      <c r="S66" s="67">
        <f t="shared" si="12"/>
        <v>27</v>
      </c>
    </row>
    <row r="67" spans="1:19" x14ac:dyDescent="0.3">
      <c r="A67" s="63" t="s">
        <v>325</v>
      </c>
      <c r="B67" s="64">
        <f>VLOOKUP($A67,'Return Data'!$B$7:$R$2700,3,0)</f>
        <v>44158</v>
      </c>
      <c r="C67" s="65">
        <f>VLOOKUP($A67,'Return Data'!$B$7:$R$2700,4,0)</f>
        <v>14.5824</v>
      </c>
      <c r="D67" s="65">
        <f>VLOOKUP($A67,'Return Data'!$B$7:$R$2700,10,0)</f>
        <v>9.2855000000000008</v>
      </c>
      <c r="E67" s="66">
        <f t="shared" si="5"/>
        <v>52</v>
      </c>
      <c r="F67" s="65">
        <f>VLOOKUP($A67,'Return Data'!$B$7:$R$2700,11,0)</f>
        <v>43.4908</v>
      </c>
      <c r="G67" s="66">
        <f t="shared" si="6"/>
        <v>18</v>
      </c>
      <c r="H67" s="65">
        <f>VLOOKUP($A67,'Return Data'!$B$7:$R$2700,12,0)</f>
        <v>5.4166999999999996</v>
      </c>
      <c r="I67" s="66">
        <f t="shared" si="7"/>
        <v>28</v>
      </c>
      <c r="J67" s="65">
        <f>VLOOKUP($A67,'Return Data'!$B$7:$R$2700,13,0)</f>
        <v>10.302300000000001</v>
      </c>
      <c r="K67" s="66">
        <f t="shared" si="8"/>
        <v>29</v>
      </c>
      <c r="L67" s="65">
        <f>VLOOKUP($A67,'Return Data'!$B$7:$R$2700,17,0)</f>
        <v>5.5746000000000002</v>
      </c>
      <c r="M67" s="66">
        <f t="shared" si="9"/>
        <v>48</v>
      </c>
      <c r="N67" s="65">
        <f>VLOOKUP($A67,'Return Data'!$B$7:$R$2700,14,0)</f>
        <v>-0.65700000000000003</v>
      </c>
      <c r="O67" s="66">
        <f t="shared" si="10"/>
        <v>45</v>
      </c>
      <c r="P67" s="65"/>
      <c r="Q67" s="66"/>
      <c r="R67" s="65">
        <f>VLOOKUP($A67,'Return Data'!$B$7:$R$2700,16,0)</f>
        <v>8.3953000000000007</v>
      </c>
      <c r="S67" s="67">
        <f t="shared" si="12"/>
        <v>48</v>
      </c>
    </row>
    <row r="68" spans="1:19" x14ac:dyDescent="0.3">
      <c r="A68" s="63" t="s">
        <v>326</v>
      </c>
      <c r="B68" s="64">
        <f>VLOOKUP($A68,'Return Data'!$B$7:$R$2700,3,0)</f>
        <v>44158</v>
      </c>
      <c r="C68" s="65">
        <f>VLOOKUP($A68,'Return Data'!$B$7:$R$2700,4,0)</f>
        <v>10.4542</v>
      </c>
      <c r="D68" s="65">
        <f>VLOOKUP($A68,'Return Data'!$B$7:$R$2700,10,0)</f>
        <v>9.4944000000000006</v>
      </c>
      <c r="E68" s="66">
        <f t="shared" si="5"/>
        <v>51</v>
      </c>
      <c r="F68" s="65">
        <f>VLOOKUP($A68,'Return Data'!$B$7:$R$2700,11,0)</f>
        <v>40.636299999999999</v>
      </c>
      <c r="G68" s="66">
        <f t="shared" si="6"/>
        <v>33</v>
      </c>
      <c r="H68" s="65">
        <f>VLOOKUP($A68,'Return Data'!$B$7:$R$2700,12,0)</f>
        <v>0.59760000000000002</v>
      </c>
      <c r="I68" s="66">
        <f t="shared" si="7"/>
        <v>51</v>
      </c>
      <c r="J68" s="65">
        <f>VLOOKUP($A68,'Return Data'!$B$7:$R$2700,13,0)</f>
        <v>4.1430999999999996</v>
      </c>
      <c r="K68" s="66">
        <f t="shared" si="8"/>
        <v>57</v>
      </c>
      <c r="L68" s="65">
        <f>VLOOKUP($A68,'Return Data'!$B$7:$R$2700,17,0)</f>
        <v>1.7697000000000001</v>
      </c>
      <c r="M68" s="66">
        <f t="shared" si="9"/>
        <v>56</v>
      </c>
      <c r="N68" s="65">
        <f>VLOOKUP($A68,'Return Data'!$B$7:$R$2700,14,0)</f>
        <v>-4.8811999999999998</v>
      </c>
      <c r="O68" s="66">
        <f t="shared" si="10"/>
        <v>48</v>
      </c>
      <c r="P68" s="65"/>
      <c r="Q68" s="66"/>
      <c r="R68" s="65">
        <f>VLOOKUP($A68,'Return Data'!$B$7:$R$2700,16,0)</f>
        <v>1.1665000000000001</v>
      </c>
      <c r="S68" s="67">
        <f t="shared" si="12"/>
        <v>57</v>
      </c>
    </row>
    <row r="69" spans="1:19" x14ac:dyDescent="0.3">
      <c r="A69" s="63" t="s">
        <v>327</v>
      </c>
      <c r="B69" s="64">
        <f>VLOOKUP($A69,'Return Data'!$B$7:$R$2700,3,0)</f>
        <v>44158</v>
      </c>
      <c r="C69" s="65">
        <f>VLOOKUP($A69,'Return Data'!$B$7:$R$2700,4,0)</f>
        <v>9.7703000000000007</v>
      </c>
      <c r="D69" s="65">
        <f>VLOOKUP($A69,'Return Data'!$B$7:$R$2700,10,0)</f>
        <v>8.5130999999999997</v>
      </c>
      <c r="E69" s="66">
        <f t="shared" si="5"/>
        <v>58</v>
      </c>
      <c r="F69" s="65">
        <f>VLOOKUP($A69,'Return Data'!$B$7:$R$2700,11,0)</f>
        <v>37.908999999999999</v>
      </c>
      <c r="G69" s="66">
        <f t="shared" si="6"/>
        <v>46</v>
      </c>
      <c r="H69" s="65">
        <f>VLOOKUP($A69,'Return Data'!$B$7:$R$2700,12,0)</f>
        <v>2.3904000000000001</v>
      </c>
      <c r="I69" s="66">
        <f t="shared" si="7"/>
        <v>45</v>
      </c>
      <c r="J69" s="65">
        <f>VLOOKUP($A69,'Return Data'!$B$7:$R$2700,13,0)</f>
        <v>5.7632000000000003</v>
      </c>
      <c r="K69" s="66">
        <f t="shared" si="8"/>
        <v>51</v>
      </c>
      <c r="L69" s="65">
        <f>VLOOKUP($A69,'Return Data'!$B$7:$R$2700,17,0)</f>
        <v>2.1362000000000001</v>
      </c>
      <c r="M69" s="66">
        <f t="shared" si="9"/>
        <v>54</v>
      </c>
      <c r="N69" s="65">
        <f>VLOOKUP($A69,'Return Data'!$B$7:$R$2700,14,0)</f>
        <v>-3.6395</v>
      </c>
      <c r="O69" s="66">
        <f t="shared" si="10"/>
        <v>47</v>
      </c>
      <c r="P69" s="65"/>
      <c r="Q69" s="66"/>
      <c r="R69" s="65">
        <f>VLOOKUP($A69,'Return Data'!$B$7:$R$2700,16,0)</f>
        <v>-0.63329999999999997</v>
      </c>
      <c r="S69" s="67">
        <f t="shared" si="12"/>
        <v>58</v>
      </c>
    </row>
    <row r="70" spans="1:19" x14ac:dyDescent="0.3">
      <c r="A70" s="63" t="s">
        <v>328</v>
      </c>
      <c r="B70" s="64">
        <f>VLOOKUP($A70,'Return Data'!$B$7:$R$2700,3,0)</f>
        <v>44158</v>
      </c>
      <c r="C70" s="65">
        <f>VLOOKUP($A70,'Return Data'!$B$7:$R$2700,4,0)</f>
        <v>9.0823999999999998</v>
      </c>
      <c r="D70" s="65">
        <f>VLOOKUP($A70,'Return Data'!$B$7:$R$2700,10,0)</f>
        <v>8.0569000000000006</v>
      </c>
      <c r="E70" s="66">
        <f t="shared" si="5"/>
        <v>61</v>
      </c>
      <c r="F70" s="65">
        <f>VLOOKUP($A70,'Return Data'!$B$7:$R$2700,11,0)</f>
        <v>33.523499999999999</v>
      </c>
      <c r="G70" s="66">
        <f t="shared" si="6"/>
        <v>61</v>
      </c>
      <c r="H70" s="65">
        <f>VLOOKUP($A70,'Return Data'!$B$7:$R$2700,12,0)</f>
        <v>6.843</v>
      </c>
      <c r="I70" s="66">
        <f t="shared" si="7"/>
        <v>21</v>
      </c>
      <c r="J70" s="65">
        <f>VLOOKUP($A70,'Return Data'!$B$7:$R$2700,13,0)</f>
        <v>13.3246</v>
      </c>
      <c r="K70" s="66">
        <f t="shared" si="8"/>
        <v>18</v>
      </c>
      <c r="L70" s="65">
        <f>VLOOKUP($A70,'Return Data'!$B$7:$R$2700,17,0)</f>
        <v>3.8138999999999998</v>
      </c>
      <c r="M70" s="66">
        <f t="shared" si="9"/>
        <v>53</v>
      </c>
      <c r="N70" s="65"/>
      <c r="O70" s="66"/>
      <c r="P70" s="65"/>
      <c r="Q70" s="66"/>
      <c r="R70" s="65">
        <f>VLOOKUP($A70,'Return Data'!$B$7:$R$2700,16,0)</f>
        <v>-3.3214999999999999</v>
      </c>
      <c r="S70" s="67">
        <f t="shared" si="12"/>
        <v>62</v>
      </c>
    </row>
    <row r="71" spans="1:19" x14ac:dyDescent="0.3">
      <c r="A71" s="63" t="s">
        <v>329</v>
      </c>
      <c r="B71" s="64">
        <f>VLOOKUP($A71,'Return Data'!$B$7:$R$2700,3,0)</f>
        <v>44158</v>
      </c>
      <c r="C71" s="65">
        <f>VLOOKUP($A71,'Return Data'!$B$7:$R$2700,4,0)</f>
        <v>9.5353999999999992</v>
      </c>
      <c r="D71" s="65">
        <f>VLOOKUP($A71,'Return Data'!$B$7:$R$2700,10,0)</f>
        <v>8.1369000000000007</v>
      </c>
      <c r="E71" s="66">
        <f t="shared" si="5"/>
        <v>60</v>
      </c>
      <c r="F71" s="65">
        <f>VLOOKUP($A71,'Return Data'!$B$7:$R$2700,11,0)</f>
        <v>33.086799999999997</v>
      </c>
      <c r="G71" s="66">
        <f t="shared" si="6"/>
        <v>63</v>
      </c>
      <c r="H71" s="65">
        <f>VLOOKUP($A71,'Return Data'!$B$7:$R$2700,12,0)</f>
        <v>7.1189</v>
      </c>
      <c r="I71" s="66">
        <f t="shared" si="7"/>
        <v>19</v>
      </c>
      <c r="J71" s="65">
        <f>VLOOKUP($A71,'Return Data'!$B$7:$R$2700,13,0)</f>
        <v>13.983499999999999</v>
      </c>
      <c r="K71" s="66">
        <f t="shared" si="8"/>
        <v>16</v>
      </c>
      <c r="L71" s="65">
        <f>VLOOKUP($A71,'Return Data'!$B$7:$R$2700,17,0)</f>
        <v>5.0294999999999996</v>
      </c>
      <c r="M71" s="66">
        <f t="shared" si="9"/>
        <v>51</v>
      </c>
      <c r="N71" s="65"/>
      <c r="O71" s="66"/>
      <c r="P71" s="65"/>
      <c r="Q71" s="66"/>
      <c r="R71" s="65">
        <f>VLOOKUP($A71,'Return Data'!$B$7:$R$2700,16,0)</f>
        <v>-1.7706</v>
      </c>
      <c r="S71" s="67">
        <f t="shared" si="12"/>
        <v>60</v>
      </c>
    </row>
    <row r="72" spans="1:19" x14ac:dyDescent="0.3">
      <c r="A72" s="63" t="s">
        <v>330</v>
      </c>
      <c r="B72" s="64">
        <f>VLOOKUP($A72,'Return Data'!$B$7:$R$2700,3,0)</f>
        <v>44158</v>
      </c>
      <c r="C72" s="65">
        <f>VLOOKUP($A72,'Return Data'!$B$7:$R$2700,4,0)</f>
        <v>102.0224</v>
      </c>
      <c r="D72" s="65">
        <f>VLOOKUP($A72,'Return Data'!$B$7:$R$2700,10,0)</f>
        <v>13.041499999999999</v>
      </c>
      <c r="E72" s="66">
        <f t="shared" si="5"/>
        <v>12</v>
      </c>
      <c r="F72" s="65">
        <f>VLOOKUP($A72,'Return Data'!$B$7:$R$2700,11,0)</f>
        <v>41.815199999999997</v>
      </c>
      <c r="G72" s="66">
        <f t="shared" si="6"/>
        <v>27</v>
      </c>
      <c r="H72" s="65">
        <f>VLOOKUP($A72,'Return Data'!$B$7:$R$2700,12,0)</f>
        <v>6.7973999999999997</v>
      </c>
      <c r="I72" s="66">
        <f t="shared" si="7"/>
        <v>22</v>
      </c>
      <c r="J72" s="65">
        <f>VLOOKUP($A72,'Return Data'!$B$7:$R$2700,13,0)</f>
        <v>14.6898</v>
      </c>
      <c r="K72" s="66">
        <f t="shared" si="8"/>
        <v>14</v>
      </c>
      <c r="L72" s="65">
        <f>VLOOKUP($A72,'Return Data'!$B$7:$R$2700,17,0)</f>
        <v>12.639200000000001</v>
      </c>
      <c r="M72" s="66">
        <f t="shared" si="9"/>
        <v>18</v>
      </c>
      <c r="N72" s="65">
        <f>VLOOKUP($A72,'Return Data'!$B$7:$R$2700,14,0)</f>
        <v>5.8372999999999999</v>
      </c>
      <c r="O72" s="66">
        <f t="shared" si="10"/>
        <v>13</v>
      </c>
      <c r="P72" s="65">
        <f>VLOOKUP($A72,'Return Data'!$B$7:$R$2700,15,0)</f>
        <v>9.9172999999999991</v>
      </c>
      <c r="Q72" s="66">
        <f t="shared" si="11"/>
        <v>19</v>
      </c>
      <c r="R72" s="65">
        <f>VLOOKUP($A72,'Return Data'!$B$7:$R$2700,16,0)</f>
        <v>10.7569</v>
      </c>
      <c r="S72" s="67">
        <f t="shared" si="12"/>
        <v>36</v>
      </c>
    </row>
    <row r="73" spans="1:19" x14ac:dyDescent="0.3">
      <c r="A73" s="63" t="s">
        <v>331</v>
      </c>
      <c r="B73" s="64">
        <f>VLOOKUP($A73,'Return Data'!$B$7:$R$2700,3,0)</f>
        <v>44158</v>
      </c>
      <c r="C73" s="65">
        <f>VLOOKUP($A73,'Return Data'!$B$7:$R$2700,4,0)</f>
        <v>166.131481617964</v>
      </c>
      <c r="D73" s="65">
        <f>VLOOKUP($A73,'Return Data'!$B$7:$R$2700,10,0)</f>
        <v>12.240399999999999</v>
      </c>
      <c r="E73" s="66">
        <f t="shared" ref="E73" si="21">RANK(D73,D$8:D$73,0)</f>
        <v>18</v>
      </c>
      <c r="F73" s="65">
        <f>VLOOKUP($A73,'Return Data'!$B$7:$R$2700,11,0)</f>
        <v>40.431699999999999</v>
      </c>
      <c r="G73" s="66">
        <f t="shared" ref="G73" si="22">RANK(F73,F$8:F$73,0)</f>
        <v>35</v>
      </c>
      <c r="H73" s="65">
        <f>VLOOKUP($A73,'Return Data'!$B$7:$R$2700,12,0)</f>
        <v>2.8338999999999999</v>
      </c>
      <c r="I73" s="66">
        <f t="shared" ref="I73" si="23">RANK(H73,H$8:H$73,0)</f>
        <v>43</v>
      </c>
      <c r="J73" s="65">
        <f>VLOOKUP($A73,'Return Data'!$B$7:$R$2700,13,0)</f>
        <v>5.9318</v>
      </c>
      <c r="K73" s="66">
        <f t="shared" ref="K73" si="24">RANK(J73,J$8:J$73,0)</f>
        <v>49</v>
      </c>
      <c r="L73" s="65">
        <f>VLOOKUP($A73,'Return Data'!$B$7:$R$2700,17,0)</f>
        <v>8.3790999999999993</v>
      </c>
      <c r="M73" s="66">
        <f t="shared" ref="M73" si="25">RANK(L73,L$8:L$73,0)</f>
        <v>31</v>
      </c>
      <c r="N73" s="65">
        <f>VLOOKUP($A73,'Return Data'!$B$7:$R$2700,14,0)</f>
        <v>4.1276999999999999</v>
      </c>
      <c r="O73" s="66">
        <f t="shared" ref="O73" si="26">RANK(N73,N$8:N$73,0)</f>
        <v>24</v>
      </c>
      <c r="P73" s="65">
        <f>VLOOKUP($A73,'Return Data'!$B$7:$R$2700,15,0)</f>
        <v>9.2951999999999995</v>
      </c>
      <c r="Q73" s="66">
        <f t="shared" ref="Q73" si="27">RANK(P73,P$8:P$73,0)</f>
        <v>25</v>
      </c>
      <c r="R73" s="65">
        <f>VLOOKUP($A73,'Return Data'!$B$7:$R$2700,16,0)</f>
        <v>17.236899999999999</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11.109487878787879</v>
      </c>
      <c r="E75" s="74"/>
      <c r="F75" s="75">
        <f>AVERAGE(F8:F73)</f>
        <v>41.298986363636374</v>
      </c>
      <c r="G75" s="74"/>
      <c r="H75" s="75">
        <f>AVERAGE(H8:H73)</f>
        <v>4.9680181818181808</v>
      </c>
      <c r="I75" s="74"/>
      <c r="J75" s="75">
        <f>AVERAGE(J8:J73)</f>
        <v>10.723578787878781</v>
      </c>
      <c r="K75" s="74"/>
      <c r="L75" s="75">
        <f>AVERAGE(L8:L73)</f>
        <v>8.8349126984126976</v>
      </c>
      <c r="M75" s="74"/>
      <c r="N75" s="75">
        <f>AVERAGE(N8:N73)</f>
        <v>3.1992038461538455</v>
      </c>
      <c r="O75" s="74"/>
      <c r="P75" s="75">
        <f>AVERAGE(P8:P73)</f>
        <v>10.054361538461539</v>
      </c>
      <c r="Q75" s="74"/>
      <c r="R75" s="75">
        <f>AVERAGE(R8:R73)</f>
        <v>10.231427272727274</v>
      </c>
      <c r="S75" s="76"/>
    </row>
    <row r="76" spans="1:19" x14ac:dyDescent="0.3">
      <c r="A76" s="73" t="s">
        <v>28</v>
      </c>
      <c r="B76" s="74"/>
      <c r="C76" s="74"/>
      <c r="D76" s="75">
        <f>MIN(D8:D73)</f>
        <v>5.8148999999999997</v>
      </c>
      <c r="E76" s="74"/>
      <c r="F76" s="75">
        <f>MIN(F8:F73)</f>
        <v>29.212</v>
      </c>
      <c r="G76" s="74"/>
      <c r="H76" s="75">
        <f>MIN(H8:H73)</f>
        <v>-6.1538000000000004</v>
      </c>
      <c r="I76" s="74"/>
      <c r="J76" s="75">
        <f>MIN(J8:J73)</f>
        <v>-5.7092999999999998</v>
      </c>
      <c r="K76" s="74"/>
      <c r="L76" s="75">
        <f>MIN(L8:L73)</f>
        <v>-4.5354999999999999</v>
      </c>
      <c r="M76" s="74"/>
      <c r="N76" s="75">
        <f>MIN(N8:N73)</f>
        <v>-11.019399999999999</v>
      </c>
      <c r="O76" s="74"/>
      <c r="P76" s="75">
        <f>MIN(P8:P73)</f>
        <v>2.9359000000000002</v>
      </c>
      <c r="Q76" s="74"/>
      <c r="R76" s="75">
        <f>MIN(R8:R73)</f>
        <v>-9.0719999999999992</v>
      </c>
      <c r="S76" s="76"/>
    </row>
    <row r="77" spans="1:19" ht="15" thickBot="1" x14ac:dyDescent="0.35">
      <c r="A77" s="77" t="s">
        <v>29</v>
      </c>
      <c r="B77" s="78"/>
      <c r="C77" s="78"/>
      <c r="D77" s="79">
        <f>MAX(D8:D73)</f>
        <v>17.372299999999999</v>
      </c>
      <c r="E77" s="78"/>
      <c r="F77" s="79">
        <f>MAX(F8:F73)</f>
        <v>53.877600000000001</v>
      </c>
      <c r="G77" s="78"/>
      <c r="H77" s="79">
        <f>MAX(H8:H73)</f>
        <v>26.067900000000002</v>
      </c>
      <c r="I77" s="78"/>
      <c r="J77" s="79">
        <f>MAX(J8:J73)</f>
        <v>33.378399999999999</v>
      </c>
      <c r="K77" s="78"/>
      <c r="L77" s="79">
        <f>MAX(L8:L73)</f>
        <v>27.921099999999999</v>
      </c>
      <c r="M77" s="78"/>
      <c r="N77" s="79">
        <f>MAX(N8:N73)</f>
        <v>16.065799999999999</v>
      </c>
      <c r="O77" s="78"/>
      <c r="P77" s="79">
        <f>MAX(P8:P73)</f>
        <v>18.082899999999999</v>
      </c>
      <c r="Q77" s="78"/>
      <c r="R77" s="79">
        <f>MAX(R8:R73)</f>
        <v>22.9725</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44158</v>
      </c>
      <c r="C8" s="65">
        <f>VLOOKUP($A8,'Return Data'!$B$7:$R$2700,4,0)</f>
        <v>12.66</v>
      </c>
      <c r="D8" s="65">
        <f>VLOOKUP($A8,'Return Data'!$B$7:$R$2700,8,0)</f>
        <v>5.4122000000000003</v>
      </c>
      <c r="E8" s="66">
        <f>RANK(D8,D$8:D$10,0)</f>
        <v>1</v>
      </c>
      <c r="F8" s="65">
        <f>VLOOKUP($A8,'Return Data'!$B$7:$R$2700,9,0)</f>
        <v>12.834199999999999</v>
      </c>
      <c r="G8" s="66">
        <f t="shared" ref="G8" si="0">RANK(F8,F$8:F$10,0)</f>
        <v>1</v>
      </c>
      <c r="H8" s="65">
        <f>VLOOKUP($A8,'Return Data'!$B$7:$R$2700,10,0)</f>
        <v>16.897500000000001</v>
      </c>
      <c r="I8" s="66">
        <f t="shared" ref="I8" si="1">RANK(H8,H$8:H$10,0)</f>
        <v>1</v>
      </c>
      <c r="J8" s="65">
        <f>VLOOKUP($A8,'Return Data'!$B$7:$R$2700,11,0)</f>
        <v>37.012999999999998</v>
      </c>
      <c r="K8" s="66">
        <f t="shared" ref="K8" si="2">RANK(J8,J$8:J$10,0)</f>
        <v>3</v>
      </c>
      <c r="L8" s="65"/>
      <c r="M8" s="66"/>
      <c r="N8" s="65"/>
      <c r="O8" s="66"/>
      <c r="P8" s="65">
        <f>VLOOKUP($A8,'Return Data'!$B$7:$R$2700,16,0)</f>
        <v>26.6</v>
      </c>
      <c r="Q8" s="67">
        <f>RANK(P8,P$8:P$10,0)</f>
        <v>1</v>
      </c>
    </row>
    <row r="9" spans="1:18" x14ac:dyDescent="0.3">
      <c r="A9" s="63" t="s">
        <v>49</v>
      </c>
      <c r="B9" s="64">
        <f>VLOOKUP($A9,'Return Data'!$B$7:$R$2700,3,0)</f>
        <v>44158</v>
      </c>
      <c r="C9" s="65">
        <f>VLOOKUP($A9,'Return Data'!$B$7:$R$2700,4,0)</f>
        <v>12.41</v>
      </c>
      <c r="D9" s="65">
        <f>VLOOKUP($A9,'Return Data'!$B$7:$R$2700,8,0)</f>
        <v>4.1981999999999999</v>
      </c>
      <c r="E9" s="66">
        <f t="shared" ref="E9:E10" si="3">RANK(D9,D$8:D$10,0)</f>
        <v>3</v>
      </c>
      <c r="F9" s="65">
        <f>VLOOKUP($A9,'Return Data'!$B$7:$R$2700,9,0)</f>
        <v>8.8596000000000004</v>
      </c>
      <c r="G9" s="66">
        <f t="shared" ref="G9" si="4">RANK(F9,F$8:F$10,0)</f>
        <v>3</v>
      </c>
      <c r="H9" s="65">
        <f>VLOOKUP($A9,'Return Data'!$B$7:$R$2700,10,0)</f>
        <v>13.853199999999999</v>
      </c>
      <c r="I9" s="66">
        <f t="shared" ref="I9:O10" si="5">RANK(H9,H$8:H$10,0)</f>
        <v>2</v>
      </c>
      <c r="J9" s="65">
        <f>VLOOKUP($A9,'Return Data'!$B$7:$R$2700,11,0)</f>
        <v>43.634300000000003</v>
      </c>
      <c r="K9" s="66">
        <f t="shared" si="5"/>
        <v>1</v>
      </c>
      <c r="L9" s="65">
        <f>VLOOKUP($A9,'Return Data'!$B$7:$R$2700,12,0)</f>
        <v>15.227499999999999</v>
      </c>
      <c r="M9" s="66">
        <f t="shared" si="5"/>
        <v>1</v>
      </c>
      <c r="N9" s="65">
        <f>VLOOKUP($A9,'Return Data'!$B$7:$R$2700,13,0)</f>
        <v>19.326899999999998</v>
      </c>
      <c r="O9" s="66">
        <f t="shared" ref="O9" si="6">RANK(N9,N$8:N$10,0)</f>
        <v>1</v>
      </c>
      <c r="P9" s="65">
        <f>VLOOKUP($A9,'Return Data'!$B$7:$R$2700,16,0)</f>
        <v>17.072099999999999</v>
      </c>
      <c r="Q9" s="67">
        <f t="shared" ref="Q9:Q10" si="7">RANK(P9,P$8:P$10,0)</f>
        <v>2</v>
      </c>
    </row>
    <row r="10" spans="1:18" x14ac:dyDescent="0.3">
      <c r="A10" s="63" t="s">
        <v>50</v>
      </c>
      <c r="B10" s="64">
        <f>VLOOKUP($A10,'Return Data'!$B$7:$R$2700,3,0)</f>
        <v>44158</v>
      </c>
      <c r="C10" s="65">
        <f>VLOOKUP($A10,'Return Data'!$B$7:$R$2700,4,0)</f>
        <v>126.5244</v>
      </c>
      <c r="D10" s="65">
        <f>VLOOKUP($A10,'Return Data'!$B$7:$R$2700,8,0)</f>
        <v>4.2485999999999997</v>
      </c>
      <c r="E10" s="66">
        <f t="shared" si="3"/>
        <v>2</v>
      </c>
      <c r="F10" s="65">
        <f>VLOOKUP($A10,'Return Data'!$B$7:$R$2700,9,0)</f>
        <v>9.0419999999999998</v>
      </c>
      <c r="G10" s="66">
        <f t="shared" ref="G10" si="8">RANK(F10,F$8:F$10,0)</f>
        <v>2</v>
      </c>
      <c r="H10" s="65">
        <f>VLOOKUP($A10,'Return Data'!$B$7:$R$2700,10,0)</f>
        <v>13.0052</v>
      </c>
      <c r="I10" s="66">
        <f t="shared" si="5"/>
        <v>3</v>
      </c>
      <c r="J10" s="65">
        <f>VLOOKUP($A10,'Return Data'!$B$7:$R$2700,11,0)</f>
        <v>41.418599999999998</v>
      </c>
      <c r="K10" s="66">
        <f t="shared" si="5"/>
        <v>2</v>
      </c>
      <c r="L10" s="65">
        <f>VLOOKUP($A10,'Return Data'!$B$7:$R$2700,12,0)</f>
        <v>4.2622999999999998</v>
      </c>
      <c r="M10" s="66">
        <f t="shared" si="5"/>
        <v>2</v>
      </c>
      <c r="N10" s="65">
        <f>VLOOKUP($A10,'Return Data'!$B$7:$R$2700,13,0)</f>
        <v>7.9916999999999998</v>
      </c>
      <c r="O10" s="66">
        <f t="shared" si="5"/>
        <v>2</v>
      </c>
      <c r="P10" s="65">
        <f>VLOOKUP($A10,'Return Data'!$B$7:$R$2700,16,0)</f>
        <v>12.9872</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4.6196666666666664</v>
      </c>
      <c r="E12" s="74"/>
      <c r="F12" s="75">
        <f>AVERAGE(F8:F10)</f>
        <v>10.245266666666666</v>
      </c>
      <c r="G12" s="74"/>
      <c r="H12" s="75">
        <f>AVERAGE(H8:H10)</f>
        <v>14.585300000000002</v>
      </c>
      <c r="I12" s="74"/>
      <c r="J12" s="75">
        <f>AVERAGE(J8:J10)</f>
        <v>40.688633333333335</v>
      </c>
      <c r="K12" s="74"/>
      <c r="L12" s="75">
        <f>AVERAGE(L8:L10)</f>
        <v>9.7448999999999995</v>
      </c>
      <c r="M12" s="74"/>
      <c r="N12" s="75">
        <f>AVERAGE(N8:N10)</f>
        <v>13.659299999999998</v>
      </c>
      <c r="O12" s="74"/>
      <c r="P12" s="75">
        <f>AVERAGE(P8:P10)</f>
        <v>18.886433333333333</v>
      </c>
      <c r="Q12" s="76"/>
    </row>
    <row r="13" spans="1:18" x14ac:dyDescent="0.3">
      <c r="A13" s="73" t="s">
        <v>28</v>
      </c>
      <c r="B13" s="74"/>
      <c r="C13" s="74"/>
      <c r="D13" s="75">
        <f>MIN(D8:D10)</f>
        <v>4.1981999999999999</v>
      </c>
      <c r="E13" s="74"/>
      <c r="F13" s="75">
        <f>MIN(F8:F10)</f>
        <v>8.8596000000000004</v>
      </c>
      <c r="G13" s="74"/>
      <c r="H13" s="75">
        <f>MIN(H8:H10)</f>
        <v>13.0052</v>
      </c>
      <c r="I13" s="74"/>
      <c r="J13" s="75">
        <f>MIN(J8:J10)</f>
        <v>37.012999999999998</v>
      </c>
      <c r="K13" s="74"/>
      <c r="L13" s="75">
        <f>MIN(L8:L10)</f>
        <v>4.2622999999999998</v>
      </c>
      <c r="M13" s="74"/>
      <c r="N13" s="75">
        <f>MIN(N8:N10)</f>
        <v>7.9916999999999998</v>
      </c>
      <c r="O13" s="74"/>
      <c r="P13" s="75">
        <f>MIN(P8:P10)</f>
        <v>12.9872</v>
      </c>
      <c r="Q13" s="76"/>
    </row>
    <row r="14" spans="1:18" ht="15" thickBot="1" x14ac:dyDescent="0.35">
      <c r="A14" s="77" t="s">
        <v>29</v>
      </c>
      <c r="B14" s="78"/>
      <c r="C14" s="78"/>
      <c r="D14" s="79">
        <f>MAX(D8:D10)</f>
        <v>5.4122000000000003</v>
      </c>
      <c r="E14" s="78"/>
      <c r="F14" s="79">
        <f>MAX(F8:F10)</f>
        <v>12.834199999999999</v>
      </c>
      <c r="G14" s="78"/>
      <c r="H14" s="79">
        <f>MAX(H8:H10)</f>
        <v>16.897500000000001</v>
      </c>
      <c r="I14" s="78"/>
      <c r="J14" s="79">
        <f>MAX(J8:J10)</f>
        <v>43.634300000000003</v>
      </c>
      <c r="K14" s="78"/>
      <c r="L14" s="79">
        <f>MAX(L8:L10)</f>
        <v>15.227499999999999</v>
      </c>
      <c r="M14" s="78"/>
      <c r="N14" s="79">
        <f>MAX(N8:N10)</f>
        <v>19.326899999999998</v>
      </c>
      <c r="O14" s="78"/>
      <c r="P14" s="79">
        <f>MAX(P8:P10)</f>
        <v>26.6</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44158</v>
      </c>
      <c r="C8" s="65">
        <f>VLOOKUP($A8,'Return Data'!$B$7:$R$2700,4,0)</f>
        <v>12.5</v>
      </c>
      <c r="D8" s="65">
        <f>VLOOKUP($A8,'Return Data'!$B$7:$R$2700,8,0)</f>
        <v>5.3075000000000001</v>
      </c>
      <c r="E8" s="66">
        <f>RANK(D8,D$8:D$10,0)</f>
        <v>1</v>
      </c>
      <c r="F8" s="65">
        <f>VLOOKUP($A8,'Return Data'!$B$7:$R$2700,9,0)</f>
        <v>12.7142</v>
      </c>
      <c r="G8" s="66">
        <f t="shared" ref="G8:G10" si="0">RANK(F8,F$8:F$10,0)</f>
        <v>1</v>
      </c>
      <c r="H8" s="65">
        <f>VLOOKUP($A8,'Return Data'!$B$7:$R$2700,10,0)</f>
        <v>16.3873</v>
      </c>
      <c r="I8" s="66">
        <f t="shared" ref="I8" si="1">RANK(H8,H$8:H$10,0)</f>
        <v>1</v>
      </c>
      <c r="J8" s="65">
        <f>VLOOKUP($A8,'Return Data'!$B$7:$R$2700,11,0)</f>
        <v>35.869599999999998</v>
      </c>
      <c r="K8" s="66">
        <f t="shared" ref="K8" si="2">RANK(J8,J$8:J$10,0)</f>
        <v>3</v>
      </c>
      <c r="L8" s="65"/>
      <c r="M8" s="66"/>
      <c r="N8" s="65"/>
      <c r="O8" s="66"/>
      <c r="P8" s="65">
        <f>VLOOKUP($A8,'Return Data'!$B$7:$R$2700,16,0)</f>
        <v>25</v>
      </c>
      <c r="Q8" s="67">
        <f>RANK(P8,P$8:P$10,0)</f>
        <v>1</v>
      </c>
    </row>
    <row r="9" spans="1:17" x14ac:dyDescent="0.3">
      <c r="A9" s="63" t="s">
        <v>51</v>
      </c>
      <c r="B9" s="64">
        <f>VLOOKUP($A9,'Return Data'!$B$7:$R$2700,3,0)</f>
        <v>44158</v>
      </c>
      <c r="C9" s="65">
        <f>VLOOKUP($A9,'Return Data'!$B$7:$R$2700,4,0)</f>
        <v>12.31</v>
      </c>
      <c r="D9" s="65">
        <f>VLOOKUP($A9,'Return Data'!$B$7:$R$2700,8,0)</f>
        <v>4.1455000000000002</v>
      </c>
      <c r="E9" s="66">
        <f t="shared" ref="E9:E10" si="3">RANK(D9,D$8:D$10,0)</f>
        <v>3</v>
      </c>
      <c r="F9" s="65">
        <f>VLOOKUP($A9,'Return Data'!$B$7:$R$2700,9,0)</f>
        <v>8.7455999999999996</v>
      </c>
      <c r="G9" s="66">
        <f t="shared" si="0"/>
        <v>3</v>
      </c>
      <c r="H9" s="65">
        <f>VLOOKUP($A9,'Return Data'!$B$7:$R$2700,10,0)</f>
        <v>13.5609</v>
      </c>
      <c r="I9" s="66">
        <f t="shared" ref="I9:O10" si="4">RANK(H9,H$8:H$10,0)</f>
        <v>2</v>
      </c>
      <c r="J9" s="65">
        <f>VLOOKUP($A9,'Return Data'!$B$7:$R$2700,11,0)</f>
        <v>42.973300000000002</v>
      </c>
      <c r="K9" s="66">
        <f t="shared" si="4"/>
        <v>1</v>
      </c>
      <c r="L9" s="65">
        <f>VLOOKUP($A9,'Return Data'!$B$7:$R$2700,12,0)</f>
        <v>14.725099999999999</v>
      </c>
      <c r="M9" s="66">
        <f t="shared" si="4"/>
        <v>1</v>
      </c>
      <c r="N9" s="65">
        <f>VLOOKUP($A9,'Return Data'!$B$7:$R$2700,13,0)</f>
        <v>18.593399999999999</v>
      </c>
      <c r="O9" s="66">
        <f t="shared" ref="O9" si="5">RANK(N9,N$8:N$10,0)</f>
        <v>1</v>
      </c>
      <c r="P9" s="65">
        <f>VLOOKUP($A9,'Return Data'!$B$7:$R$2700,16,0)</f>
        <v>16.3827</v>
      </c>
      <c r="Q9" s="67">
        <f t="shared" ref="Q9:Q10" si="6">RANK(P9,P$8:P$10,0)</f>
        <v>2</v>
      </c>
    </row>
    <row r="10" spans="1:17" x14ac:dyDescent="0.3">
      <c r="A10" s="63" t="s">
        <v>52</v>
      </c>
      <c r="B10" s="64">
        <f>VLOOKUP($A10,'Return Data'!$B$7:$R$2700,3,0)</f>
        <v>44158</v>
      </c>
      <c r="C10" s="65">
        <f>VLOOKUP($A10,'Return Data'!$B$7:$R$2700,4,0)</f>
        <v>525.73343855736596</v>
      </c>
      <c r="D10" s="65">
        <f>VLOOKUP($A10,'Return Data'!$B$7:$R$2700,8,0)</f>
        <v>4.2180999999999997</v>
      </c>
      <c r="E10" s="66">
        <f t="shared" si="3"/>
        <v>2</v>
      </c>
      <c r="F10" s="65">
        <f>VLOOKUP($A10,'Return Data'!$B$7:$R$2700,9,0)</f>
        <v>8.9717000000000002</v>
      </c>
      <c r="G10" s="66">
        <f t="shared" si="0"/>
        <v>2</v>
      </c>
      <c r="H10" s="65">
        <f>VLOOKUP($A10,'Return Data'!$B$7:$R$2700,10,0)</f>
        <v>12.7913</v>
      </c>
      <c r="I10" s="66">
        <f t="shared" si="4"/>
        <v>3</v>
      </c>
      <c r="J10" s="65">
        <f>VLOOKUP($A10,'Return Data'!$B$7:$R$2700,11,0)</f>
        <v>40.880000000000003</v>
      </c>
      <c r="K10" s="66">
        <f t="shared" si="4"/>
        <v>2</v>
      </c>
      <c r="L10" s="65">
        <f>VLOOKUP($A10,'Return Data'!$B$7:$R$2700,12,0)</f>
        <v>3.6484999999999999</v>
      </c>
      <c r="M10" s="66">
        <f t="shared" si="4"/>
        <v>2</v>
      </c>
      <c r="N10" s="65">
        <f>VLOOKUP($A10,'Return Data'!$B$7:$R$2700,13,0)</f>
        <v>7.1371000000000002</v>
      </c>
      <c r="O10" s="66">
        <f t="shared" si="4"/>
        <v>2</v>
      </c>
      <c r="P10" s="65">
        <f>VLOOKUP($A10,'Return Data'!$B$7:$R$2700,16,0)</f>
        <v>14.162000000000001</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4.557033333333333</v>
      </c>
      <c r="E12" s="74"/>
      <c r="F12" s="75">
        <f>AVERAGE(F8:F10)</f>
        <v>10.143833333333333</v>
      </c>
      <c r="G12" s="74"/>
      <c r="H12" s="75">
        <f>AVERAGE(H8:H10)</f>
        <v>14.246499999999999</v>
      </c>
      <c r="I12" s="74"/>
      <c r="J12" s="75">
        <f>AVERAGE(J8:J10)</f>
        <v>39.907633333333337</v>
      </c>
      <c r="K12" s="74"/>
      <c r="L12" s="75">
        <f>AVERAGE(L8:L10)</f>
        <v>9.1867999999999999</v>
      </c>
      <c r="M12" s="74"/>
      <c r="N12" s="75">
        <f>AVERAGE(N8:N10)</f>
        <v>12.86525</v>
      </c>
      <c r="O12" s="74"/>
      <c r="P12" s="75">
        <f>AVERAGE(P8:P10)</f>
        <v>18.514900000000001</v>
      </c>
      <c r="Q12" s="76"/>
    </row>
    <row r="13" spans="1:17" x14ac:dyDescent="0.3">
      <c r="A13" s="73" t="s">
        <v>28</v>
      </c>
      <c r="B13" s="74"/>
      <c r="C13" s="74"/>
      <c r="D13" s="75">
        <f>MIN(D8:D10)</f>
        <v>4.1455000000000002</v>
      </c>
      <c r="E13" s="74"/>
      <c r="F13" s="75">
        <f>MIN(F8:F10)</f>
        <v>8.7455999999999996</v>
      </c>
      <c r="G13" s="74"/>
      <c r="H13" s="75">
        <f>MIN(H8:H10)</f>
        <v>12.7913</v>
      </c>
      <c r="I13" s="74"/>
      <c r="J13" s="75">
        <f>MIN(J8:J10)</f>
        <v>35.869599999999998</v>
      </c>
      <c r="K13" s="74"/>
      <c r="L13" s="75">
        <f>MIN(L8:L10)</f>
        <v>3.6484999999999999</v>
      </c>
      <c r="M13" s="74"/>
      <c r="N13" s="75">
        <f>MIN(N8:N10)</f>
        <v>7.1371000000000002</v>
      </c>
      <c r="O13" s="74"/>
      <c r="P13" s="75">
        <f>MIN(P8:P10)</f>
        <v>14.162000000000001</v>
      </c>
      <c r="Q13" s="76"/>
    </row>
    <row r="14" spans="1:17" ht="15" thickBot="1" x14ac:dyDescent="0.35">
      <c r="A14" s="77" t="s">
        <v>29</v>
      </c>
      <c r="B14" s="78"/>
      <c r="C14" s="78"/>
      <c r="D14" s="79">
        <f>MAX(D8:D10)</f>
        <v>5.3075000000000001</v>
      </c>
      <c r="E14" s="78"/>
      <c r="F14" s="79">
        <f>MAX(F8:F10)</f>
        <v>12.7142</v>
      </c>
      <c r="G14" s="78"/>
      <c r="H14" s="79">
        <f>MAX(H8:H10)</f>
        <v>16.3873</v>
      </c>
      <c r="I14" s="78"/>
      <c r="J14" s="79">
        <f>MAX(J8:J10)</f>
        <v>42.973300000000002</v>
      </c>
      <c r="K14" s="78"/>
      <c r="L14" s="79">
        <f>MAX(L8:L10)</f>
        <v>14.725099999999999</v>
      </c>
      <c r="M14" s="78"/>
      <c r="N14" s="79">
        <f>MAX(N8:N10)</f>
        <v>18.593399999999999</v>
      </c>
      <c r="O14" s="78"/>
      <c r="P14" s="79">
        <f>MAX(P8:P10)</f>
        <v>25</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44158</v>
      </c>
      <c r="C8" s="65">
        <f>VLOOKUP($A8,'Return Data'!$B$7:$R$2700,4,0)</f>
        <v>38.051699999999997</v>
      </c>
      <c r="D8" s="65">
        <f>VLOOKUP($A8,'Return Data'!$B$7:$R$2700,9,0)</f>
        <v>8.6371000000000002</v>
      </c>
      <c r="E8" s="66">
        <f t="shared" ref="E8:E33" si="0">RANK(D8,D$8:D$33,0)</f>
        <v>13</v>
      </c>
      <c r="F8" s="65">
        <f>VLOOKUP($A8,'Return Data'!$B$7:$R$2700,10,0)</f>
        <v>13.7788</v>
      </c>
      <c r="G8" s="66">
        <f t="shared" ref="G8:G33" si="1">RANK(F8,F$8:F$33,0)</f>
        <v>1</v>
      </c>
      <c r="H8" s="65">
        <f>VLOOKUP($A8,'Return Data'!$B$7:$R$2700,11,0)</f>
        <v>14.696899999999999</v>
      </c>
      <c r="I8" s="66">
        <f t="shared" ref="I8:I33" si="2">RANK(H8,H$8:H$33,0)</f>
        <v>3</v>
      </c>
      <c r="J8" s="65">
        <f>VLOOKUP($A8,'Return Data'!$B$7:$R$2700,12,0)</f>
        <v>13.010999999999999</v>
      </c>
      <c r="K8" s="66">
        <f t="shared" ref="K8:K33" si="3">RANK(J8,J$8:J$33,0)</f>
        <v>1</v>
      </c>
      <c r="L8" s="65">
        <f>VLOOKUP($A8,'Return Data'!$B$7:$R$2700,13,0)</f>
        <v>11.1165</v>
      </c>
      <c r="M8" s="66">
        <f t="shared" ref="M8:M33" si="4">RANK(L8,L$8:L$33,0)</f>
        <v>3</v>
      </c>
      <c r="N8" s="65">
        <f>VLOOKUP($A8,'Return Data'!$B$7:$R$2700,17,0)</f>
        <v>10.894600000000001</v>
      </c>
      <c r="O8" s="66">
        <f t="shared" ref="O8:O24" si="5">RANK(N8,N$8:N$33,0)</f>
        <v>4</v>
      </c>
      <c r="P8" s="65">
        <f>VLOOKUP($A8,'Return Data'!$B$7:$R$2700,14,0)</f>
        <v>9.1989000000000001</v>
      </c>
      <c r="Q8" s="66">
        <f t="shared" ref="Q8:Q24" si="6">RANK(P8,P$8:P$33,0)</f>
        <v>5</v>
      </c>
      <c r="R8" s="65">
        <f>VLOOKUP($A8,'Return Data'!$B$7:$R$2700,16,0)</f>
        <v>9.7841000000000005</v>
      </c>
      <c r="S8" s="67">
        <f t="shared" ref="S8:S33" si="7">RANK(R8,R$8:R$33,0)</f>
        <v>2</v>
      </c>
    </row>
    <row r="9" spans="1:19" x14ac:dyDescent="0.3">
      <c r="A9" s="82" t="s">
        <v>1476</v>
      </c>
      <c r="B9" s="64">
        <f>VLOOKUP($A9,'Return Data'!$B$7:$R$2700,3,0)</f>
        <v>44158</v>
      </c>
      <c r="C9" s="65">
        <f>VLOOKUP($A9,'Return Data'!$B$7:$R$2700,4,0)</f>
        <v>25.173300000000001</v>
      </c>
      <c r="D9" s="65">
        <f>VLOOKUP($A9,'Return Data'!$B$7:$R$2700,9,0)</f>
        <v>8.3088999999999995</v>
      </c>
      <c r="E9" s="66">
        <f t="shared" si="0"/>
        <v>18</v>
      </c>
      <c r="F9" s="65">
        <f>VLOOKUP($A9,'Return Data'!$B$7:$R$2700,10,0)</f>
        <v>9.3628</v>
      </c>
      <c r="G9" s="66">
        <f t="shared" si="1"/>
        <v>11</v>
      </c>
      <c r="H9" s="65">
        <f>VLOOKUP($A9,'Return Data'!$B$7:$R$2700,11,0)</f>
        <v>10.516500000000001</v>
      </c>
      <c r="I9" s="66">
        <f t="shared" si="2"/>
        <v>10</v>
      </c>
      <c r="J9" s="65">
        <f>VLOOKUP($A9,'Return Data'!$B$7:$R$2700,12,0)</f>
        <v>11.0563</v>
      </c>
      <c r="K9" s="66">
        <f t="shared" si="3"/>
        <v>4</v>
      </c>
      <c r="L9" s="65">
        <f>VLOOKUP($A9,'Return Data'!$B$7:$R$2700,13,0)</f>
        <v>10.8581</v>
      </c>
      <c r="M9" s="66">
        <f t="shared" si="4"/>
        <v>5</v>
      </c>
      <c r="N9" s="65">
        <f>VLOOKUP($A9,'Return Data'!$B$7:$R$2700,17,0)</f>
        <v>11.0307</v>
      </c>
      <c r="O9" s="66">
        <f t="shared" si="5"/>
        <v>3</v>
      </c>
      <c r="P9" s="65">
        <f>VLOOKUP($A9,'Return Data'!$B$7:$R$2700,14,0)</f>
        <v>9.2954000000000008</v>
      </c>
      <c r="Q9" s="66">
        <f t="shared" si="6"/>
        <v>2</v>
      </c>
      <c r="R9" s="65">
        <f>VLOOKUP($A9,'Return Data'!$B$7:$R$2700,16,0)</f>
        <v>9.2414000000000005</v>
      </c>
      <c r="S9" s="67">
        <f t="shared" si="7"/>
        <v>4</v>
      </c>
    </row>
    <row r="10" spans="1:19" x14ac:dyDescent="0.3">
      <c r="A10" s="82" t="s">
        <v>1479</v>
      </c>
      <c r="B10" s="64">
        <f>VLOOKUP($A10,'Return Data'!$B$7:$R$2700,3,0)</f>
        <v>44158</v>
      </c>
      <c r="C10" s="65">
        <f>VLOOKUP($A10,'Return Data'!$B$7:$R$2700,4,0)</f>
        <v>23.807500000000001</v>
      </c>
      <c r="D10" s="65">
        <f>VLOOKUP($A10,'Return Data'!$B$7:$R$2700,9,0)</f>
        <v>6.0647000000000002</v>
      </c>
      <c r="E10" s="66">
        <f t="shared" si="0"/>
        <v>25</v>
      </c>
      <c r="F10" s="65">
        <f>VLOOKUP($A10,'Return Data'!$B$7:$R$2700,10,0)</f>
        <v>8.2073999999999998</v>
      </c>
      <c r="G10" s="66">
        <f t="shared" si="1"/>
        <v>21</v>
      </c>
      <c r="H10" s="65">
        <f>VLOOKUP($A10,'Return Data'!$B$7:$R$2700,11,0)</f>
        <v>9.9344000000000001</v>
      </c>
      <c r="I10" s="66">
        <f t="shared" si="2"/>
        <v>13</v>
      </c>
      <c r="J10" s="65">
        <f>VLOOKUP($A10,'Return Data'!$B$7:$R$2700,12,0)</f>
        <v>7.6981999999999999</v>
      </c>
      <c r="K10" s="66">
        <f t="shared" si="3"/>
        <v>23</v>
      </c>
      <c r="L10" s="65">
        <f>VLOOKUP($A10,'Return Data'!$B$7:$R$2700,13,0)</f>
        <v>8.3941999999999997</v>
      </c>
      <c r="M10" s="66">
        <f t="shared" si="4"/>
        <v>21</v>
      </c>
      <c r="N10" s="65">
        <f>VLOOKUP($A10,'Return Data'!$B$7:$R$2700,17,0)</f>
        <v>9.3360000000000003</v>
      </c>
      <c r="O10" s="66">
        <f t="shared" si="5"/>
        <v>16</v>
      </c>
      <c r="P10" s="65">
        <f>VLOOKUP($A10,'Return Data'!$B$7:$R$2700,14,0)</f>
        <v>8.5558999999999994</v>
      </c>
      <c r="Q10" s="66">
        <f t="shared" si="6"/>
        <v>13</v>
      </c>
      <c r="R10" s="65">
        <f>VLOOKUP($A10,'Return Data'!$B$7:$R$2700,16,0)</f>
        <v>9.0744000000000007</v>
      </c>
      <c r="S10" s="67">
        <f t="shared" si="7"/>
        <v>6</v>
      </c>
    </row>
    <row r="11" spans="1:19" x14ac:dyDescent="0.3">
      <c r="A11" s="82" t="s">
        <v>1481</v>
      </c>
      <c r="B11" s="64">
        <f>VLOOKUP($A11,'Return Data'!$B$7:$R$2700,3,0)</f>
        <v>44158</v>
      </c>
      <c r="C11" s="65">
        <f>VLOOKUP($A11,'Return Data'!$B$7:$R$2700,4,0)</f>
        <v>25.594000000000001</v>
      </c>
      <c r="D11" s="65">
        <f>VLOOKUP($A11,'Return Data'!$B$7:$R$2700,9,0)</f>
        <v>9.0161999999999995</v>
      </c>
      <c r="E11" s="66">
        <f t="shared" si="0"/>
        <v>8</v>
      </c>
      <c r="F11" s="65">
        <f>VLOOKUP($A11,'Return Data'!$B$7:$R$2700,10,0)</f>
        <v>11.667299999999999</v>
      </c>
      <c r="G11" s="66">
        <f t="shared" si="1"/>
        <v>2</v>
      </c>
      <c r="H11" s="65">
        <f>VLOOKUP($A11,'Return Data'!$B$7:$R$2700,11,0)</f>
        <v>11.0533</v>
      </c>
      <c r="I11" s="66">
        <f t="shared" si="2"/>
        <v>7</v>
      </c>
      <c r="J11" s="65">
        <f>VLOOKUP($A11,'Return Data'!$B$7:$R$2700,12,0)</f>
        <v>10.534000000000001</v>
      </c>
      <c r="K11" s="66">
        <f t="shared" si="3"/>
        <v>9</v>
      </c>
      <c r="L11" s="65">
        <f>VLOOKUP($A11,'Return Data'!$B$7:$R$2700,13,0)</f>
        <v>10.925000000000001</v>
      </c>
      <c r="M11" s="66">
        <f t="shared" si="4"/>
        <v>4</v>
      </c>
      <c r="N11" s="65">
        <f>VLOOKUP($A11,'Return Data'!$B$7:$R$2700,17,0)</f>
        <v>9.8887</v>
      </c>
      <c r="O11" s="66">
        <f t="shared" si="5"/>
        <v>15</v>
      </c>
      <c r="P11" s="65">
        <f>VLOOKUP($A11,'Return Data'!$B$7:$R$2700,14,0)</f>
        <v>8.6270000000000007</v>
      </c>
      <c r="Q11" s="66">
        <f t="shared" si="6"/>
        <v>12</v>
      </c>
      <c r="R11" s="65">
        <f>VLOOKUP($A11,'Return Data'!$B$7:$R$2700,16,0)</f>
        <v>8.7990999999999993</v>
      </c>
      <c r="S11" s="67">
        <f t="shared" si="7"/>
        <v>14</v>
      </c>
    </row>
    <row r="12" spans="1:19" x14ac:dyDescent="0.3">
      <c r="A12" s="82" t="s">
        <v>1482</v>
      </c>
      <c r="B12" s="64">
        <f>VLOOKUP($A12,'Return Data'!$B$7:$R$2700,3,0)</f>
        <v>44158</v>
      </c>
      <c r="C12" s="65">
        <f>VLOOKUP($A12,'Return Data'!$B$7:$R$2700,4,0)</f>
        <v>18.019200000000001</v>
      </c>
      <c r="D12" s="65">
        <f>VLOOKUP($A12,'Return Data'!$B$7:$R$2700,9,0)</f>
        <v>4.4470000000000001</v>
      </c>
      <c r="E12" s="66">
        <f t="shared" si="0"/>
        <v>26</v>
      </c>
      <c r="F12" s="65">
        <f>VLOOKUP($A12,'Return Data'!$B$7:$R$2700,10,0)</f>
        <v>7.8710000000000004</v>
      </c>
      <c r="G12" s="66">
        <f t="shared" si="1"/>
        <v>24</v>
      </c>
      <c r="H12" s="65">
        <f>VLOOKUP($A12,'Return Data'!$B$7:$R$2700,11,0)</f>
        <v>6.8216000000000001</v>
      </c>
      <c r="I12" s="66">
        <f t="shared" si="2"/>
        <v>25</v>
      </c>
      <c r="J12" s="65">
        <f>VLOOKUP($A12,'Return Data'!$B$7:$R$2700,12,0)</f>
        <v>-5.7595000000000001</v>
      </c>
      <c r="K12" s="66">
        <f t="shared" si="3"/>
        <v>25</v>
      </c>
      <c r="L12" s="65">
        <f>VLOOKUP($A12,'Return Data'!$B$7:$R$2700,13,0)</f>
        <v>-0.29389999999999999</v>
      </c>
      <c r="M12" s="66">
        <f t="shared" si="4"/>
        <v>25</v>
      </c>
      <c r="N12" s="65">
        <f>VLOOKUP($A12,'Return Data'!$B$7:$R$2700,17,0)</f>
        <v>-6.5330000000000004</v>
      </c>
      <c r="O12" s="66">
        <f t="shared" si="5"/>
        <v>25</v>
      </c>
      <c r="P12" s="65">
        <f>VLOOKUP($A12,'Return Data'!$B$7:$R$2700,14,0)</f>
        <v>-2.6288</v>
      </c>
      <c r="Q12" s="66">
        <f t="shared" si="6"/>
        <v>24</v>
      </c>
      <c r="R12" s="65">
        <f>VLOOKUP($A12,'Return Data'!$B$7:$R$2700,16,0)</f>
        <v>4.6974999999999998</v>
      </c>
      <c r="S12" s="67">
        <f t="shared" si="7"/>
        <v>26</v>
      </c>
    </row>
    <row r="13" spans="1:19" x14ac:dyDescent="0.3">
      <c r="A13" s="82" t="s">
        <v>1484</v>
      </c>
      <c r="B13" s="64">
        <f>VLOOKUP($A13,'Return Data'!$B$7:$R$2700,3,0)</f>
        <v>44158</v>
      </c>
      <c r="C13" s="65">
        <f>VLOOKUP($A13,'Return Data'!$B$7:$R$2700,4,0)</f>
        <v>21.394500000000001</v>
      </c>
      <c r="D13" s="65">
        <f>VLOOKUP($A13,'Return Data'!$B$7:$R$2700,9,0)</f>
        <v>8.3691999999999993</v>
      </c>
      <c r="E13" s="66">
        <f t="shared" si="0"/>
        <v>17</v>
      </c>
      <c r="F13" s="65">
        <f>VLOOKUP($A13,'Return Data'!$B$7:$R$2700,10,0)</f>
        <v>8.2820999999999998</v>
      </c>
      <c r="G13" s="66">
        <f t="shared" si="1"/>
        <v>20</v>
      </c>
      <c r="H13" s="65">
        <f>VLOOKUP($A13,'Return Data'!$B$7:$R$2700,11,0)</f>
        <v>9.4136000000000006</v>
      </c>
      <c r="I13" s="66">
        <f t="shared" si="2"/>
        <v>15</v>
      </c>
      <c r="J13" s="65">
        <f>VLOOKUP($A13,'Return Data'!$B$7:$R$2700,12,0)</f>
        <v>9.9763999999999999</v>
      </c>
      <c r="K13" s="66">
        <f t="shared" si="3"/>
        <v>15</v>
      </c>
      <c r="L13" s="65">
        <f>VLOOKUP($A13,'Return Data'!$B$7:$R$2700,13,0)</f>
        <v>9.6233000000000004</v>
      </c>
      <c r="M13" s="66">
        <f t="shared" si="4"/>
        <v>18</v>
      </c>
      <c r="N13" s="65">
        <f>VLOOKUP($A13,'Return Data'!$B$7:$R$2700,17,0)</f>
        <v>9.8902000000000001</v>
      </c>
      <c r="O13" s="66">
        <f t="shared" si="5"/>
        <v>14</v>
      </c>
      <c r="P13" s="65">
        <f>VLOOKUP($A13,'Return Data'!$B$7:$R$2700,14,0)</f>
        <v>8.3486999999999991</v>
      </c>
      <c r="Q13" s="66">
        <f t="shared" si="6"/>
        <v>14</v>
      </c>
      <c r="R13" s="65">
        <f>VLOOKUP($A13,'Return Data'!$B$7:$R$2700,16,0)</f>
        <v>8.1861999999999995</v>
      </c>
      <c r="S13" s="67">
        <f t="shared" si="7"/>
        <v>18</v>
      </c>
    </row>
    <row r="14" spans="1:19" x14ac:dyDescent="0.3">
      <c r="A14" s="82" t="s">
        <v>1486</v>
      </c>
      <c r="B14" s="64">
        <f>VLOOKUP($A14,'Return Data'!$B$7:$R$2700,3,0)</f>
        <v>44158</v>
      </c>
      <c r="C14" s="65">
        <f>VLOOKUP($A14,'Return Data'!$B$7:$R$2700,4,0)</f>
        <v>38.618099999999998</v>
      </c>
      <c r="D14" s="65">
        <f>VLOOKUP($A14,'Return Data'!$B$7:$R$2700,9,0)</f>
        <v>9.4102999999999994</v>
      </c>
      <c r="E14" s="66">
        <f t="shared" si="0"/>
        <v>5</v>
      </c>
      <c r="F14" s="65">
        <f>VLOOKUP($A14,'Return Data'!$B$7:$R$2700,10,0)</f>
        <v>9.4581999999999997</v>
      </c>
      <c r="G14" s="66">
        <f t="shared" si="1"/>
        <v>9</v>
      </c>
      <c r="H14" s="65">
        <f>VLOOKUP($A14,'Return Data'!$B$7:$R$2700,11,0)</f>
        <v>8.9304000000000006</v>
      </c>
      <c r="I14" s="66">
        <f t="shared" si="2"/>
        <v>18</v>
      </c>
      <c r="J14" s="65">
        <f>VLOOKUP($A14,'Return Data'!$B$7:$R$2700,12,0)</f>
        <v>9.8985000000000003</v>
      </c>
      <c r="K14" s="66">
        <f t="shared" si="3"/>
        <v>16</v>
      </c>
      <c r="L14" s="65">
        <f>VLOOKUP($A14,'Return Data'!$B$7:$R$2700,13,0)</f>
        <v>9.9316999999999993</v>
      </c>
      <c r="M14" s="66">
        <f t="shared" si="4"/>
        <v>16</v>
      </c>
      <c r="N14" s="65">
        <f>VLOOKUP($A14,'Return Data'!$B$7:$R$2700,17,0)</f>
        <v>10.4498</v>
      </c>
      <c r="O14" s="66">
        <f t="shared" si="5"/>
        <v>12</v>
      </c>
      <c r="P14" s="65">
        <f>VLOOKUP($A14,'Return Data'!$B$7:$R$2700,14,0)</f>
        <v>8.7022999999999993</v>
      </c>
      <c r="Q14" s="66">
        <f t="shared" si="6"/>
        <v>10</v>
      </c>
      <c r="R14" s="65">
        <f>VLOOKUP($A14,'Return Data'!$B$7:$R$2700,16,0)</f>
        <v>8.9909999999999997</v>
      </c>
      <c r="S14" s="67">
        <f t="shared" si="7"/>
        <v>10</v>
      </c>
    </row>
    <row r="15" spans="1:19" x14ac:dyDescent="0.3">
      <c r="A15" s="82" t="s">
        <v>1496</v>
      </c>
      <c r="B15" s="64">
        <f>VLOOKUP($A15,'Return Data'!$B$7:$R$2700,3,0)</f>
        <v>44158</v>
      </c>
      <c r="C15" s="65">
        <f>VLOOKUP($A15,'Return Data'!$B$7:$R$2700,4,0)</f>
        <v>3983.4238</v>
      </c>
      <c r="D15" s="65">
        <f>VLOOKUP($A15,'Return Data'!$B$7:$R$2700,9,0)</f>
        <v>26.312899999999999</v>
      </c>
      <c r="E15" s="66">
        <f t="shared" si="0"/>
        <v>1</v>
      </c>
      <c r="F15" s="65">
        <f>VLOOKUP($A15,'Return Data'!$B$7:$R$2700,10,0)</f>
        <v>0.80679999999999996</v>
      </c>
      <c r="G15" s="66">
        <f t="shared" si="1"/>
        <v>26</v>
      </c>
      <c r="H15" s="65">
        <f>VLOOKUP($A15,'Return Data'!$B$7:$R$2700,11,0)</f>
        <v>1.7845</v>
      </c>
      <c r="I15" s="66">
        <f t="shared" si="2"/>
        <v>26</v>
      </c>
      <c r="J15" s="65">
        <f>VLOOKUP($A15,'Return Data'!$B$7:$R$2700,12,0)</f>
        <v>-6.8093000000000004</v>
      </c>
      <c r="K15" s="66">
        <f t="shared" si="3"/>
        <v>26</v>
      </c>
      <c r="L15" s="65">
        <f>VLOOKUP($A15,'Return Data'!$B$7:$R$2700,13,0)</f>
        <v>-7.8635999999999999</v>
      </c>
      <c r="M15" s="66">
        <f t="shared" si="4"/>
        <v>26</v>
      </c>
      <c r="N15" s="65">
        <f>VLOOKUP($A15,'Return Data'!$B$7:$R$2700,17,0)</f>
        <v>-0.22739999999999999</v>
      </c>
      <c r="O15" s="66">
        <f t="shared" si="5"/>
        <v>24</v>
      </c>
      <c r="P15" s="65">
        <f>VLOOKUP($A15,'Return Data'!$B$7:$R$2700,14,0)</f>
        <v>2.2593000000000001</v>
      </c>
      <c r="Q15" s="66">
        <f t="shared" si="6"/>
        <v>23</v>
      </c>
      <c r="R15" s="65">
        <f>VLOOKUP($A15,'Return Data'!$B$7:$R$2700,16,0)</f>
        <v>7.1798999999999999</v>
      </c>
      <c r="S15" s="67">
        <f t="shared" si="7"/>
        <v>24</v>
      </c>
    </row>
    <row r="16" spans="1:19" x14ac:dyDescent="0.3">
      <c r="A16" s="82" t="s">
        <v>1498</v>
      </c>
      <c r="B16" s="64">
        <f>VLOOKUP($A16,'Return Data'!$B$7:$R$2700,3,0)</f>
        <v>44158</v>
      </c>
      <c r="C16" s="65">
        <f>VLOOKUP($A16,'Return Data'!$B$7:$R$2700,4,0)</f>
        <v>24.718800000000002</v>
      </c>
      <c r="D16" s="65">
        <f>VLOOKUP($A16,'Return Data'!$B$7:$R$2700,9,0)</f>
        <v>8.7141000000000002</v>
      </c>
      <c r="E16" s="66">
        <f t="shared" si="0"/>
        <v>12</v>
      </c>
      <c r="F16" s="65">
        <f>VLOOKUP($A16,'Return Data'!$B$7:$R$2700,10,0)</f>
        <v>10.6189</v>
      </c>
      <c r="G16" s="66">
        <f t="shared" si="1"/>
        <v>4</v>
      </c>
      <c r="H16" s="65">
        <f>VLOOKUP($A16,'Return Data'!$B$7:$R$2700,11,0)</f>
        <v>11.734999999999999</v>
      </c>
      <c r="I16" s="66">
        <f t="shared" si="2"/>
        <v>4</v>
      </c>
      <c r="J16" s="65">
        <f>VLOOKUP($A16,'Return Data'!$B$7:$R$2700,12,0)</f>
        <v>11.180899999999999</v>
      </c>
      <c r="K16" s="66">
        <f t="shared" si="3"/>
        <v>3</v>
      </c>
      <c r="L16" s="65">
        <f>VLOOKUP($A16,'Return Data'!$B$7:$R$2700,13,0)</f>
        <v>11.2073</v>
      </c>
      <c r="M16" s="66">
        <f t="shared" si="4"/>
        <v>2</v>
      </c>
      <c r="N16" s="65">
        <f>VLOOKUP($A16,'Return Data'!$B$7:$R$2700,17,0)</f>
        <v>10.8674</v>
      </c>
      <c r="O16" s="66">
        <f t="shared" si="5"/>
        <v>5</v>
      </c>
      <c r="P16" s="65">
        <f>VLOOKUP($A16,'Return Data'!$B$7:$R$2700,14,0)</f>
        <v>9.2637</v>
      </c>
      <c r="Q16" s="66">
        <f t="shared" si="6"/>
        <v>4</v>
      </c>
      <c r="R16" s="65">
        <f>VLOOKUP($A16,'Return Data'!$B$7:$R$2700,16,0)</f>
        <v>9.0738000000000003</v>
      </c>
      <c r="S16" s="67">
        <f t="shared" si="7"/>
        <v>7</v>
      </c>
    </row>
    <row r="17" spans="1:19" x14ac:dyDescent="0.3">
      <c r="A17" s="82" t="s">
        <v>1500</v>
      </c>
      <c r="B17" s="64">
        <f>VLOOKUP($A17,'Return Data'!$B$7:$R$2700,3,0)</f>
        <v>44158</v>
      </c>
      <c r="C17" s="65">
        <f>VLOOKUP($A17,'Return Data'!$B$7:$R$2700,4,0)</f>
        <v>33.226199999999999</v>
      </c>
      <c r="D17" s="65">
        <f>VLOOKUP($A17,'Return Data'!$B$7:$R$2700,9,0)</f>
        <v>9.9741</v>
      </c>
      <c r="E17" s="66">
        <f t="shared" si="0"/>
        <v>3</v>
      </c>
      <c r="F17" s="65">
        <f>VLOOKUP($A17,'Return Data'!$B$7:$R$2700,10,0)</f>
        <v>8.1652000000000005</v>
      </c>
      <c r="G17" s="66">
        <f t="shared" si="1"/>
        <v>22</v>
      </c>
      <c r="H17" s="65">
        <f>VLOOKUP($A17,'Return Data'!$B$7:$R$2700,11,0)</f>
        <v>24.965399999999999</v>
      </c>
      <c r="I17" s="66">
        <f t="shared" si="2"/>
        <v>1</v>
      </c>
      <c r="J17" s="65">
        <f>VLOOKUP($A17,'Return Data'!$B$7:$R$2700,12,0)</f>
        <v>6.1369999999999996</v>
      </c>
      <c r="K17" s="66">
        <f t="shared" si="3"/>
        <v>24</v>
      </c>
      <c r="L17" s="65">
        <f>VLOOKUP($A17,'Return Data'!$B$7:$R$2700,13,0)</f>
        <v>6.4177999999999997</v>
      </c>
      <c r="M17" s="66">
        <f t="shared" si="4"/>
        <v>24</v>
      </c>
      <c r="N17" s="65">
        <f>VLOOKUP($A17,'Return Data'!$B$7:$R$2700,17,0)</f>
        <v>3.7633999999999999</v>
      </c>
      <c r="O17" s="66">
        <f t="shared" si="5"/>
        <v>22</v>
      </c>
      <c r="P17" s="65">
        <f>VLOOKUP($A17,'Return Data'!$B$7:$R$2700,14,0)</f>
        <v>4.3731</v>
      </c>
      <c r="Q17" s="66">
        <f t="shared" si="6"/>
        <v>20</v>
      </c>
      <c r="R17" s="65">
        <f>VLOOKUP($A17,'Return Data'!$B$7:$R$2700,16,0)</f>
        <v>7.1553000000000004</v>
      </c>
      <c r="S17" s="67">
        <f t="shared" si="7"/>
        <v>25</v>
      </c>
    </row>
    <row r="18" spans="1:19" x14ac:dyDescent="0.3">
      <c r="A18" s="82" t="s">
        <v>1502</v>
      </c>
      <c r="B18" s="64">
        <f>VLOOKUP($A18,'Return Data'!$B$7:$R$2700,3,0)</f>
        <v>44158</v>
      </c>
      <c r="C18" s="65">
        <f>VLOOKUP($A18,'Return Data'!$B$7:$R$2700,4,0)</f>
        <v>48.028599999999997</v>
      </c>
      <c r="D18" s="65">
        <f>VLOOKUP($A18,'Return Data'!$B$7:$R$2700,9,0)</f>
        <v>8.7353000000000005</v>
      </c>
      <c r="E18" s="66">
        <f t="shared" si="0"/>
        <v>11</v>
      </c>
      <c r="F18" s="65">
        <f>VLOOKUP($A18,'Return Data'!$B$7:$R$2700,10,0)</f>
        <v>10.6403</v>
      </c>
      <c r="G18" s="66">
        <f t="shared" si="1"/>
        <v>3</v>
      </c>
      <c r="H18" s="65">
        <f>VLOOKUP($A18,'Return Data'!$B$7:$R$2700,11,0)</f>
        <v>11.4315</v>
      </c>
      <c r="I18" s="66">
        <f t="shared" si="2"/>
        <v>5</v>
      </c>
      <c r="J18" s="65">
        <f>VLOOKUP($A18,'Return Data'!$B$7:$R$2700,12,0)</f>
        <v>11.287599999999999</v>
      </c>
      <c r="K18" s="66">
        <f t="shared" si="3"/>
        <v>2</v>
      </c>
      <c r="L18" s="65">
        <f>VLOOKUP($A18,'Return Data'!$B$7:$R$2700,13,0)</f>
        <v>11.3714</v>
      </c>
      <c r="M18" s="66">
        <f t="shared" si="4"/>
        <v>1</v>
      </c>
      <c r="N18" s="65">
        <f>VLOOKUP($A18,'Return Data'!$B$7:$R$2700,17,0)</f>
        <v>11.236700000000001</v>
      </c>
      <c r="O18" s="66">
        <f t="shared" si="5"/>
        <v>1</v>
      </c>
      <c r="P18" s="65">
        <f>VLOOKUP($A18,'Return Data'!$B$7:$R$2700,14,0)</f>
        <v>9.2947000000000006</v>
      </c>
      <c r="Q18" s="66">
        <f t="shared" si="6"/>
        <v>3</v>
      </c>
      <c r="R18" s="65">
        <f>VLOOKUP($A18,'Return Data'!$B$7:$R$2700,16,0)</f>
        <v>9.5084999999999997</v>
      </c>
      <c r="S18" s="67">
        <f t="shared" si="7"/>
        <v>3</v>
      </c>
    </row>
    <row r="19" spans="1:19" x14ac:dyDescent="0.3">
      <c r="A19" s="82" t="s">
        <v>1504</v>
      </c>
      <c r="B19" s="64">
        <f>VLOOKUP($A19,'Return Data'!$B$7:$R$2700,3,0)</f>
        <v>44158</v>
      </c>
      <c r="C19" s="65">
        <f>VLOOKUP($A19,'Return Data'!$B$7:$R$2700,4,0)</f>
        <v>21.1647</v>
      </c>
      <c r="D19" s="65">
        <f>VLOOKUP($A19,'Return Data'!$B$7:$R$2700,9,0)</f>
        <v>9.1722000000000001</v>
      </c>
      <c r="E19" s="66">
        <f t="shared" si="0"/>
        <v>6</v>
      </c>
      <c r="F19" s="65">
        <f>VLOOKUP($A19,'Return Data'!$B$7:$R$2700,10,0)</f>
        <v>8.4640000000000004</v>
      </c>
      <c r="G19" s="66">
        <f t="shared" si="1"/>
        <v>17</v>
      </c>
      <c r="H19" s="65">
        <f>VLOOKUP($A19,'Return Data'!$B$7:$R$2700,11,0)</f>
        <v>11.421799999999999</v>
      </c>
      <c r="I19" s="66">
        <f t="shared" si="2"/>
        <v>6</v>
      </c>
      <c r="J19" s="65">
        <f>VLOOKUP($A19,'Return Data'!$B$7:$R$2700,12,0)</f>
        <v>9.7468000000000004</v>
      </c>
      <c r="K19" s="66">
        <f t="shared" si="3"/>
        <v>17</v>
      </c>
      <c r="L19" s="65">
        <f>VLOOKUP($A19,'Return Data'!$B$7:$R$2700,13,0)</f>
        <v>10.466699999999999</v>
      </c>
      <c r="M19" s="66">
        <f t="shared" si="4"/>
        <v>10</v>
      </c>
      <c r="N19" s="65">
        <f>VLOOKUP($A19,'Return Data'!$B$7:$R$2700,17,0)</f>
        <v>5.9531000000000001</v>
      </c>
      <c r="O19" s="66">
        <f t="shared" si="5"/>
        <v>18</v>
      </c>
      <c r="P19" s="65">
        <f>VLOOKUP($A19,'Return Data'!$B$7:$R$2700,14,0)</f>
        <v>6.1489000000000003</v>
      </c>
      <c r="Q19" s="66">
        <f t="shared" si="6"/>
        <v>17</v>
      </c>
      <c r="R19" s="65">
        <f>VLOOKUP($A19,'Return Data'!$B$7:$R$2700,16,0)</f>
        <v>7.7371999999999996</v>
      </c>
      <c r="S19" s="67">
        <f t="shared" si="7"/>
        <v>20</v>
      </c>
    </row>
    <row r="20" spans="1:19" x14ac:dyDescent="0.3">
      <c r="A20" s="82" t="s">
        <v>1505</v>
      </c>
      <c r="B20" s="64">
        <f>VLOOKUP($A20,'Return Data'!$B$7:$R$2700,3,0)</f>
        <v>44158</v>
      </c>
      <c r="C20" s="65">
        <f>VLOOKUP($A20,'Return Data'!$B$7:$R$2700,4,0)</f>
        <v>46.5336</v>
      </c>
      <c r="D20" s="65">
        <f>VLOOKUP($A20,'Return Data'!$B$7:$R$2700,9,0)</f>
        <v>8.4941999999999993</v>
      </c>
      <c r="E20" s="66">
        <f t="shared" si="0"/>
        <v>16</v>
      </c>
      <c r="F20" s="65">
        <f>VLOOKUP($A20,'Return Data'!$B$7:$R$2700,10,0)</f>
        <v>8.2942999999999998</v>
      </c>
      <c r="G20" s="66">
        <f t="shared" si="1"/>
        <v>19</v>
      </c>
      <c r="H20" s="65">
        <f>VLOOKUP($A20,'Return Data'!$B$7:$R$2700,11,0)</f>
        <v>9.4390000000000001</v>
      </c>
      <c r="I20" s="66">
        <f t="shared" si="2"/>
        <v>14</v>
      </c>
      <c r="J20" s="65">
        <f>VLOOKUP($A20,'Return Data'!$B$7:$R$2700,12,0)</f>
        <v>10.419600000000001</v>
      </c>
      <c r="K20" s="66">
        <f t="shared" si="3"/>
        <v>11</v>
      </c>
      <c r="L20" s="65">
        <f>VLOOKUP($A20,'Return Data'!$B$7:$R$2700,13,0)</f>
        <v>10.1493</v>
      </c>
      <c r="M20" s="66">
        <f t="shared" si="4"/>
        <v>12</v>
      </c>
      <c r="N20" s="65">
        <f>VLOOKUP($A20,'Return Data'!$B$7:$R$2700,17,0)</f>
        <v>10.740399999999999</v>
      </c>
      <c r="O20" s="66">
        <f t="shared" si="5"/>
        <v>7</v>
      </c>
      <c r="P20" s="65">
        <f>VLOOKUP($A20,'Return Data'!$B$7:$R$2700,14,0)</f>
        <v>9.0380000000000003</v>
      </c>
      <c r="Q20" s="66">
        <f t="shared" si="6"/>
        <v>6</v>
      </c>
      <c r="R20" s="65">
        <f>VLOOKUP($A20,'Return Data'!$B$7:$R$2700,16,0)</f>
        <v>8.9924999999999997</v>
      </c>
      <c r="S20" s="67">
        <f t="shared" si="7"/>
        <v>9</v>
      </c>
    </row>
    <row r="21" spans="1:19" x14ac:dyDescent="0.3">
      <c r="A21" s="82" t="s">
        <v>1508</v>
      </c>
      <c r="B21" s="64">
        <f>VLOOKUP($A21,'Return Data'!$B$7:$R$2700,3,0)</f>
        <v>44158</v>
      </c>
      <c r="C21" s="65">
        <f>VLOOKUP($A21,'Return Data'!$B$7:$R$2700,4,0)</f>
        <v>1837.5252</v>
      </c>
      <c r="D21" s="65">
        <f>VLOOKUP($A21,'Return Data'!$B$7:$R$2700,9,0)</f>
        <v>10.129799999999999</v>
      </c>
      <c r="E21" s="66">
        <f t="shared" si="0"/>
        <v>2</v>
      </c>
      <c r="F21" s="65">
        <f>VLOOKUP($A21,'Return Data'!$B$7:$R$2700,10,0)</f>
        <v>9.8818000000000001</v>
      </c>
      <c r="G21" s="66">
        <f t="shared" si="1"/>
        <v>8</v>
      </c>
      <c r="H21" s="65">
        <f>VLOOKUP($A21,'Return Data'!$B$7:$R$2700,11,0)</f>
        <v>7.9558</v>
      </c>
      <c r="I21" s="66">
        <f t="shared" si="2"/>
        <v>24</v>
      </c>
      <c r="J21" s="65">
        <f>VLOOKUP($A21,'Return Data'!$B$7:$R$2700,12,0)</f>
        <v>7.9720000000000004</v>
      </c>
      <c r="K21" s="66">
        <f t="shared" si="3"/>
        <v>22</v>
      </c>
      <c r="L21" s="65">
        <f>VLOOKUP($A21,'Return Data'!$B$7:$R$2700,13,0)</f>
        <v>8.0756999999999994</v>
      </c>
      <c r="M21" s="66">
        <f t="shared" si="4"/>
        <v>22</v>
      </c>
      <c r="N21" s="65">
        <f>VLOOKUP($A21,'Return Data'!$B$7:$R$2700,17,0)</f>
        <v>7.5103</v>
      </c>
      <c r="O21" s="66">
        <f t="shared" si="5"/>
        <v>17</v>
      </c>
      <c r="P21" s="65">
        <f>VLOOKUP($A21,'Return Data'!$B$7:$R$2700,14,0)</f>
        <v>7.4314999999999998</v>
      </c>
      <c r="Q21" s="66">
        <f t="shared" si="6"/>
        <v>15</v>
      </c>
      <c r="R21" s="65">
        <f>VLOOKUP($A21,'Return Data'!$B$7:$R$2700,16,0)</f>
        <v>8.7904</v>
      </c>
      <c r="S21" s="67">
        <f t="shared" si="7"/>
        <v>15</v>
      </c>
    </row>
    <row r="22" spans="1:19" x14ac:dyDescent="0.3">
      <c r="A22" s="82" t="s">
        <v>1510</v>
      </c>
      <c r="B22" s="64">
        <f>VLOOKUP($A22,'Return Data'!$B$7:$R$2700,3,0)</f>
        <v>44158</v>
      </c>
      <c r="C22" s="65">
        <f>VLOOKUP($A22,'Return Data'!$B$7:$R$2700,4,0)</f>
        <v>3013.1860000000001</v>
      </c>
      <c r="D22" s="65">
        <f>VLOOKUP($A22,'Return Data'!$B$7:$R$2700,9,0)</f>
        <v>9.0916999999999994</v>
      </c>
      <c r="E22" s="66">
        <f t="shared" si="0"/>
        <v>7</v>
      </c>
      <c r="F22" s="65">
        <f>VLOOKUP($A22,'Return Data'!$B$7:$R$2700,10,0)</f>
        <v>8.4995999999999992</v>
      </c>
      <c r="G22" s="66">
        <f t="shared" si="1"/>
        <v>16</v>
      </c>
      <c r="H22" s="65">
        <f>VLOOKUP($A22,'Return Data'!$B$7:$R$2700,11,0)</f>
        <v>9.2696000000000005</v>
      </c>
      <c r="I22" s="66">
        <f t="shared" si="2"/>
        <v>16</v>
      </c>
      <c r="J22" s="65">
        <f>VLOOKUP($A22,'Return Data'!$B$7:$R$2700,12,0)</f>
        <v>9.9971999999999994</v>
      </c>
      <c r="K22" s="66">
        <f t="shared" si="3"/>
        <v>14</v>
      </c>
      <c r="L22" s="65">
        <f>VLOOKUP($A22,'Return Data'!$B$7:$R$2700,13,0)</f>
        <v>10.176</v>
      </c>
      <c r="M22" s="66">
        <f t="shared" si="4"/>
        <v>11</v>
      </c>
      <c r="N22" s="65">
        <f>VLOOKUP($A22,'Return Data'!$B$7:$R$2700,17,0)</f>
        <v>10.6904</v>
      </c>
      <c r="O22" s="66">
        <f t="shared" si="5"/>
        <v>8</v>
      </c>
      <c r="P22" s="65">
        <f>VLOOKUP($A22,'Return Data'!$B$7:$R$2700,14,0)</f>
        <v>8.7967999999999993</v>
      </c>
      <c r="Q22" s="66">
        <f t="shared" si="6"/>
        <v>9</v>
      </c>
      <c r="R22" s="65">
        <f>VLOOKUP($A22,'Return Data'!$B$7:$R$2700,16,0)</f>
        <v>8.6720000000000006</v>
      </c>
      <c r="S22" s="67">
        <f t="shared" si="7"/>
        <v>16</v>
      </c>
    </row>
    <row r="23" spans="1:19" x14ac:dyDescent="0.3">
      <c r="A23" s="82" t="s">
        <v>1514</v>
      </c>
      <c r="B23" s="64">
        <f>VLOOKUP($A23,'Return Data'!$B$7:$R$2700,3,0)</f>
        <v>44158</v>
      </c>
      <c r="C23" s="65">
        <f>VLOOKUP($A23,'Return Data'!$B$7:$R$2700,4,0)</f>
        <v>43.229199999999999</v>
      </c>
      <c r="D23" s="65">
        <f>VLOOKUP($A23,'Return Data'!$B$7:$R$2700,9,0)</f>
        <v>8.2446999999999999</v>
      </c>
      <c r="E23" s="66">
        <f t="shared" si="0"/>
        <v>20</v>
      </c>
      <c r="F23" s="65">
        <f>VLOOKUP($A23,'Return Data'!$B$7:$R$2700,10,0)</f>
        <v>10.3827</v>
      </c>
      <c r="G23" s="66">
        <f t="shared" si="1"/>
        <v>5</v>
      </c>
      <c r="H23" s="65">
        <f>VLOOKUP($A23,'Return Data'!$B$7:$R$2700,11,0)</f>
        <v>10.849500000000001</v>
      </c>
      <c r="I23" s="66">
        <f t="shared" si="2"/>
        <v>8</v>
      </c>
      <c r="J23" s="65">
        <f>VLOOKUP($A23,'Return Data'!$B$7:$R$2700,12,0)</f>
        <v>10.896599999999999</v>
      </c>
      <c r="K23" s="66">
        <f t="shared" si="3"/>
        <v>6</v>
      </c>
      <c r="L23" s="65">
        <f>VLOOKUP($A23,'Return Data'!$B$7:$R$2700,13,0)</f>
        <v>10.7325</v>
      </c>
      <c r="M23" s="66">
        <f t="shared" si="4"/>
        <v>6</v>
      </c>
      <c r="N23" s="65">
        <f>VLOOKUP($A23,'Return Data'!$B$7:$R$2700,17,0)</f>
        <v>11.104200000000001</v>
      </c>
      <c r="O23" s="66">
        <f t="shared" si="5"/>
        <v>2</v>
      </c>
      <c r="P23" s="65">
        <f>VLOOKUP($A23,'Return Data'!$B$7:$R$2700,14,0)</f>
        <v>9.3364999999999991</v>
      </c>
      <c r="Q23" s="66">
        <f t="shared" si="6"/>
        <v>1</v>
      </c>
      <c r="R23" s="65">
        <f>VLOOKUP($A23,'Return Data'!$B$7:$R$2700,16,0)</f>
        <v>9.1522000000000006</v>
      </c>
      <c r="S23" s="67">
        <f t="shared" si="7"/>
        <v>5</v>
      </c>
    </row>
    <row r="24" spans="1:19" x14ac:dyDescent="0.3">
      <c r="A24" s="82" t="s">
        <v>1515</v>
      </c>
      <c r="B24" s="64">
        <f>VLOOKUP($A24,'Return Data'!$B$7:$R$2700,3,0)</f>
        <v>44158</v>
      </c>
      <c r="C24" s="65">
        <f>VLOOKUP($A24,'Return Data'!$B$7:$R$2700,4,0)</f>
        <v>21.5489</v>
      </c>
      <c r="D24" s="65">
        <f>VLOOKUP($A24,'Return Data'!$B$7:$R$2700,9,0)</f>
        <v>8.8521000000000001</v>
      </c>
      <c r="E24" s="66">
        <f t="shared" si="0"/>
        <v>10</v>
      </c>
      <c r="F24" s="65">
        <f>VLOOKUP($A24,'Return Data'!$B$7:$R$2700,10,0)</f>
        <v>8.8030000000000008</v>
      </c>
      <c r="G24" s="66">
        <f t="shared" si="1"/>
        <v>14</v>
      </c>
      <c r="H24" s="65">
        <f>VLOOKUP($A24,'Return Data'!$B$7:$R$2700,11,0)</f>
        <v>8.2231000000000005</v>
      </c>
      <c r="I24" s="66">
        <f t="shared" si="2"/>
        <v>22</v>
      </c>
      <c r="J24" s="65">
        <f>VLOOKUP($A24,'Return Data'!$B$7:$R$2700,12,0)</f>
        <v>10.5036</v>
      </c>
      <c r="K24" s="66">
        <f t="shared" si="3"/>
        <v>10</v>
      </c>
      <c r="L24" s="65">
        <f>VLOOKUP($A24,'Return Data'!$B$7:$R$2700,13,0)</f>
        <v>10.077500000000001</v>
      </c>
      <c r="M24" s="66">
        <f t="shared" si="4"/>
        <v>15</v>
      </c>
      <c r="N24" s="65">
        <f>VLOOKUP($A24,'Return Data'!$B$7:$R$2700,17,0)</f>
        <v>10.514200000000001</v>
      </c>
      <c r="O24" s="66">
        <f t="shared" si="5"/>
        <v>11</v>
      </c>
      <c r="P24" s="65">
        <f>VLOOKUP($A24,'Return Data'!$B$7:$R$2700,14,0)</f>
        <v>8.9252000000000002</v>
      </c>
      <c r="Q24" s="66">
        <f t="shared" si="6"/>
        <v>7</v>
      </c>
      <c r="R24" s="65">
        <f>VLOOKUP($A24,'Return Data'!$B$7:$R$2700,16,0)</f>
        <v>8.8736999999999995</v>
      </c>
      <c r="S24" s="67">
        <f t="shared" si="7"/>
        <v>13</v>
      </c>
    </row>
    <row r="25" spans="1:19" x14ac:dyDescent="0.3">
      <c r="A25" s="82" t="s">
        <v>1517</v>
      </c>
      <c r="B25" s="64">
        <f>VLOOKUP($A25,'Return Data'!$B$7:$R$2700,3,0)</f>
        <v>44158</v>
      </c>
      <c r="C25" s="65">
        <f>VLOOKUP($A25,'Return Data'!$B$7:$R$2700,4,0)</f>
        <v>11.924300000000001</v>
      </c>
      <c r="D25" s="65">
        <f>VLOOKUP($A25,'Return Data'!$B$7:$R$2700,9,0)</f>
        <v>8.2829999999999995</v>
      </c>
      <c r="E25" s="66">
        <f t="shared" si="0"/>
        <v>19</v>
      </c>
      <c r="F25" s="65">
        <f>VLOOKUP($A25,'Return Data'!$B$7:$R$2700,10,0)</f>
        <v>8.5532000000000004</v>
      </c>
      <c r="G25" s="66">
        <f t="shared" si="1"/>
        <v>15</v>
      </c>
      <c r="H25" s="65">
        <f>VLOOKUP($A25,'Return Data'!$B$7:$R$2700,11,0)</f>
        <v>8.1709999999999994</v>
      </c>
      <c r="I25" s="66">
        <f t="shared" si="2"/>
        <v>23</v>
      </c>
      <c r="J25" s="65">
        <f>VLOOKUP($A25,'Return Data'!$B$7:$R$2700,12,0)</f>
        <v>9.4863</v>
      </c>
      <c r="K25" s="66">
        <f t="shared" si="3"/>
        <v>20</v>
      </c>
      <c r="L25" s="65">
        <f>VLOOKUP($A25,'Return Data'!$B$7:$R$2700,13,0)</f>
        <v>9.2990999999999993</v>
      </c>
      <c r="M25" s="66">
        <f t="shared" si="4"/>
        <v>20</v>
      </c>
      <c r="N25" s="65"/>
      <c r="O25" s="66"/>
      <c r="P25" s="65"/>
      <c r="Q25" s="66"/>
      <c r="R25" s="65">
        <f>VLOOKUP($A25,'Return Data'!$B$7:$R$2700,16,0)</f>
        <v>10.206099999999999</v>
      </c>
      <c r="S25" s="67">
        <f t="shared" si="7"/>
        <v>1</v>
      </c>
    </row>
    <row r="26" spans="1:19" x14ac:dyDescent="0.3">
      <c r="A26" s="82" t="s">
        <v>1520</v>
      </c>
      <c r="B26" s="64">
        <f>VLOOKUP($A26,'Return Data'!$B$7:$R$2700,3,0)</f>
        <v>44158</v>
      </c>
      <c r="C26" s="65">
        <f>VLOOKUP($A26,'Return Data'!$B$7:$R$2700,4,0)</f>
        <v>12.601800000000001</v>
      </c>
      <c r="D26" s="65">
        <f>VLOOKUP($A26,'Return Data'!$B$7:$R$2700,9,0)</f>
        <v>8.5737000000000005</v>
      </c>
      <c r="E26" s="66">
        <f t="shared" si="0"/>
        <v>14</v>
      </c>
      <c r="F26" s="65">
        <f>VLOOKUP($A26,'Return Data'!$B$7:$R$2700,10,0)</f>
        <v>8.3826000000000001</v>
      </c>
      <c r="G26" s="66">
        <f t="shared" si="1"/>
        <v>18</v>
      </c>
      <c r="H26" s="65">
        <f>VLOOKUP($A26,'Return Data'!$B$7:$R$2700,11,0)</f>
        <v>8.3027999999999995</v>
      </c>
      <c r="I26" s="66">
        <f t="shared" si="2"/>
        <v>21</v>
      </c>
      <c r="J26" s="65">
        <f>VLOOKUP($A26,'Return Data'!$B$7:$R$2700,12,0)</f>
        <v>9.5138999999999996</v>
      </c>
      <c r="K26" s="66">
        <f t="shared" si="3"/>
        <v>19</v>
      </c>
      <c r="L26" s="65">
        <f>VLOOKUP($A26,'Return Data'!$B$7:$R$2700,13,0)</f>
        <v>9.4613999999999994</v>
      </c>
      <c r="M26" s="66">
        <f t="shared" si="4"/>
        <v>19</v>
      </c>
      <c r="N26" s="65">
        <f>VLOOKUP($A26,'Return Data'!$B$7:$R$2700,17,0)</f>
        <v>10.205399999999999</v>
      </c>
      <c r="O26" s="66">
        <f t="shared" ref="O26:O33" si="8">RANK(N26,N$8:N$33,0)</f>
        <v>13</v>
      </c>
      <c r="P26" s="65"/>
      <c r="Q26" s="66"/>
      <c r="R26" s="65">
        <f>VLOOKUP($A26,'Return Data'!$B$7:$R$2700,16,0)</f>
        <v>8.9662000000000006</v>
      </c>
      <c r="S26" s="67">
        <f t="shared" si="7"/>
        <v>11</v>
      </c>
    </row>
    <row r="27" spans="1:19" x14ac:dyDescent="0.3">
      <c r="A27" s="82" t="s">
        <v>1522</v>
      </c>
      <c r="B27" s="64">
        <f>VLOOKUP($A27,'Return Data'!$B$7:$R$2700,3,0)</f>
        <v>44158</v>
      </c>
      <c r="C27" s="65">
        <f>VLOOKUP($A27,'Return Data'!$B$7:$R$2700,4,0)</f>
        <v>42.478499999999997</v>
      </c>
      <c r="D27" s="65">
        <f>VLOOKUP($A27,'Return Data'!$B$7:$R$2700,9,0)</f>
        <v>9.8353999999999999</v>
      </c>
      <c r="E27" s="66">
        <f t="shared" si="0"/>
        <v>4</v>
      </c>
      <c r="F27" s="65">
        <f>VLOOKUP($A27,'Return Data'!$B$7:$R$2700,10,0)</f>
        <v>10.328200000000001</v>
      </c>
      <c r="G27" s="66">
        <f t="shared" si="1"/>
        <v>6</v>
      </c>
      <c r="H27" s="65">
        <f>VLOOKUP($A27,'Return Data'!$B$7:$R$2700,11,0)</f>
        <v>10.7087</v>
      </c>
      <c r="I27" s="66">
        <f t="shared" si="2"/>
        <v>9</v>
      </c>
      <c r="J27" s="65">
        <f>VLOOKUP($A27,'Return Data'!$B$7:$R$2700,12,0)</f>
        <v>10.2121</v>
      </c>
      <c r="K27" s="66">
        <f t="shared" si="3"/>
        <v>13</v>
      </c>
      <c r="L27" s="65">
        <f>VLOOKUP($A27,'Return Data'!$B$7:$R$2700,13,0)</f>
        <v>10.137700000000001</v>
      </c>
      <c r="M27" s="66">
        <f t="shared" si="4"/>
        <v>13</v>
      </c>
      <c r="N27" s="65">
        <f>VLOOKUP($A27,'Return Data'!$B$7:$R$2700,17,0)</f>
        <v>10.640599999999999</v>
      </c>
      <c r="O27" s="66">
        <f t="shared" si="8"/>
        <v>9</v>
      </c>
      <c r="P27" s="65">
        <f>VLOOKUP($A27,'Return Data'!$B$7:$R$2700,14,0)</f>
        <v>8.6371000000000002</v>
      </c>
      <c r="Q27" s="66">
        <f t="shared" ref="Q27:Q33" si="9">RANK(P27,P$8:P$33,0)</f>
        <v>11</v>
      </c>
      <c r="R27" s="65">
        <f>VLOOKUP($A27,'Return Data'!$B$7:$R$2700,16,0)</f>
        <v>9.0573999999999995</v>
      </c>
      <c r="S27" s="67">
        <f t="shared" si="7"/>
        <v>8</v>
      </c>
    </row>
    <row r="28" spans="1:19" x14ac:dyDescent="0.3">
      <c r="A28" s="82" t="s">
        <v>1524</v>
      </c>
      <c r="B28" s="64">
        <f>VLOOKUP($A28,'Return Data'!$B$7:$R$2700,3,0)</f>
        <v>44158</v>
      </c>
      <c r="C28" s="65">
        <f>VLOOKUP($A28,'Return Data'!$B$7:$R$2700,4,0)</f>
        <v>37.683300000000003</v>
      </c>
      <c r="D28" s="65">
        <f>VLOOKUP($A28,'Return Data'!$B$7:$R$2700,9,0)</f>
        <v>6.7499000000000002</v>
      </c>
      <c r="E28" s="66">
        <f t="shared" si="0"/>
        <v>23</v>
      </c>
      <c r="F28" s="65">
        <f>VLOOKUP($A28,'Return Data'!$B$7:$R$2700,10,0)</f>
        <v>8.0568000000000008</v>
      </c>
      <c r="G28" s="66">
        <f t="shared" si="1"/>
        <v>23</v>
      </c>
      <c r="H28" s="65">
        <f>VLOOKUP($A28,'Return Data'!$B$7:$R$2700,11,0)</f>
        <v>8.3792000000000009</v>
      </c>
      <c r="I28" s="66">
        <f t="shared" si="2"/>
        <v>20</v>
      </c>
      <c r="J28" s="65">
        <f>VLOOKUP($A28,'Return Data'!$B$7:$R$2700,12,0)</f>
        <v>9.2355999999999998</v>
      </c>
      <c r="K28" s="66">
        <f t="shared" si="3"/>
        <v>21</v>
      </c>
      <c r="L28" s="65">
        <f>VLOOKUP($A28,'Return Data'!$B$7:$R$2700,13,0)</f>
        <v>7.6966999999999999</v>
      </c>
      <c r="M28" s="66">
        <f t="shared" si="4"/>
        <v>23</v>
      </c>
      <c r="N28" s="65">
        <f>VLOOKUP($A28,'Return Data'!$B$7:$R$2700,17,0)</f>
        <v>4.7582000000000004</v>
      </c>
      <c r="O28" s="66">
        <f t="shared" si="8"/>
        <v>20</v>
      </c>
      <c r="P28" s="65">
        <f>VLOOKUP($A28,'Return Data'!$B$7:$R$2700,14,0)</f>
        <v>5.0138999999999996</v>
      </c>
      <c r="Q28" s="66">
        <f t="shared" si="9"/>
        <v>19</v>
      </c>
      <c r="R28" s="65">
        <f>VLOOKUP($A28,'Return Data'!$B$7:$R$2700,16,0)</f>
        <v>7.9678000000000004</v>
      </c>
      <c r="S28" s="67">
        <f t="shared" si="7"/>
        <v>19</v>
      </c>
    </row>
    <row r="29" spans="1:19" x14ac:dyDescent="0.3">
      <c r="A29" s="82" t="s">
        <v>1526</v>
      </c>
      <c r="B29" s="64">
        <f>VLOOKUP($A29,'Return Data'!$B$7:$R$2700,3,0)</f>
        <v>44158</v>
      </c>
      <c r="C29" s="65">
        <f>VLOOKUP($A29,'Return Data'!$B$7:$R$2700,4,0)</f>
        <v>36.240299999999998</v>
      </c>
      <c r="D29" s="65">
        <f>VLOOKUP($A29,'Return Data'!$B$7:$R$2700,9,0)</f>
        <v>8.9699000000000009</v>
      </c>
      <c r="E29" s="66">
        <f t="shared" si="0"/>
        <v>9</v>
      </c>
      <c r="F29" s="65">
        <f>VLOOKUP($A29,'Return Data'!$B$7:$R$2700,10,0)</f>
        <v>8.9634999999999998</v>
      </c>
      <c r="G29" s="66">
        <f t="shared" si="1"/>
        <v>13</v>
      </c>
      <c r="H29" s="65">
        <f>VLOOKUP($A29,'Return Data'!$B$7:$R$2700,11,0)</f>
        <v>22.4391</v>
      </c>
      <c r="I29" s="66">
        <f t="shared" si="2"/>
        <v>2</v>
      </c>
      <c r="J29" s="65">
        <f>VLOOKUP($A29,'Return Data'!$B$7:$R$2700,12,0)</f>
        <v>10.693199999999999</v>
      </c>
      <c r="K29" s="66">
        <f t="shared" si="3"/>
        <v>8</v>
      </c>
      <c r="L29" s="65">
        <f>VLOOKUP($A29,'Return Data'!$B$7:$R$2700,13,0)</f>
        <v>10.632300000000001</v>
      </c>
      <c r="M29" s="66">
        <f t="shared" si="4"/>
        <v>8</v>
      </c>
      <c r="N29" s="65">
        <f>VLOOKUP($A29,'Return Data'!$B$7:$R$2700,17,0)</f>
        <v>4.9916</v>
      </c>
      <c r="O29" s="66">
        <f t="shared" si="8"/>
        <v>19</v>
      </c>
      <c r="P29" s="65">
        <f>VLOOKUP($A29,'Return Data'!$B$7:$R$2700,14,0)</f>
        <v>5.2416</v>
      </c>
      <c r="Q29" s="66">
        <f t="shared" si="9"/>
        <v>18</v>
      </c>
      <c r="R29" s="65">
        <f>VLOOKUP($A29,'Return Data'!$B$7:$R$2700,16,0)</f>
        <v>7.6711999999999998</v>
      </c>
      <c r="S29" s="67">
        <f t="shared" si="7"/>
        <v>21</v>
      </c>
    </row>
    <row r="30" spans="1:19" x14ac:dyDescent="0.3">
      <c r="A30" s="82" t="s">
        <v>1527</v>
      </c>
      <c r="B30" s="64">
        <f>VLOOKUP($A30,'Return Data'!$B$7:$R$2700,3,0)</f>
        <v>44158</v>
      </c>
      <c r="C30" s="65">
        <f>VLOOKUP($A30,'Return Data'!$B$7:$R$2700,4,0)</f>
        <v>25.9406</v>
      </c>
      <c r="D30" s="65">
        <f>VLOOKUP($A30,'Return Data'!$B$7:$R$2700,9,0)</f>
        <v>8.5632000000000001</v>
      </c>
      <c r="E30" s="66">
        <f t="shared" si="0"/>
        <v>15</v>
      </c>
      <c r="F30" s="65">
        <f>VLOOKUP($A30,'Return Data'!$B$7:$R$2700,10,0)</f>
        <v>9.9372000000000007</v>
      </c>
      <c r="G30" s="66">
        <f t="shared" si="1"/>
        <v>7</v>
      </c>
      <c r="H30" s="65">
        <f>VLOOKUP($A30,'Return Data'!$B$7:$R$2700,11,0)</f>
        <v>9.1114999999999995</v>
      </c>
      <c r="I30" s="66">
        <f t="shared" si="2"/>
        <v>17</v>
      </c>
      <c r="J30" s="65">
        <f>VLOOKUP($A30,'Return Data'!$B$7:$R$2700,12,0)</f>
        <v>10.289400000000001</v>
      </c>
      <c r="K30" s="66">
        <f t="shared" si="3"/>
        <v>12</v>
      </c>
      <c r="L30" s="65">
        <f>VLOOKUP($A30,'Return Data'!$B$7:$R$2700,13,0)</f>
        <v>10.1</v>
      </c>
      <c r="M30" s="66">
        <f t="shared" si="4"/>
        <v>14</v>
      </c>
      <c r="N30" s="65">
        <f>VLOOKUP($A30,'Return Data'!$B$7:$R$2700,17,0)</f>
        <v>10.5535</v>
      </c>
      <c r="O30" s="66">
        <f t="shared" si="8"/>
        <v>10</v>
      </c>
      <c r="P30" s="65">
        <f>VLOOKUP($A30,'Return Data'!$B$7:$R$2700,14,0)</f>
        <v>8.8308</v>
      </c>
      <c r="Q30" s="66">
        <f t="shared" si="9"/>
        <v>8</v>
      </c>
      <c r="R30" s="65">
        <f>VLOOKUP($A30,'Return Data'!$B$7:$R$2700,16,0)</f>
        <v>8.9169999999999998</v>
      </c>
      <c r="S30" s="67">
        <f t="shared" si="7"/>
        <v>12</v>
      </c>
    </row>
    <row r="31" spans="1:19" x14ac:dyDescent="0.3">
      <c r="A31" s="82" t="s">
        <v>1530</v>
      </c>
      <c r="B31" s="64">
        <f>VLOOKUP($A31,'Return Data'!$B$7:$R$2700,3,0)</f>
        <v>44158</v>
      </c>
      <c r="C31" s="65">
        <f>VLOOKUP($A31,'Return Data'!$B$7:$R$2700,4,0)</f>
        <v>34.272599999999997</v>
      </c>
      <c r="D31" s="65">
        <f>VLOOKUP($A31,'Return Data'!$B$7:$R$2700,9,0)</f>
        <v>6.1087999999999996</v>
      </c>
      <c r="E31" s="66">
        <f t="shared" si="0"/>
        <v>24</v>
      </c>
      <c r="F31" s="65">
        <f>VLOOKUP($A31,'Return Data'!$B$7:$R$2700,10,0)</f>
        <v>7.5620000000000003</v>
      </c>
      <c r="G31" s="66">
        <f t="shared" si="1"/>
        <v>25</v>
      </c>
      <c r="H31" s="65">
        <f>VLOOKUP($A31,'Return Data'!$B$7:$R$2700,11,0)</f>
        <v>8.7027999999999999</v>
      </c>
      <c r="I31" s="66">
        <f t="shared" si="2"/>
        <v>19</v>
      </c>
      <c r="J31" s="65">
        <f>VLOOKUP($A31,'Return Data'!$B$7:$R$2700,12,0)</f>
        <v>9.5935000000000006</v>
      </c>
      <c r="K31" s="66">
        <f t="shared" si="3"/>
        <v>18</v>
      </c>
      <c r="L31" s="65">
        <f>VLOOKUP($A31,'Return Data'!$B$7:$R$2700,13,0)</f>
        <v>9.8550000000000004</v>
      </c>
      <c r="M31" s="66">
        <f t="shared" si="4"/>
        <v>17</v>
      </c>
      <c r="N31" s="65">
        <f>VLOOKUP($A31,'Return Data'!$B$7:$R$2700,17,0)</f>
        <v>2.8694999999999999</v>
      </c>
      <c r="O31" s="66">
        <f t="shared" si="8"/>
        <v>23</v>
      </c>
      <c r="P31" s="65">
        <f>VLOOKUP($A31,'Return Data'!$B$7:$R$2700,14,0)</f>
        <v>3.9529999999999998</v>
      </c>
      <c r="Q31" s="66">
        <f t="shared" si="9"/>
        <v>22</v>
      </c>
      <c r="R31" s="65">
        <f>VLOOKUP($A31,'Return Data'!$B$7:$R$2700,16,0)</f>
        <v>7.3277000000000001</v>
      </c>
      <c r="S31" s="67">
        <f t="shared" si="7"/>
        <v>23</v>
      </c>
    </row>
    <row r="32" spans="1:19" x14ac:dyDescent="0.3">
      <c r="A32" s="82" t="s">
        <v>1532</v>
      </c>
      <c r="B32" s="64">
        <f>VLOOKUP($A32,'Return Data'!$B$7:$R$2700,3,0)</f>
        <v>44158</v>
      </c>
      <c r="C32" s="65">
        <f>VLOOKUP($A32,'Return Data'!$B$7:$R$2700,4,0)</f>
        <v>40.246400000000001</v>
      </c>
      <c r="D32" s="65">
        <f>VLOOKUP($A32,'Return Data'!$B$7:$R$2700,9,0)</f>
        <v>8.2073</v>
      </c>
      <c r="E32" s="66">
        <f t="shared" si="0"/>
        <v>21</v>
      </c>
      <c r="F32" s="65">
        <f>VLOOKUP($A32,'Return Data'!$B$7:$R$2700,10,0)</f>
        <v>9.2515999999999998</v>
      </c>
      <c r="G32" s="66">
        <f t="shared" si="1"/>
        <v>12</v>
      </c>
      <c r="H32" s="65">
        <f>VLOOKUP($A32,'Return Data'!$B$7:$R$2700,11,0)</f>
        <v>10.2873</v>
      </c>
      <c r="I32" s="66">
        <f t="shared" si="2"/>
        <v>11</v>
      </c>
      <c r="J32" s="65">
        <f>VLOOKUP($A32,'Return Data'!$B$7:$R$2700,12,0)</f>
        <v>10.823499999999999</v>
      </c>
      <c r="K32" s="66">
        <f t="shared" si="3"/>
        <v>7</v>
      </c>
      <c r="L32" s="65">
        <f>VLOOKUP($A32,'Return Data'!$B$7:$R$2700,13,0)</f>
        <v>10.6107</v>
      </c>
      <c r="M32" s="66">
        <f t="shared" si="4"/>
        <v>9</v>
      </c>
      <c r="N32" s="65">
        <f>VLOOKUP($A32,'Return Data'!$B$7:$R$2700,17,0)</f>
        <v>10.813499999999999</v>
      </c>
      <c r="O32" s="66">
        <f t="shared" si="8"/>
        <v>6</v>
      </c>
      <c r="P32" s="65">
        <f>VLOOKUP($A32,'Return Data'!$B$7:$R$2700,14,0)</f>
        <v>6.8949999999999996</v>
      </c>
      <c r="Q32" s="66">
        <f t="shared" si="9"/>
        <v>16</v>
      </c>
      <c r="R32" s="65">
        <f>VLOOKUP($A32,'Return Data'!$B$7:$R$2700,16,0)</f>
        <v>8.4807000000000006</v>
      </c>
      <c r="S32" s="67">
        <f t="shared" si="7"/>
        <v>17</v>
      </c>
    </row>
    <row r="33" spans="1:19" x14ac:dyDescent="0.3">
      <c r="A33" s="82" t="s">
        <v>1533</v>
      </c>
      <c r="B33" s="64">
        <f>VLOOKUP($A33,'Return Data'!$B$7:$R$2700,3,0)</f>
        <v>44158</v>
      </c>
      <c r="C33" s="65">
        <f>VLOOKUP($A33,'Return Data'!$B$7:$R$2700,4,0)</f>
        <v>24.162800000000001</v>
      </c>
      <c r="D33" s="65">
        <f>VLOOKUP($A33,'Return Data'!$B$7:$R$2700,9,0)</f>
        <v>7.5227000000000004</v>
      </c>
      <c r="E33" s="66">
        <f t="shared" si="0"/>
        <v>22</v>
      </c>
      <c r="F33" s="65">
        <f>VLOOKUP($A33,'Return Data'!$B$7:$R$2700,10,0)</f>
        <v>9.3947000000000003</v>
      </c>
      <c r="G33" s="66">
        <f t="shared" si="1"/>
        <v>10</v>
      </c>
      <c r="H33" s="65">
        <f>VLOOKUP($A33,'Return Data'!$B$7:$R$2700,11,0)</f>
        <v>10.0351</v>
      </c>
      <c r="I33" s="66">
        <f t="shared" si="2"/>
        <v>12</v>
      </c>
      <c r="J33" s="65">
        <f>VLOOKUP($A33,'Return Data'!$B$7:$R$2700,12,0)</f>
        <v>10.906700000000001</v>
      </c>
      <c r="K33" s="66">
        <f t="shared" si="3"/>
        <v>5</v>
      </c>
      <c r="L33" s="65">
        <f>VLOOKUP($A33,'Return Data'!$B$7:$R$2700,13,0)</f>
        <v>10.7264</v>
      </c>
      <c r="M33" s="66">
        <f t="shared" si="4"/>
        <v>7</v>
      </c>
      <c r="N33" s="65">
        <f>VLOOKUP($A33,'Return Data'!$B$7:$R$2700,17,0)</f>
        <v>3.7803</v>
      </c>
      <c r="O33" s="66">
        <f t="shared" si="8"/>
        <v>21</v>
      </c>
      <c r="P33" s="65">
        <f>VLOOKUP($A33,'Return Data'!$B$7:$R$2700,14,0)</f>
        <v>4.3285</v>
      </c>
      <c r="Q33" s="66">
        <f t="shared" si="9"/>
        <v>21</v>
      </c>
      <c r="R33" s="65">
        <f>VLOOKUP($A33,'Return Data'!$B$7:$R$2700,16,0)</f>
        <v>7.51</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9.0303230769230751</v>
      </c>
      <c r="E35" s="88"/>
      <c r="F35" s="89">
        <f>AVERAGE(F8:F33)</f>
        <v>8.985153846153846</v>
      </c>
      <c r="G35" s="88"/>
      <c r="H35" s="89">
        <f>AVERAGE(H8:H33)</f>
        <v>10.560746153846152</v>
      </c>
      <c r="I35" s="88"/>
      <c r="J35" s="89">
        <f>AVERAGE(J8:J33)</f>
        <v>8.7885038461538461</v>
      </c>
      <c r="K35" s="88"/>
      <c r="L35" s="89">
        <f>AVERAGE(L8:L33)</f>
        <v>8.8417230769230759</v>
      </c>
      <c r="M35" s="88"/>
      <c r="N35" s="89">
        <f>AVERAGE(N8:N33)</f>
        <v>7.8288920000000006</v>
      </c>
      <c r="O35" s="88"/>
      <c r="P35" s="89">
        <f>AVERAGE(P8:P33)</f>
        <v>6.994458333333335</v>
      </c>
      <c r="Q35" s="88"/>
      <c r="R35" s="89">
        <f>AVERAGE(R8:R33)</f>
        <v>8.4620500000000014</v>
      </c>
      <c r="S35" s="90"/>
    </row>
    <row r="36" spans="1:19" x14ac:dyDescent="0.3">
      <c r="A36" s="87" t="s">
        <v>28</v>
      </c>
      <c r="B36" s="88"/>
      <c r="C36" s="88"/>
      <c r="D36" s="89">
        <f>MIN(D8:D33)</f>
        <v>4.4470000000000001</v>
      </c>
      <c r="E36" s="88"/>
      <c r="F36" s="89">
        <f>MIN(F8:F33)</f>
        <v>0.80679999999999996</v>
      </c>
      <c r="G36" s="88"/>
      <c r="H36" s="89">
        <f>MIN(H8:H33)</f>
        <v>1.7845</v>
      </c>
      <c r="I36" s="88"/>
      <c r="J36" s="89">
        <f>MIN(J8:J33)</f>
        <v>-6.8093000000000004</v>
      </c>
      <c r="K36" s="88"/>
      <c r="L36" s="89">
        <f>MIN(L8:L33)</f>
        <v>-7.8635999999999999</v>
      </c>
      <c r="M36" s="88"/>
      <c r="N36" s="89">
        <f>MIN(N8:N33)</f>
        <v>-6.5330000000000004</v>
      </c>
      <c r="O36" s="88"/>
      <c r="P36" s="89">
        <f>MIN(P8:P33)</f>
        <v>-2.6288</v>
      </c>
      <c r="Q36" s="88"/>
      <c r="R36" s="89">
        <f>MIN(R8:R33)</f>
        <v>4.6974999999999998</v>
      </c>
      <c r="S36" s="90"/>
    </row>
    <row r="37" spans="1:19" ht="15" thickBot="1" x14ac:dyDescent="0.35">
      <c r="A37" s="91" t="s">
        <v>29</v>
      </c>
      <c r="B37" s="92"/>
      <c r="C37" s="92"/>
      <c r="D37" s="93">
        <f>MAX(D8:D33)</f>
        <v>26.312899999999999</v>
      </c>
      <c r="E37" s="92"/>
      <c r="F37" s="93">
        <f>MAX(F8:F33)</f>
        <v>13.7788</v>
      </c>
      <c r="G37" s="92"/>
      <c r="H37" s="93">
        <f>MAX(H8:H33)</f>
        <v>24.965399999999999</v>
      </c>
      <c r="I37" s="92"/>
      <c r="J37" s="93">
        <f>MAX(J8:J33)</f>
        <v>13.010999999999999</v>
      </c>
      <c r="K37" s="92"/>
      <c r="L37" s="93">
        <f>MAX(L8:L33)</f>
        <v>11.3714</v>
      </c>
      <c r="M37" s="92"/>
      <c r="N37" s="93">
        <f>MAX(N8:N33)</f>
        <v>11.236700000000001</v>
      </c>
      <c r="O37" s="92"/>
      <c r="P37" s="93">
        <f>MAX(P8:P33)</f>
        <v>9.3364999999999991</v>
      </c>
      <c r="Q37" s="92"/>
      <c r="R37" s="93">
        <f>MAX(R8:R33)</f>
        <v>10.206099999999999</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44158</v>
      </c>
      <c r="C8" s="65">
        <f>VLOOKUP($A8,'Return Data'!$B$7:$R$2700,4,0)</f>
        <v>36.269300000000001</v>
      </c>
      <c r="D8" s="65">
        <f>VLOOKUP($A8,'Return Data'!$B$7:$R$2700,9,0)</f>
        <v>7.9219999999999997</v>
      </c>
      <c r="E8" s="66">
        <f t="shared" ref="E8:E33" si="0">RANK(D8,D$8:D$33,0)</f>
        <v>15</v>
      </c>
      <c r="F8" s="65">
        <f>VLOOKUP($A8,'Return Data'!$B$7:$R$2700,10,0)</f>
        <v>13.038399999999999</v>
      </c>
      <c r="G8" s="66">
        <f t="shared" ref="G8:G33" si="1">RANK(F8,F$8:F$33,0)</f>
        <v>1</v>
      </c>
      <c r="H8" s="65">
        <f>VLOOKUP($A8,'Return Data'!$B$7:$R$2700,11,0)</f>
        <v>13.9382</v>
      </c>
      <c r="I8" s="66">
        <f t="shared" ref="I8:I33" si="2">RANK(H8,H$8:H$33,0)</f>
        <v>3</v>
      </c>
      <c r="J8" s="65">
        <f>VLOOKUP($A8,'Return Data'!$B$7:$R$2700,12,0)</f>
        <v>12.2469</v>
      </c>
      <c r="K8" s="66">
        <f t="shared" ref="K8:K33" si="3">RANK(J8,J$8:J$33,0)</f>
        <v>1</v>
      </c>
      <c r="L8" s="65">
        <f>VLOOKUP($A8,'Return Data'!$B$7:$R$2700,13,0)</f>
        <v>10.341100000000001</v>
      </c>
      <c r="M8" s="66">
        <f t="shared" ref="M8:M33" si="4">RANK(L8,L$8:L$33,0)</f>
        <v>3</v>
      </c>
      <c r="N8" s="65">
        <f>VLOOKUP($A8,'Return Data'!$B$7:$R$2700,17,0)</f>
        <v>10.133900000000001</v>
      </c>
      <c r="O8" s="66">
        <f t="shared" ref="O8:O24" si="5">RANK(N8,N$8:N$33,0)</f>
        <v>6</v>
      </c>
      <c r="P8" s="65">
        <f>VLOOKUP($A8,'Return Data'!$B$7:$R$2700,14,0)</f>
        <v>8.4666999999999994</v>
      </c>
      <c r="Q8" s="66">
        <f t="shared" ref="Q8:Q24" si="6">RANK(P8,P$8:P$33,0)</f>
        <v>4</v>
      </c>
      <c r="R8" s="65">
        <f>VLOOKUP($A8,'Return Data'!$B$7:$R$2700,16,0)</f>
        <v>7.6146000000000003</v>
      </c>
      <c r="S8" s="67">
        <f t="shared" ref="S8:S33" si="7">RANK(R8,R$8:R$33,0)</f>
        <v>12</v>
      </c>
    </row>
    <row r="9" spans="1:19" x14ac:dyDescent="0.3">
      <c r="A9" s="82" t="s">
        <v>1477</v>
      </c>
      <c r="B9" s="64">
        <f>VLOOKUP($A9,'Return Data'!$B$7:$R$2700,3,0)</f>
        <v>44158</v>
      </c>
      <c r="C9" s="65">
        <f>VLOOKUP($A9,'Return Data'!$B$7:$R$2700,4,0)</f>
        <v>23.735199999999999</v>
      </c>
      <c r="D9" s="65">
        <f>VLOOKUP($A9,'Return Data'!$B$7:$R$2700,9,0)</f>
        <v>7.5937999999999999</v>
      </c>
      <c r="E9" s="66">
        <f t="shared" si="0"/>
        <v>18</v>
      </c>
      <c r="F9" s="65">
        <f>VLOOKUP($A9,'Return Data'!$B$7:$R$2700,10,0)</f>
        <v>8.6377000000000006</v>
      </c>
      <c r="G9" s="66">
        <f t="shared" si="1"/>
        <v>10</v>
      </c>
      <c r="H9" s="65">
        <f>VLOOKUP($A9,'Return Data'!$B$7:$R$2700,11,0)</f>
        <v>9.782</v>
      </c>
      <c r="I9" s="66">
        <f t="shared" si="2"/>
        <v>10</v>
      </c>
      <c r="J9" s="65">
        <f>VLOOKUP($A9,'Return Data'!$B$7:$R$2700,12,0)</f>
        <v>10.312200000000001</v>
      </c>
      <c r="K9" s="66">
        <f t="shared" si="3"/>
        <v>5</v>
      </c>
      <c r="L9" s="65">
        <f>VLOOKUP($A9,'Return Data'!$B$7:$R$2700,13,0)</f>
        <v>10.1027</v>
      </c>
      <c r="M9" s="66">
        <f t="shared" si="4"/>
        <v>7</v>
      </c>
      <c r="N9" s="65">
        <f>VLOOKUP($A9,'Return Data'!$B$7:$R$2700,17,0)</f>
        <v>10.3133</v>
      </c>
      <c r="O9" s="66">
        <f t="shared" si="5"/>
        <v>3</v>
      </c>
      <c r="P9" s="65">
        <f>VLOOKUP($A9,'Return Data'!$B$7:$R$2700,14,0)</f>
        <v>8.5706000000000007</v>
      </c>
      <c r="Q9" s="66">
        <f t="shared" si="6"/>
        <v>2</v>
      </c>
      <c r="R9" s="65">
        <f>VLOOKUP($A9,'Return Data'!$B$7:$R$2700,16,0)</f>
        <v>8.2973999999999997</v>
      </c>
      <c r="S9" s="67">
        <f t="shared" si="7"/>
        <v>4</v>
      </c>
    </row>
    <row r="10" spans="1:19" x14ac:dyDescent="0.3">
      <c r="A10" s="82" t="s">
        <v>1478</v>
      </c>
      <c r="B10" s="64">
        <f>VLOOKUP($A10,'Return Data'!$B$7:$R$2700,3,0)</f>
        <v>44158</v>
      </c>
      <c r="C10" s="65">
        <f>VLOOKUP($A10,'Return Data'!$B$7:$R$2700,4,0)</f>
        <v>22.6419</v>
      </c>
      <c r="D10" s="65">
        <f>VLOOKUP($A10,'Return Data'!$B$7:$R$2700,9,0)</f>
        <v>5.2862</v>
      </c>
      <c r="E10" s="66">
        <f t="shared" si="0"/>
        <v>25</v>
      </c>
      <c r="F10" s="65">
        <f>VLOOKUP($A10,'Return Data'!$B$7:$R$2700,10,0)</f>
        <v>7.4421999999999997</v>
      </c>
      <c r="G10" s="66">
        <f t="shared" si="1"/>
        <v>21</v>
      </c>
      <c r="H10" s="65">
        <f>VLOOKUP($A10,'Return Data'!$B$7:$R$2700,11,0)</f>
        <v>9.1613000000000007</v>
      </c>
      <c r="I10" s="66">
        <f t="shared" si="2"/>
        <v>13</v>
      </c>
      <c r="J10" s="65">
        <f>VLOOKUP($A10,'Return Data'!$B$7:$R$2700,12,0)</f>
        <v>6.9326999999999996</v>
      </c>
      <c r="K10" s="66">
        <f t="shared" si="3"/>
        <v>22</v>
      </c>
      <c r="L10" s="65">
        <f>VLOOKUP($A10,'Return Data'!$B$7:$R$2700,13,0)</f>
        <v>7.6215000000000002</v>
      </c>
      <c r="M10" s="66">
        <f t="shared" si="4"/>
        <v>21</v>
      </c>
      <c r="N10" s="65">
        <f>VLOOKUP($A10,'Return Data'!$B$7:$R$2700,17,0)</f>
        <v>8.5958000000000006</v>
      </c>
      <c r="O10" s="66">
        <f t="shared" si="5"/>
        <v>16</v>
      </c>
      <c r="P10" s="65">
        <f>VLOOKUP($A10,'Return Data'!$B$7:$R$2700,14,0)</f>
        <v>7.8068999999999997</v>
      </c>
      <c r="Q10" s="66">
        <f t="shared" si="6"/>
        <v>12</v>
      </c>
      <c r="R10" s="65">
        <f>VLOOKUP($A10,'Return Data'!$B$7:$R$2700,16,0)</f>
        <v>8.1681000000000008</v>
      </c>
      <c r="S10" s="67">
        <f t="shared" si="7"/>
        <v>6</v>
      </c>
    </row>
    <row r="11" spans="1:19" x14ac:dyDescent="0.3">
      <c r="A11" s="82" t="s">
        <v>1480</v>
      </c>
      <c r="B11" s="64">
        <f>VLOOKUP($A11,'Return Data'!$B$7:$R$2700,3,0)</f>
        <v>44158</v>
      </c>
      <c r="C11" s="65">
        <f>VLOOKUP($A11,'Return Data'!$B$7:$R$2700,4,0)</f>
        <v>24.393000000000001</v>
      </c>
      <c r="D11" s="65">
        <f>VLOOKUP($A11,'Return Data'!$B$7:$R$2700,9,0)</f>
        <v>8.3122000000000007</v>
      </c>
      <c r="E11" s="66">
        <f t="shared" si="0"/>
        <v>9</v>
      </c>
      <c r="F11" s="65">
        <f>VLOOKUP($A11,'Return Data'!$B$7:$R$2700,10,0)</f>
        <v>10.9497</v>
      </c>
      <c r="G11" s="66">
        <f t="shared" si="1"/>
        <v>2</v>
      </c>
      <c r="H11" s="65">
        <f>VLOOKUP($A11,'Return Data'!$B$7:$R$2700,11,0)</f>
        <v>10.3657</v>
      </c>
      <c r="I11" s="66">
        <f t="shared" si="2"/>
        <v>7</v>
      </c>
      <c r="J11" s="65">
        <f>VLOOKUP($A11,'Return Data'!$B$7:$R$2700,12,0)</f>
        <v>9.7870000000000008</v>
      </c>
      <c r="K11" s="66">
        <f t="shared" si="3"/>
        <v>11</v>
      </c>
      <c r="L11" s="65">
        <f>VLOOKUP($A11,'Return Data'!$B$7:$R$2700,13,0)</f>
        <v>10.1197</v>
      </c>
      <c r="M11" s="66">
        <f t="shared" si="4"/>
        <v>6</v>
      </c>
      <c r="N11" s="65">
        <f>VLOOKUP($A11,'Return Data'!$B$7:$R$2700,17,0)</f>
        <v>9.0283999999999995</v>
      </c>
      <c r="O11" s="66">
        <f t="shared" si="5"/>
        <v>15</v>
      </c>
      <c r="P11" s="65">
        <f>VLOOKUP($A11,'Return Data'!$B$7:$R$2700,14,0)</f>
        <v>7.7971000000000004</v>
      </c>
      <c r="Q11" s="66">
        <f t="shared" si="6"/>
        <v>13</v>
      </c>
      <c r="R11" s="65">
        <f>VLOOKUP($A11,'Return Data'!$B$7:$R$2700,16,0)</f>
        <v>5.6566999999999998</v>
      </c>
      <c r="S11" s="67">
        <f t="shared" si="7"/>
        <v>25</v>
      </c>
    </row>
    <row r="12" spans="1:19" x14ac:dyDescent="0.3">
      <c r="A12" s="82" t="s">
        <v>1483</v>
      </c>
      <c r="B12" s="64">
        <f>VLOOKUP($A12,'Return Data'!$B$7:$R$2700,3,0)</f>
        <v>44158</v>
      </c>
      <c r="C12" s="65">
        <f>VLOOKUP($A12,'Return Data'!$B$7:$R$2700,4,0)</f>
        <v>16.923100000000002</v>
      </c>
      <c r="D12" s="65">
        <f>VLOOKUP($A12,'Return Data'!$B$7:$R$2700,9,0)</f>
        <v>3.8811</v>
      </c>
      <c r="E12" s="66">
        <f t="shared" si="0"/>
        <v>26</v>
      </c>
      <c r="F12" s="65">
        <f>VLOOKUP($A12,'Return Data'!$B$7:$R$2700,10,0)</f>
        <v>7.3075000000000001</v>
      </c>
      <c r="G12" s="66">
        <f t="shared" si="1"/>
        <v>23</v>
      </c>
      <c r="H12" s="65">
        <f>VLOOKUP($A12,'Return Data'!$B$7:$R$2700,11,0)</f>
        <v>6.2521000000000004</v>
      </c>
      <c r="I12" s="66">
        <f t="shared" si="2"/>
        <v>25</v>
      </c>
      <c r="J12" s="65">
        <f>VLOOKUP($A12,'Return Data'!$B$7:$R$2700,12,0)</f>
        <v>-6.2842000000000002</v>
      </c>
      <c r="K12" s="66">
        <f t="shared" si="3"/>
        <v>25</v>
      </c>
      <c r="L12" s="65">
        <f>VLOOKUP($A12,'Return Data'!$B$7:$R$2700,13,0)</f>
        <v>-0.85129999999999995</v>
      </c>
      <c r="M12" s="66">
        <f t="shared" si="4"/>
        <v>25</v>
      </c>
      <c r="N12" s="65">
        <f>VLOOKUP($A12,'Return Data'!$B$7:$R$2700,17,0)</f>
        <v>-7.0420999999999996</v>
      </c>
      <c r="O12" s="66">
        <f t="shared" si="5"/>
        <v>25</v>
      </c>
      <c r="P12" s="65">
        <f>VLOOKUP($A12,'Return Data'!$B$7:$R$2700,14,0)</f>
        <v>-3.177</v>
      </c>
      <c r="Q12" s="66">
        <f t="shared" si="6"/>
        <v>24</v>
      </c>
      <c r="R12" s="65">
        <f>VLOOKUP($A12,'Return Data'!$B$7:$R$2700,16,0)</f>
        <v>4.5048000000000004</v>
      </c>
      <c r="S12" s="67">
        <f t="shared" si="7"/>
        <v>26</v>
      </c>
    </row>
    <row r="13" spans="1:19" x14ac:dyDescent="0.3">
      <c r="A13" s="82" t="s">
        <v>1485</v>
      </c>
      <c r="B13" s="64">
        <f>VLOOKUP($A13,'Return Data'!$B$7:$R$2700,3,0)</f>
        <v>44158</v>
      </c>
      <c r="C13" s="65">
        <f>VLOOKUP($A13,'Return Data'!$B$7:$R$2700,4,0)</f>
        <v>20.1675</v>
      </c>
      <c r="D13" s="65">
        <f>VLOOKUP($A13,'Return Data'!$B$7:$R$2700,9,0)</f>
        <v>7.7690000000000001</v>
      </c>
      <c r="E13" s="66">
        <f t="shared" si="0"/>
        <v>16</v>
      </c>
      <c r="F13" s="65">
        <f>VLOOKUP($A13,'Return Data'!$B$7:$R$2700,10,0)</f>
        <v>7.6509999999999998</v>
      </c>
      <c r="G13" s="66">
        <f t="shared" si="1"/>
        <v>17</v>
      </c>
      <c r="H13" s="65">
        <f>VLOOKUP($A13,'Return Data'!$B$7:$R$2700,11,0)</f>
        <v>8.7529000000000003</v>
      </c>
      <c r="I13" s="66">
        <f t="shared" si="2"/>
        <v>15</v>
      </c>
      <c r="J13" s="65">
        <f>VLOOKUP($A13,'Return Data'!$B$7:$R$2700,12,0)</f>
        <v>9.3079000000000001</v>
      </c>
      <c r="K13" s="66">
        <f t="shared" si="3"/>
        <v>14</v>
      </c>
      <c r="L13" s="65">
        <f>VLOOKUP($A13,'Return Data'!$B$7:$R$2700,13,0)</f>
        <v>8.9245999999999999</v>
      </c>
      <c r="M13" s="66">
        <f t="shared" si="4"/>
        <v>18</v>
      </c>
      <c r="N13" s="65">
        <f>VLOOKUP($A13,'Return Data'!$B$7:$R$2700,17,0)</f>
        <v>9.1481999999999992</v>
      </c>
      <c r="O13" s="66">
        <f t="shared" si="5"/>
        <v>14</v>
      </c>
      <c r="P13" s="65">
        <f>VLOOKUP($A13,'Return Data'!$B$7:$R$2700,14,0)</f>
        <v>7.5955000000000004</v>
      </c>
      <c r="Q13" s="66">
        <f t="shared" si="6"/>
        <v>14</v>
      </c>
      <c r="R13" s="65">
        <f>VLOOKUP($A13,'Return Data'!$B$7:$R$2700,16,0)</f>
        <v>7.5896999999999997</v>
      </c>
      <c r="S13" s="67">
        <f t="shared" si="7"/>
        <v>13</v>
      </c>
    </row>
    <row r="14" spans="1:19" x14ac:dyDescent="0.3">
      <c r="A14" s="82" t="s">
        <v>1487</v>
      </c>
      <c r="B14" s="64">
        <f>VLOOKUP($A14,'Return Data'!$B$7:$R$2700,3,0)</f>
        <v>44158</v>
      </c>
      <c r="C14" s="65">
        <f>VLOOKUP($A14,'Return Data'!$B$7:$R$2700,4,0)</f>
        <v>36.572000000000003</v>
      </c>
      <c r="D14" s="65">
        <f>VLOOKUP($A14,'Return Data'!$B$7:$R$2700,9,0)</f>
        <v>8.7735000000000003</v>
      </c>
      <c r="E14" s="66">
        <f t="shared" si="0"/>
        <v>6</v>
      </c>
      <c r="F14" s="65">
        <f>VLOOKUP($A14,'Return Data'!$B$7:$R$2700,10,0)</f>
        <v>8.8337000000000003</v>
      </c>
      <c r="G14" s="66">
        <f t="shared" si="1"/>
        <v>9</v>
      </c>
      <c r="H14" s="65">
        <f>VLOOKUP($A14,'Return Data'!$B$7:$R$2700,11,0)</f>
        <v>8.2864000000000004</v>
      </c>
      <c r="I14" s="66">
        <f t="shared" si="2"/>
        <v>18</v>
      </c>
      <c r="J14" s="65">
        <f>VLOOKUP($A14,'Return Data'!$B$7:$R$2700,12,0)</f>
        <v>9.2507999999999999</v>
      </c>
      <c r="K14" s="66">
        <f t="shared" si="3"/>
        <v>15</v>
      </c>
      <c r="L14" s="65">
        <f>VLOOKUP($A14,'Return Data'!$B$7:$R$2700,13,0)</f>
        <v>9.2337000000000007</v>
      </c>
      <c r="M14" s="66">
        <f t="shared" si="4"/>
        <v>16</v>
      </c>
      <c r="N14" s="65">
        <f>VLOOKUP($A14,'Return Data'!$B$7:$R$2700,17,0)</f>
        <v>9.6865000000000006</v>
      </c>
      <c r="O14" s="66">
        <f t="shared" si="5"/>
        <v>12</v>
      </c>
      <c r="P14" s="65">
        <f>VLOOKUP($A14,'Return Data'!$B$7:$R$2700,14,0)</f>
        <v>7.9313000000000002</v>
      </c>
      <c r="Q14" s="66">
        <f t="shared" si="6"/>
        <v>9</v>
      </c>
      <c r="R14" s="65">
        <f>VLOOKUP($A14,'Return Data'!$B$7:$R$2700,16,0)</f>
        <v>7.3765999999999998</v>
      </c>
      <c r="S14" s="67">
        <f t="shared" si="7"/>
        <v>16</v>
      </c>
    </row>
    <row r="15" spans="1:19" x14ac:dyDescent="0.3">
      <c r="A15" s="82" t="s">
        <v>1495</v>
      </c>
      <c r="B15" s="64">
        <f>VLOOKUP($A15,'Return Data'!$B$7:$R$2700,3,0)</f>
        <v>44158</v>
      </c>
      <c r="C15" s="65">
        <f>VLOOKUP($A15,'Return Data'!$B$7:$R$2700,4,0)</f>
        <v>3763.2988955823298</v>
      </c>
      <c r="D15" s="65">
        <f>VLOOKUP($A15,'Return Data'!$B$7:$R$2700,9,0)</f>
        <v>25.546399999999998</v>
      </c>
      <c r="E15" s="66">
        <f t="shared" si="0"/>
        <v>1</v>
      </c>
      <c r="F15" s="65">
        <f>VLOOKUP($A15,'Return Data'!$B$7:$R$2700,10,0)</f>
        <v>5.6000000000000001E-2</v>
      </c>
      <c r="G15" s="66">
        <f t="shared" si="1"/>
        <v>26</v>
      </c>
      <c r="H15" s="65">
        <f>VLOOKUP($A15,'Return Data'!$B$7:$R$2700,11,0)</f>
        <v>1.0290999999999999</v>
      </c>
      <c r="I15" s="66">
        <f t="shared" si="2"/>
        <v>26</v>
      </c>
      <c r="J15" s="65">
        <f>VLOOKUP($A15,'Return Data'!$B$7:$R$2700,12,0)</f>
        <v>-7.5072999999999999</v>
      </c>
      <c r="K15" s="66">
        <f t="shared" si="3"/>
        <v>26</v>
      </c>
      <c r="L15" s="65">
        <f>VLOOKUP($A15,'Return Data'!$B$7:$R$2700,13,0)</f>
        <v>-8.5367999999999995</v>
      </c>
      <c r="M15" s="66">
        <f t="shared" si="4"/>
        <v>26</v>
      </c>
      <c r="N15" s="65">
        <f>VLOOKUP($A15,'Return Data'!$B$7:$R$2700,17,0)</f>
        <v>-0.97819999999999996</v>
      </c>
      <c r="O15" s="66">
        <f t="shared" si="5"/>
        <v>24</v>
      </c>
      <c r="P15" s="65">
        <f>VLOOKUP($A15,'Return Data'!$B$7:$R$2700,14,0)</f>
        <v>1.496</v>
      </c>
      <c r="Q15" s="66">
        <f t="shared" si="6"/>
        <v>23</v>
      </c>
      <c r="R15" s="65">
        <f>VLOOKUP($A15,'Return Data'!$B$7:$R$2700,16,0)</f>
        <v>7.2939999999999996</v>
      </c>
      <c r="S15" s="67">
        <f t="shared" si="7"/>
        <v>19</v>
      </c>
    </row>
    <row r="16" spans="1:19" x14ac:dyDescent="0.3">
      <c r="A16" s="82" t="s">
        <v>1497</v>
      </c>
      <c r="B16" s="64">
        <f>VLOOKUP($A16,'Return Data'!$B$7:$R$2700,3,0)</f>
        <v>44158</v>
      </c>
      <c r="C16" s="65">
        <f>VLOOKUP($A16,'Return Data'!$B$7:$R$2700,4,0)</f>
        <v>24.386500000000002</v>
      </c>
      <c r="D16" s="65">
        <f>VLOOKUP($A16,'Return Data'!$B$7:$R$2700,9,0)</f>
        <v>8.2018000000000004</v>
      </c>
      <c r="E16" s="66">
        <f t="shared" si="0"/>
        <v>11</v>
      </c>
      <c r="F16" s="65">
        <f>VLOOKUP($A16,'Return Data'!$B$7:$R$2700,10,0)</f>
        <v>10.0944</v>
      </c>
      <c r="G16" s="66">
        <f t="shared" si="1"/>
        <v>3</v>
      </c>
      <c r="H16" s="65">
        <f>VLOOKUP($A16,'Return Data'!$B$7:$R$2700,11,0)</f>
        <v>11.2462</v>
      </c>
      <c r="I16" s="66">
        <f t="shared" si="2"/>
        <v>4</v>
      </c>
      <c r="J16" s="65">
        <f>VLOOKUP($A16,'Return Data'!$B$7:$R$2700,12,0)</f>
        <v>10.776899999999999</v>
      </c>
      <c r="K16" s="66">
        <f t="shared" si="3"/>
        <v>2</v>
      </c>
      <c r="L16" s="65">
        <f>VLOOKUP($A16,'Return Data'!$B$7:$R$2700,13,0)</f>
        <v>10.840199999999999</v>
      </c>
      <c r="M16" s="66">
        <f t="shared" si="4"/>
        <v>1</v>
      </c>
      <c r="N16" s="65">
        <f>VLOOKUP($A16,'Return Data'!$B$7:$R$2700,17,0)</f>
        <v>10.601000000000001</v>
      </c>
      <c r="O16" s="66">
        <f t="shared" si="5"/>
        <v>1</v>
      </c>
      <c r="P16" s="65">
        <f>VLOOKUP($A16,'Return Data'!$B$7:$R$2700,14,0)</f>
        <v>9.0337999999999994</v>
      </c>
      <c r="Q16" s="66">
        <f t="shared" si="6"/>
        <v>1</v>
      </c>
      <c r="R16" s="65">
        <f>VLOOKUP($A16,'Return Data'!$B$7:$R$2700,16,0)</f>
        <v>8.93</v>
      </c>
      <c r="S16" s="67">
        <f t="shared" si="7"/>
        <v>2</v>
      </c>
    </row>
    <row r="17" spans="1:19" x14ac:dyDescent="0.3">
      <c r="A17" s="82" t="s">
        <v>1499</v>
      </c>
      <c r="B17" s="64">
        <f>VLOOKUP($A17,'Return Data'!$B$7:$R$2700,3,0)</f>
        <v>44158</v>
      </c>
      <c r="C17" s="65">
        <f>VLOOKUP($A17,'Return Data'!$B$7:$R$2700,4,0)</f>
        <v>30.9222</v>
      </c>
      <c r="D17" s="65">
        <f>VLOOKUP($A17,'Return Data'!$B$7:$R$2700,9,0)</f>
        <v>8.9663000000000004</v>
      </c>
      <c r="E17" s="66">
        <f t="shared" si="0"/>
        <v>3</v>
      </c>
      <c r="F17" s="65">
        <f>VLOOKUP($A17,'Return Data'!$B$7:$R$2700,10,0)</f>
        <v>7.1435000000000004</v>
      </c>
      <c r="G17" s="66">
        <f t="shared" si="1"/>
        <v>24</v>
      </c>
      <c r="H17" s="65">
        <f>VLOOKUP($A17,'Return Data'!$B$7:$R$2700,11,0)</f>
        <v>23.8215</v>
      </c>
      <c r="I17" s="66">
        <f t="shared" si="2"/>
        <v>1</v>
      </c>
      <c r="J17" s="65">
        <f>VLOOKUP($A17,'Return Data'!$B$7:$R$2700,12,0)</f>
        <v>5.0984999999999996</v>
      </c>
      <c r="K17" s="66">
        <f t="shared" si="3"/>
        <v>24</v>
      </c>
      <c r="L17" s="65">
        <f>VLOOKUP($A17,'Return Data'!$B$7:$R$2700,13,0)</f>
        <v>5.3754</v>
      </c>
      <c r="M17" s="66">
        <f t="shared" si="4"/>
        <v>24</v>
      </c>
      <c r="N17" s="65">
        <f>VLOOKUP($A17,'Return Data'!$B$7:$R$2700,17,0)</f>
        <v>2.7652000000000001</v>
      </c>
      <c r="O17" s="66">
        <f t="shared" si="5"/>
        <v>22</v>
      </c>
      <c r="P17" s="65">
        <f>VLOOKUP($A17,'Return Data'!$B$7:$R$2700,14,0)</f>
        <v>3.3751000000000002</v>
      </c>
      <c r="Q17" s="66">
        <f t="shared" si="6"/>
        <v>21</v>
      </c>
      <c r="R17" s="65">
        <f>VLOOKUP($A17,'Return Data'!$B$7:$R$2700,16,0)</f>
        <v>6.4847000000000001</v>
      </c>
      <c r="S17" s="67">
        <f t="shared" si="7"/>
        <v>24</v>
      </c>
    </row>
    <row r="18" spans="1:19" x14ac:dyDescent="0.3">
      <c r="A18" s="82" t="s">
        <v>1501</v>
      </c>
      <c r="B18" s="64">
        <f>VLOOKUP($A18,'Return Data'!$B$7:$R$2700,3,0)</f>
        <v>44158</v>
      </c>
      <c r="C18" s="65">
        <f>VLOOKUP($A18,'Return Data'!$B$7:$R$2700,4,0)</f>
        <v>45.427100000000003</v>
      </c>
      <c r="D18" s="65">
        <f>VLOOKUP($A18,'Return Data'!$B$7:$R$2700,9,0)</f>
        <v>7.9718</v>
      </c>
      <c r="E18" s="66">
        <f t="shared" si="0"/>
        <v>13</v>
      </c>
      <c r="F18" s="65">
        <f>VLOOKUP($A18,'Return Data'!$B$7:$R$2700,10,0)</f>
        <v>9.8604000000000003</v>
      </c>
      <c r="G18" s="66">
        <f t="shared" si="1"/>
        <v>4</v>
      </c>
      <c r="H18" s="65">
        <f>VLOOKUP($A18,'Return Data'!$B$7:$R$2700,11,0)</f>
        <v>10.6319</v>
      </c>
      <c r="I18" s="66">
        <f t="shared" si="2"/>
        <v>6</v>
      </c>
      <c r="J18" s="65">
        <f>VLOOKUP($A18,'Return Data'!$B$7:$R$2700,12,0)</f>
        <v>10.4709</v>
      </c>
      <c r="K18" s="66">
        <f t="shared" si="3"/>
        <v>3</v>
      </c>
      <c r="L18" s="65">
        <f>VLOOKUP($A18,'Return Data'!$B$7:$R$2700,13,0)</f>
        <v>10.535600000000001</v>
      </c>
      <c r="M18" s="66">
        <f t="shared" si="4"/>
        <v>2</v>
      </c>
      <c r="N18" s="65">
        <f>VLOOKUP($A18,'Return Data'!$B$7:$R$2700,17,0)</f>
        <v>10.410500000000001</v>
      </c>
      <c r="O18" s="66">
        <f t="shared" si="5"/>
        <v>2</v>
      </c>
      <c r="P18" s="65">
        <f>VLOOKUP($A18,'Return Data'!$B$7:$R$2700,14,0)</f>
        <v>8.4277999999999995</v>
      </c>
      <c r="Q18" s="66">
        <f t="shared" si="6"/>
        <v>6</v>
      </c>
      <c r="R18" s="65">
        <f>VLOOKUP($A18,'Return Data'!$B$7:$R$2700,16,0)</f>
        <v>8.2497000000000007</v>
      </c>
      <c r="S18" s="67">
        <f t="shared" si="7"/>
        <v>5</v>
      </c>
    </row>
    <row r="19" spans="1:19" x14ac:dyDescent="0.3">
      <c r="A19" s="82" t="s">
        <v>1503</v>
      </c>
      <c r="B19" s="64">
        <f>VLOOKUP($A19,'Return Data'!$B$7:$R$2700,3,0)</f>
        <v>44158</v>
      </c>
      <c r="C19" s="65">
        <f>VLOOKUP($A19,'Return Data'!$B$7:$R$2700,4,0)</f>
        <v>19.799199999999999</v>
      </c>
      <c r="D19" s="65">
        <f>VLOOKUP($A19,'Return Data'!$B$7:$R$2700,9,0)</f>
        <v>8.8193000000000001</v>
      </c>
      <c r="E19" s="66">
        <f t="shared" si="0"/>
        <v>5</v>
      </c>
      <c r="F19" s="65">
        <f>VLOOKUP($A19,'Return Data'!$B$7:$R$2700,10,0)</f>
        <v>8.0268999999999995</v>
      </c>
      <c r="G19" s="66">
        <f t="shared" si="1"/>
        <v>15</v>
      </c>
      <c r="H19" s="65">
        <f>VLOOKUP($A19,'Return Data'!$B$7:$R$2700,11,0)</f>
        <v>10.8903</v>
      </c>
      <c r="I19" s="66">
        <f t="shared" si="2"/>
        <v>5</v>
      </c>
      <c r="J19" s="65">
        <f>VLOOKUP($A19,'Return Data'!$B$7:$R$2700,12,0)</f>
        <v>9.1097999999999999</v>
      </c>
      <c r="K19" s="66">
        <f t="shared" si="3"/>
        <v>16</v>
      </c>
      <c r="L19" s="65">
        <f>VLOOKUP($A19,'Return Data'!$B$7:$R$2700,13,0)</f>
        <v>9.7621000000000002</v>
      </c>
      <c r="M19" s="66">
        <f t="shared" si="4"/>
        <v>9</v>
      </c>
      <c r="N19" s="65">
        <f>VLOOKUP($A19,'Return Data'!$B$7:$R$2700,17,0)</f>
        <v>5.2256999999999998</v>
      </c>
      <c r="O19" s="66">
        <f t="shared" si="5"/>
        <v>18</v>
      </c>
      <c r="P19" s="65">
        <f>VLOOKUP($A19,'Return Data'!$B$7:$R$2700,14,0)</f>
        <v>5.2370999999999999</v>
      </c>
      <c r="Q19" s="66">
        <f t="shared" si="6"/>
        <v>17</v>
      </c>
      <c r="R19" s="65">
        <f>VLOOKUP($A19,'Return Data'!$B$7:$R$2700,16,0)</f>
        <v>7.3117000000000001</v>
      </c>
      <c r="S19" s="67">
        <f t="shared" si="7"/>
        <v>18</v>
      </c>
    </row>
    <row r="20" spans="1:19" x14ac:dyDescent="0.3">
      <c r="A20" s="82" t="s">
        <v>1506</v>
      </c>
      <c r="B20" s="64">
        <f>VLOOKUP($A20,'Return Data'!$B$7:$R$2700,3,0)</f>
        <v>44158</v>
      </c>
      <c r="C20" s="65">
        <f>VLOOKUP($A20,'Return Data'!$B$7:$R$2700,4,0)</f>
        <v>44.430700000000002</v>
      </c>
      <c r="D20" s="65">
        <f>VLOOKUP($A20,'Return Data'!$B$7:$R$2700,9,0)</f>
        <v>7.9691999999999998</v>
      </c>
      <c r="E20" s="66">
        <f t="shared" si="0"/>
        <v>14</v>
      </c>
      <c r="F20" s="65">
        <f>VLOOKUP($A20,'Return Data'!$B$7:$R$2700,10,0)</f>
        <v>7.7633000000000001</v>
      </c>
      <c r="G20" s="66">
        <f t="shared" si="1"/>
        <v>16</v>
      </c>
      <c r="H20" s="65">
        <f>VLOOKUP($A20,'Return Data'!$B$7:$R$2700,11,0)</f>
        <v>8.8954000000000004</v>
      </c>
      <c r="I20" s="66">
        <f t="shared" si="2"/>
        <v>14</v>
      </c>
      <c r="J20" s="65">
        <f>VLOOKUP($A20,'Return Data'!$B$7:$R$2700,12,0)</f>
        <v>9.8620999999999999</v>
      </c>
      <c r="K20" s="66">
        <f t="shared" si="3"/>
        <v>9</v>
      </c>
      <c r="L20" s="65">
        <f>VLOOKUP($A20,'Return Data'!$B$7:$R$2700,13,0)</f>
        <v>9.5824999999999996</v>
      </c>
      <c r="M20" s="66">
        <f t="shared" si="4"/>
        <v>10</v>
      </c>
      <c r="N20" s="65">
        <f>VLOOKUP($A20,'Return Data'!$B$7:$R$2700,17,0)</f>
        <v>10.186999999999999</v>
      </c>
      <c r="O20" s="66">
        <f t="shared" si="5"/>
        <v>5</v>
      </c>
      <c r="P20" s="65">
        <f>VLOOKUP($A20,'Return Data'!$B$7:$R$2700,14,0)</f>
        <v>8.4939999999999998</v>
      </c>
      <c r="Q20" s="66">
        <f t="shared" si="6"/>
        <v>3</v>
      </c>
      <c r="R20" s="65">
        <f>VLOOKUP($A20,'Return Data'!$B$7:$R$2700,16,0)</f>
        <v>7.7594000000000003</v>
      </c>
      <c r="S20" s="67">
        <f t="shared" si="7"/>
        <v>11</v>
      </c>
    </row>
    <row r="21" spans="1:19" x14ac:dyDescent="0.3">
      <c r="A21" s="82" t="s">
        <v>1507</v>
      </c>
      <c r="B21" s="64">
        <f>VLOOKUP($A21,'Return Data'!$B$7:$R$2700,3,0)</f>
        <v>44158</v>
      </c>
      <c r="C21" s="65">
        <f>VLOOKUP($A21,'Return Data'!$B$7:$R$2700,4,0)</f>
        <v>1689.4758999999999</v>
      </c>
      <c r="D21" s="65">
        <f>VLOOKUP($A21,'Return Data'!$B$7:$R$2700,9,0)</f>
        <v>8.8224</v>
      </c>
      <c r="E21" s="66">
        <f t="shared" si="0"/>
        <v>4</v>
      </c>
      <c r="F21" s="65">
        <f>VLOOKUP($A21,'Return Data'!$B$7:$R$2700,10,0)</f>
        <v>8.5511999999999997</v>
      </c>
      <c r="G21" s="66">
        <f t="shared" si="1"/>
        <v>11</v>
      </c>
      <c r="H21" s="65">
        <f>VLOOKUP($A21,'Return Data'!$B$7:$R$2700,11,0)</f>
        <v>6.6071</v>
      </c>
      <c r="I21" s="66">
        <f t="shared" si="2"/>
        <v>24</v>
      </c>
      <c r="J21" s="65">
        <f>VLOOKUP($A21,'Return Data'!$B$7:$R$2700,12,0)</f>
        <v>6.6010999999999997</v>
      </c>
      <c r="K21" s="66">
        <f t="shared" si="3"/>
        <v>23</v>
      </c>
      <c r="L21" s="65">
        <f>VLOOKUP($A21,'Return Data'!$B$7:$R$2700,13,0)</f>
        <v>6.7519</v>
      </c>
      <c r="M21" s="66">
        <f t="shared" si="4"/>
        <v>23</v>
      </c>
      <c r="N21" s="65">
        <f>VLOOKUP($A21,'Return Data'!$B$7:$R$2700,17,0)</f>
        <v>6.2801999999999998</v>
      </c>
      <c r="O21" s="66">
        <f t="shared" si="5"/>
        <v>17</v>
      </c>
      <c r="P21" s="65">
        <f>VLOOKUP($A21,'Return Data'!$B$7:$R$2700,14,0)</f>
        <v>6.2248000000000001</v>
      </c>
      <c r="Q21" s="66">
        <f t="shared" si="6"/>
        <v>15</v>
      </c>
      <c r="R21" s="65">
        <f>VLOOKUP($A21,'Return Data'!$B$7:$R$2700,16,0)</f>
        <v>7.5553999999999997</v>
      </c>
      <c r="S21" s="67">
        <f t="shared" si="7"/>
        <v>14</v>
      </c>
    </row>
    <row r="22" spans="1:19" x14ac:dyDescent="0.3">
      <c r="A22" s="82" t="s">
        <v>1509</v>
      </c>
      <c r="B22" s="64">
        <f>VLOOKUP($A22,'Return Data'!$B$7:$R$2700,3,0)</f>
        <v>44158</v>
      </c>
      <c r="C22" s="65">
        <f>VLOOKUP($A22,'Return Data'!$B$7:$R$2700,4,0)</f>
        <v>2818.5261</v>
      </c>
      <c r="D22" s="65">
        <f>VLOOKUP($A22,'Return Data'!$B$7:$R$2700,9,0)</f>
        <v>8.2356999999999996</v>
      </c>
      <c r="E22" s="66">
        <f t="shared" si="0"/>
        <v>10</v>
      </c>
      <c r="F22" s="65">
        <f>VLOOKUP($A22,'Return Data'!$B$7:$R$2700,10,0)</f>
        <v>7.6318999999999999</v>
      </c>
      <c r="G22" s="66">
        <f t="shared" si="1"/>
        <v>18</v>
      </c>
      <c r="H22" s="65">
        <f>VLOOKUP($A22,'Return Data'!$B$7:$R$2700,11,0)</f>
        <v>8.3826999999999998</v>
      </c>
      <c r="I22" s="66">
        <f t="shared" si="2"/>
        <v>17</v>
      </c>
      <c r="J22" s="65">
        <f>VLOOKUP($A22,'Return Data'!$B$7:$R$2700,12,0)</f>
        <v>9.0869</v>
      </c>
      <c r="K22" s="66">
        <f t="shared" si="3"/>
        <v>17</v>
      </c>
      <c r="L22" s="65">
        <f>VLOOKUP($A22,'Return Data'!$B$7:$R$2700,13,0)</f>
        <v>9.2454000000000001</v>
      </c>
      <c r="M22" s="66">
        <f t="shared" si="4"/>
        <v>15</v>
      </c>
      <c r="N22" s="65">
        <f>VLOOKUP($A22,'Return Data'!$B$7:$R$2700,17,0)</f>
        <v>9.7558000000000007</v>
      </c>
      <c r="O22" s="66">
        <f t="shared" si="5"/>
        <v>11</v>
      </c>
      <c r="P22" s="65">
        <f>VLOOKUP($A22,'Return Data'!$B$7:$R$2700,14,0)</f>
        <v>7.8780000000000001</v>
      </c>
      <c r="Q22" s="66">
        <f t="shared" si="6"/>
        <v>10</v>
      </c>
      <c r="R22" s="65">
        <f>VLOOKUP($A22,'Return Data'!$B$7:$R$2700,16,0)</f>
        <v>7.8693</v>
      </c>
      <c r="S22" s="67">
        <f t="shared" si="7"/>
        <v>9</v>
      </c>
    </row>
    <row r="23" spans="1:19" x14ac:dyDescent="0.3">
      <c r="A23" s="82" t="s">
        <v>1513</v>
      </c>
      <c r="B23" s="64">
        <f>VLOOKUP($A23,'Return Data'!$B$7:$R$2700,3,0)</f>
        <v>44158</v>
      </c>
      <c r="C23" s="65">
        <f>VLOOKUP($A23,'Return Data'!$B$7:$R$2700,4,0)</f>
        <v>40.736899999999999</v>
      </c>
      <c r="D23" s="65">
        <f>VLOOKUP($A23,'Return Data'!$B$7:$R$2700,9,0)</f>
        <v>7.4371999999999998</v>
      </c>
      <c r="E23" s="66">
        <f t="shared" si="0"/>
        <v>19</v>
      </c>
      <c r="F23" s="65">
        <f>VLOOKUP($A23,'Return Data'!$B$7:$R$2700,10,0)</f>
        <v>9.5625</v>
      </c>
      <c r="G23" s="66">
        <f t="shared" si="1"/>
        <v>5</v>
      </c>
      <c r="H23" s="65">
        <f>VLOOKUP($A23,'Return Data'!$B$7:$R$2700,11,0)</f>
        <v>9.9992000000000001</v>
      </c>
      <c r="I23" s="66">
        <f t="shared" si="2"/>
        <v>8</v>
      </c>
      <c r="J23" s="65">
        <f>VLOOKUP($A23,'Return Data'!$B$7:$R$2700,12,0)</f>
        <v>10.0207</v>
      </c>
      <c r="K23" s="66">
        <f t="shared" si="3"/>
        <v>7</v>
      </c>
      <c r="L23" s="65">
        <f>VLOOKUP($A23,'Return Data'!$B$7:$R$2700,13,0)</f>
        <v>9.8355999999999995</v>
      </c>
      <c r="M23" s="66">
        <f t="shared" si="4"/>
        <v>8</v>
      </c>
      <c r="N23" s="65">
        <f>VLOOKUP($A23,'Return Data'!$B$7:$R$2700,17,0)</f>
        <v>10.201499999999999</v>
      </c>
      <c r="O23" s="66">
        <f t="shared" si="5"/>
        <v>4</v>
      </c>
      <c r="P23" s="65">
        <f>VLOOKUP($A23,'Return Data'!$B$7:$R$2700,14,0)</f>
        <v>8.4357000000000006</v>
      </c>
      <c r="Q23" s="66">
        <f t="shared" si="6"/>
        <v>5</v>
      </c>
      <c r="R23" s="65">
        <f>VLOOKUP($A23,'Return Data'!$B$7:$R$2700,16,0)</f>
        <v>7.8545999999999996</v>
      </c>
      <c r="S23" s="67">
        <f t="shared" si="7"/>
        <v>10</v>
      </c>
    </row>
    <row r="24" spans="1:19" x14ac:dyDescent="0.3">
      <c r="A24" s="82" t="s">
        <v>1516</v>
      </c>
      <c r="B24" s="64">
        <f>VLOOKUP($A24,'Return Data'!$B$7:$R$2700,3,0)</f>
        <v>44158</v>
      </c>
      <c r="C24" s="65">
        <f>VLOOKUP($A24,'Return Data'!$B$7:$R$2700,4,0)</f>
        <v>20.778500000000001</v>
      </c>
      <c r="D24" s="65">
        <f>VLOOKUP($A24,'Return Data'!$B$7:$R$2700,9,0)</f>
        <v>8.3546999999999993</v>
      </c>
      <c r="E24" s="66">
        <f t="shared" si="0"/>
        <v>8</v>
      </c>
      <c r="F24" s="65">
        <f>VLOOKUP($A24,'Return Data'!$B$7:$R$2700,10,0)</f>
        <v>8.2931000000000008</v>
      </c>
      <c r="G24" s="66">
        <f t="shared" si="1"/>
        <v>13</v>
      </c>
      <c r="H24" s="65">
        <f>VLOOKUP($A24,'Return Data'!$B$7:$R$2700,11,0)</f>
        <v>7.7034000000000002</v>
      </c>
      <c r="I24" s="66">
        <f t="shared" si="2"/>
        <v>20</v>
      </c>
      <c r="J24" s="65">
        <f>VLOOKUP($A24,'Return Data'!$B$7:$R$2700,12,0)</f>
        <v>9.9709000000000003</v>
      </c>
      <c r="K24" s="66">
        <f t="shared" si="3"/>
        <v>8</v>
      </c>
      <c r="L24" s="65">
        <f>VLOOKUP($A24,'Return Data'!$B$7:$R$2700,13,0)</f>
        <v>9.5383999999999993</v>
      </c>
      <c r="M24" s="66">
        <f t="shared" si="4"/>
        <v>13</v>
      </c>
      <c r="N24" s="65">
        <f>VLOOKUP($A24,'Return Data'!$B$7:$R$2700,17,0)</f>
        <v>9.9733000000000001</v>
      </c>
      <c r="O24" s="66">
        <f t="shared" si="5"/>
        <v>8</v>
      </c>
      <c r="P24" s="65">
        <f>VLOOKUP($A24,'Return Data'!$B$7:$R$2700,14,0)</f>
        <v>8.3829999999999991</v>
      </c>
      <c r="Q24" s="66">
        <f t="shared" si="6"/>
        <v>7</v>
      </c>
      <c r="R24" s="65">
        <f>VLOOKUP($A24,'Return Data'!$B$7:$R$2700,16,0)</f>
        <v>8.5492000000000008</v>
      </c>
      <c r="S24" s="67">
        <f t="shared" si="7"/>
        <v>3</v>
      </c>
    </row>
    <row r="25" spans="1:19" x14ac:dyDescent="0.3">
      <c r="A25" s="82" t="s">
        <v>1518</v>
      </c>
      <c r="B25" s="64">
        <f>VLOOKUP($A25,'Return Data'!$B$7:$R$2700,3,0)</f>
        <v>44158</v>
      </c>
      <c r="C25" s="65">
        <f>VLOOKUP($A25,'Return Data'!$B$7:$R$2700,4,0)</f>
        <v>11.6989</v>
      </c>
      <c r="D25" s="65">
        <f>VLOOKUP($A25,'Return Data'!$B$7:$R$2700,9,0)</f>
        <v>7.2199</v>
      </c>
      <c r="E25" s="66">
        <f t="shared" si="0"/>
        <v>20</v>
      </c>
      <c r="F25" s="65">
        <f>VLOOKUP($A25,'Return Data'!$B$7:$R$2700,10,0)</f>
        <v>7.4763999999999999</v>
      </c>
      <c r="G25" s="66">
        <f t="shared" si="1"/>
        <v>20</v>
      </c>
      <c r="H25" s="65">
        <f>VLOOKUP($A25,'Return Data'!$B$7:$R$2700,11,0)</f>
        <v>7.0750999999999999</v>
      </c>
      <c r="I25" s="66">
        <f t="shared" si="2"/>
        <v>23</v>
      </c>
      <c r="J25" s="65">
        <f>VLOOKUP($A25,'Return Data'!$B$7:$R$2700,12,0)</f>
        <v>8.3581000000000003</v>
      </c>
      <c r="K25" s="66">
        <f t="shared" si="3"/>
        <v>21</v>
      </c>
      <c r="L25" s="65">
        <f>VLOOKUP($A25,'Return Data'!$B$7:$R$2700,13,0)</f>
        <v>8.1522000000000006</v>
      </c>
      <c r="M25" s="66">
        <f t="shared" si="4"/>
        <v>20</v>
      </c>
      <c r="N25" s="65"/>
      <c r="O25" s="66"/>
      <c r="P25" s="65"/>
      <c r="Q25" s="66"/>
      <c r="R25" s="65">
        <f>VLOOKUP($A25,'Return Data'!$B$7:$R$2700,16,0)</f>
        <v>9.0509000000000004</v>
      </c>
      <c r="S25" s="67">
        <f t="shared" si="7"/>
        <v>1</v>
      </c>
    </row>
    <row r="26" spans="1:19" x14ac:dyDescent="0.3">
      <c r="A26" s="82" t="s">
        <v>1519</v>
      </c>
      <c r="B26" s="64">
        <f>VLOOKUP($A26,'Return Data'!$B$7:$R$2700,3,0)</f>
        <v>44158</v>
      </c>
      <c r="C26" s="65">
        <f>VLOOKUP($A26,'Return Data'!$B$7:$R$2700,4,0)</f>
        <v>12.3437</v>
      </c>
      <c r="D26" s="65">
        <f>VLOOKUP($A26,'Return Data'!$B$7:$R$2700,9,0)</f>
        <v>7.7192999999999996</v>
      </c>
      <c r="E26" s="66">
        <f t="shared" si="0"/>
        <v>17</v>
      </c>
      <c r="F26" s="65">
        <f>VLOOKUP($A26,'Return Data'!$B$7:$R$2700,10,0)</f>
        <v>7.5457000000000001</v>
      </c>
      <c r="G26" s="66">
        <f t="shared" si="1"/>
        <v>19</v>
      </c>
      <c r="H26" s="65">
        <f>VLOOKUP($A26,'Return Data'!$B$7:$R$2700,11,0)</f>
        <v>7.4543999999999997</v>
      </c>
      <c r="I26" s="66">
        <f t="shared" si="2"/>
        <v>22</v>
      </c>
      <c r="J26" s="65">
        <f>VLOOKUP($A26,'Return Data'!$B$7:$R$2700,12,0)</f>
        <v>8.6029</v>
      </c>
      <c r="K26" s="66">
        <f t="shared" si="3"/>
        <v>19</v>
      </c>
      <c r="L26" s="65">
        <f>VLOOKUP($A26,'Return Data'!$B$7:$R$2700,13,0)</f>
        <v>8.5655000000000001</v>
      </c>
      <c r="M26" s="66">
        <f t="shared" si="4"/>
        <v>19</v>
      </c>
      <c r="N26" s="65">
        <f>VLOOKUP($A26,'Return Data'!$B$7:$R$2700,17,0)</f>
        <v>9.3626000000000005</v>
      </c>
      <c r="O26" s="66">
        <f t="shared" ref="O26:O33" si="8">RANK(N26,N$8:N$33,0)</f>
        <v>13</v>
      </c>
      <c r="P26" s="65"/>
      <c r="Q26" s="66"/>
      <c r="R26" s="65">
        <f>VLOOKUP($A26,'Return Data'!$B$7:$R$2700,16,0)</f>
        <v>8.1320999999999994</v>
      </c>
      <c r="S26" s="67">
        <f t="shared" si="7"/>
        <v>7</v>
      </c>
    </row>
    <row r="27" spans="1:19" x14ac:dyDescent="0.3">
      <c r="A27" s="82" t="s">
        <v>1521</v>
      </c>
      <c r="B27" s="64">
        <f>VLOOKUP($A27,'Return Data'!$B$7:$R$2700,3,0)</f>
        <v>44158</v>
      </c>
      <c r="C27" s="65">
        <f>VLOOKUP($A27,'Return Data'!$B$7:$R$2700,4,0)</f>
        <v>40.368299999999998</v>
      </c>
      <c r="D27" s="65">
        <f>VLOOKUP($A27,'Return Data'!$B$7:$R$2700,9,0)</f>
        <v>8.9784000000000006</v>
      </c>
      <c r="E27" s="66">
        <f t="shared" si="0"/>
        <v>2</v>
      </c>
      <c r="F27" s="65">
        <f>VLOOKUP($A27,'Return Data'!$B$7:$R$2700,10,0)</f>
        <v>9.4732000000000003</v>
      </c>
      <c r="G27" s="66">
        <f t="shared" si="1"/>
        <v>6</v>
      </c>
      <c r="H27" s="65">
        <f>VLOOKUP($A27,'Return Data'!$B$7:$R$2700,11,0)</f>
        <v>9.8394999999999992</v>
      </c>
      <c r="I27" s="66">
        <f t="shared" si="2"/>
        <v>9</v>
      </c>
      <c r="J27" s="65">
        <f>VLOOKUP($A27,'Return Data'!$B$7:$R$2700,12,0)</f>
        <v>9.3345000000000002</v>
      </c>
      <c r="K27" s="66">
        <f t="shared" si="3"/>
        <v>13</v>
      </c>
      <c r="L27" s="65">
        <f>VLOOKUP($A27,'Return Data'!$B$7:$R$2700,13,0)</f>
        <v>9.2460000000000004</v>
      </c>
      <c r="M27" s="66">
        <f t="shared" si="4"/>
        <v>14</v>
      </c>
      <c r="N27" s="65">
        <f>VLOOKUP($A27,'Return Data'!$B$7:$R$2700,17,0)</f>
        <v>9.7927</v>
      </c>
      <c r="O27" s="66">
        <f t="shared" si="8"/>
        <v>10</v>
      </c>
      <c r="P27" s="65">
        <f>VLOOKUP($A27,'Return Data'!$B$7:$R$2700,14,0)</f>
        <v>7.8464</v>
      </c>
      <c r="Q27" s="66">
        <f t="shared" ref="Q27:Q33" si="9">RANK(P27,P$8:P$33,0)</f>
        <v>11</v>
      </c>
      <c r="R27" s="65">
        <f>VLOOKUP($A27,'Return Data'!$B$7:$R$2700,16,0)</f>
        <v>8.0866000000000007</v>
      </c>
      <c r="S27" s="67">
        <f t="shared" si="7"/>
        <v>8</v>
      </c>
    </row>
    <row r="28" spans="1:19" x14ac:dyDescent="0.3">
      <c r="A28" s="82" t="s">
        <v>1523</v>
      </c>
      <c r="B28" s="64">
        <f>VLOOKUP($A28,'Return Data'!$B$7:$R$2700,3,0)</f>
        <v>44158</v>
      </c>
      <c r="C28" s="65">
        <f>VLOOKUP($A28,'Return Data'!$B$7:$R$2700,4,0)</f>
        <v>35.263199999999998</v>
      </c>
      <c r="D28" s="65">
        <f>VLOOKUP($A28,'Return Data'!$B$7:$R$2700,9,0)</f>
        <v>6.0342000000000002</v>
      </c>
      <c r="E28" s="66">
        <f t="shared" si="0"/>
        <v>23</v>
      </c>
      <c r="F28" s="65">
        <f>VLOOKUP($A28,'Return Data'!$B$7:$R$2700,10,0)</f>
        <v>7.3421000000000003</v>
      </c>
      <c r="G28" s="66">
        <f t="shared" si="1"/>
        <v>22</v>
      </c>
      <c r="H28" s="65">
        <f>VLOOKUP($A28,'Return Data'!$B$7:$R$2700,11,0)</f>
        <v>7.5037000000000003</v>
      </c>
      <c r="I28" s="66">
        <f t="shared" si="2"/>
        <v>21</v>
      </c>
      <c r="J28" s="65">
        <f>VLOOKUP($A28,'Return Data'!$B$7:$R$2700,12,0)</f>
        <v>8.3732000000000006</v>
      </c>
      <c r="K28" s="66">
        <f t="shared" si="3"/>
        <v>20</v>
      </c>
      <c r="L28" s="65">
        <f>VLOOKUP($A28,'Return Data'!$B$7:$R$2700,13,0)</f>
        <v>6.8449999999999998</v>
      </c>
      <c r="M28" s="66">
        <f t="shared" si="4"/>
        <v>22</v>
      </c>
      <c r="N28" s="65">
        <f>VLOOKUP($A28,'Return Data'!$B$7:$R$2700,17,0)</f>
        <v>3.9371</v>
      </c>
      <c r="O28" s="66">
        <f t="shared" si="8"/>
        <v>20</v>
      </c>
      <c r="P28" s="65">
        <f>VLOOKUP($A28,'Return Data'!$B$7:$R$2700,14,0)</f>
        <v>4.1334999999999997</v>
      </c>
      <c r="Q28" s="66">
        <f t="shared" si="9"/>
        <v>19</v>
      </c>
      <c r="R28" s="65">
        <f>VLOOKUP($A28,'Return Data'!$B$7:$R$2700,16,0)</f>
        <v>7.3216000000000001</v>
      </c>
      <c r="S28" s="67">
        <f t="shared" si="7"/>
        <v>17</v>
      </c>
    </row>
    <row r="29" spans="1:19" x14ac:dyDescent="0.3">
      <c r="A29" s="82" t="s">
        <v>1525</v>
      </c>
      <c r="B29" s="64">
        <f>VLOOKUP($A29,'Return Data'!$B$7:$R$2700,3,0)</f>
        <v>44158</v>
      </c>
      <c r="C29" s="65">
        <f>VLOOKUP($A29,'Return Data'!$B$7:$R$2700,4,0)</f>
        <v>34.323300000000003</v>
      </c>
      <c r="D29" s="65">
        <f>VLOOKUP($A29,'Return Data'!$B$7:$R$2700,9,0)</f>
        <v>8.5170999999999992</v>
      </c>
      <c r="E29" s="66">
        <f t="shared" si="0"/>
        <v>7</v>
      </c>
      <c r="F29" s="65">
        <f>VLOOKUP($A29,'Return Data'!$B$7:$R$2700,10,0)</f>
        <v>8.5159000000000002</v>
      </c>
      <c r="G29" s="66">
        <f t="shared" si="1"/>
        <v>12</v>
      </c>
      <c r="H29" s="65">
        <f>VLOOKUP($A29,'Return Data'!$B$7:$R$2700,11,0)</f>
        <v>21.965</v>
      </c>
      <c r="I29" s="66">
        <f t="shared" si="2"/>
        <v>2</v>
      </c>
      <c r="J29" s="65">
        <f>VLOOKUP($A29,'Return Data'!$B$7:$R$2700,12,0)</f>
        <v>10.214600000000001</v>
      </c>
      <c r="K29" s="66">
        <f t="shared" si="3"/>
        <v>6</v>
      </c>
      <c r="L29" s="65">
        <f>VLOOKUP($A29,'Return Data'!$B$7:$R$2700,13,0)</f>
        <v>10.1637</v>
      </c>
      <c r="M29" s="66">
        <f t="shared" si="4"/>
        <v>5</v>
      </c>
      <c r="N29" s="65">
        <f>VLOOKUP($A29,'Return Data'!$B$7:$R$2700,17,0)</f>
        <v>4.4862000000000002</v>
      </c>
      <c r="O29" s="66">
        <f t="shared" si="8"/>
        <v>19</v>
      </c>
      <c r="P29" s="65">
        <f>VLOOKUP($A29,'Return Data'!$B$7:$R$2700,14,0)</f>
        <v>4.6058000000000003</v>
      </c>
      <c r="Q29" s="66">
        <f t="shared" si="9"/>
        <v>18</v>
      </c>
      <c r="R29" s="65">
        <f>VLOOKUP($A29,'Return Data'!$B$7:$R$2700,16,0)</f>
        <v>7.2725999999999997</v>
      </c>
      <c r="S29" s="67">
        <f t="shared" si="7"/>
        <v>20</v>
      </c>
    </row>
    <row r="30" spans="1:19" x14ac:dyDescent="0.3">
      <c r="A30" s="82" t="s">
        <v>1528</v>
      </c>
      <c r="B30" s="64">
        <f>VLOOKUP($A30,'Return Data'!$B$7:$R$2700,3,0)</f>
        <v>44158</v>
      </c>
      <c r="C30" s="65">
        <f>VLOOKUP($A30,'Return Data'!$B$7:$R$2700,4,0)</f>
        <v>24.981300000000001</v>
      </c>
      <c r="D30" s="65">
        <f>VLOOKUP($A30,'Return Data'!$B$7:$R$2700,9,0)</f>
        <v>8.0625999999999998</v>
      </c>
      <c r="E30" s="66">
        <f t="shared" si="0"/>
        <v>12</v>
      </c>
      <c r="F30" s="65">
        <f>VLOOKUP($A30,'Return Data'!$B$7:$R$2700,10,0)</f>
        <v>9.4219000000000008</v>
      </c>
      <c r="G30" s="66">
        <f t="shared" si="1"/>
        <v>7</v>
      </c>
      <c r="H30" s="65">
        <f>VLOOKUP($A30,'Return Data'!$B$7:$R$2700,11,0)</f>
        <v>8.5893999999999995</v>
      </c>
      <c r="I30" s="66">
        <f t="shared" si="2"/>
        <v>16</v>
      </c>
      <c r="J30" s="65">
        <f>VLOOKUP($A30,'Return Data'!$B$7:$R$2700,12,0)</f>
        <v>9.7487999999999992</v>
      </c>
      <c r="K30" s="66">
        <f t="shared" si="3"/>
        <v>12</v>
      </c>
      <c r="L30" s="65">
        <f>VLOOKUP($A30,'Return Data'!$B$7:$R$2700,13,0)</f>
        <v>9.5494000000000003</v>
      </c>
      <c r="M30" s="66">
        <f t="shared" si="4"/>
        <v>12</v>
      </c>
      <c r="N30" s="65">
        <f>VLOOKUP($A30,'Return Data'!$B$7:$R$2700,17,0)</f>
        <v>9.9974000000000007</v>
      </c>
      <c r="O30" s="66">
        <f t="shared" si="8"/>
        <v>7</v>
      </c>
      <c r="P30" s="65">
        <f>VLOOKUP($A30,'Return Data'!$B$7:$R$2700,14,0)</f>
        <v>8.2414000000000005</v>
      </c>
      <c r="Q30" s="66">
        <f t="shared" si="9"/>
        <v>8</v>
      </c>
      <c r="R30" s="65">
        <f>VLOOKUP($A30,'Return Data'!$B$7:$R$2700,16,0)</f>
        <v>7.1043000000000003</v>
      </c>
      <c r="S30" s="67">
        <f t="shared" si="7"/>
        <v>21</v>
      </c>
    </row>
    <row r="31" spans="1:19" x14ac:dyDescent="0.3">
      <c r="A31" s="82" t="s">
        <v>1529</v>
      </c>
      <c r="B31" s="64">
        <f>VLOOKUP($A31,'Return Data'!$B$7:$R$2700,3,0)</f>
        <v>44158</v>
      </c>
      <c r="C31" s="65">
        <f>VLOOKUP($A31,'Return Data'!$B$7:$R$2700,4,0)</f>
        <v>32.137999999999998</v>
      </c>
      <c r="D31" s="65">
        <f>VLOOKUP($A31,'Return Data'!$B$7:$R$2700,9,0)</f>
        <v>5.3807</v>
      </c>
      <c r="E31" s="66">
        <f t="shared" si="0"/>
        <v>24</v>
      </c>
      <c r="F31" s="65">
        <f>VLOOKUP($A31,'Return Data'!$B$7:$R$2700,10,0)</f>
        <v>6.8197000000000001</v>
      </c>
      <c r="G31" s="66">
        <f t="shared" si="1"/>
        <v>25</v>
      </c>
      <c r="H31" s="65">
        <f>VLOOKUP($A31,'Return Data'!$B$7:$R$2700,11,0)</f>
        <v>7.9444999999999997</v>
      </c>
      <c r="I31" s="66">
        <f t="shared" si="2"/>
        <v>19</v>
      </c>
      <c r="J31" s="65">
        <f>VLOOKUP($A31,'Return Data'!$B$7:$R$2700,12,0)</f>
        <v>8.8577999999999992</v>
      </c>
      <c r="K31" s="66">
        <f t="shared" si="3"/>
        <v>18</v>
      </c>
      <c r="L31" s="65">
        <f>VLOOKUP($A31,'Return Data'!$B$7:$R$2700,13,0)</f>
        <v>9.1097000000000001</v>
      </c>
      <c r="M31" s="66">
        <f t="shared" si="4"/>
        <v>17</v>
      </c>
      <c r="N31" s="65">
        <f>VLOOKUP($A31,'Return Data'!$B$7:$R$2700,17,0)</f>
        <v>2.1991999999999998</v>
      </c>
      <c r="O31" s="66">
        <f t="shared" si="8"/>
        <v>23</v>
      </c>
      <c r="P31" s="65">
        <f>VLOOKUP($A31,'Return Data'!$B$7:$R$2700,14,0)</f>
        <v>3.1718000000000002</v>
      </c>
      <c r="Q31" s="66">
        <f t="shared" si="9"/>
        <v>22</v>
      </c>
      <c r="R31" s="65">
        <f>VLOOKUP($A31,'Return Data'!$B$7:$R$2700,16,0)</f>
        <v>6.6124999999999998</v>
      </c>
      <c r="S31" s="67">
        <f t="shared" si="7"/>
        <v>23</v>
      </c>
    </row>
    <row r="32" spans="1:19" x14ac:dyDescent="0.3">
      <c r="A32" s="82" t="s">
        <v>1531</v>
      </c>
      <c r="B32" s="64">
        <f>VLOOKUP($A32,'Return Data'!$B$7:$R$2700,3,0)</f>
        <v>44158</v>
      </c>
      <c r="C32" s="65">
        <f>VLOOKUP($A32,'Return Data'!$B$7:$R$2700,4,0)</f>
        <v>37.835000000000001</v>
      </c>
      <c r="D32" s="65">
        <f>VLOOKUP($A32,'Return Data'!$B$7:$R$2700,9,0)</f>
        <v>7.2138999999999998</v>
      </c>
      <c r="E32" s="66">
        <f t="shared" si="0"/>
        <v>21</v>
      </c>
      <c r="F32" s="65">
        <f>VLOOKUP($A32,'Return Data'!$B$7:$R$2700,10,0)</f>
        <v>8.2453000000000003</v>
      </c>
      <c r="G32" s="66">
        <f t="shared" si="1"/>
        <v>14</v>
      </c>
      <c r="H32" s="65">
        <f>VLOOKUP($A32,'Return Data'!$B$7:$R$2700,11,0)</f>
        <v>9.2843</v>
      </c>
      <c r="I32" s="66">
        <f t="shared" si="2"/>
        <v>12</v>
      </c>
      <c r="J32" s="65">
        <f>VLOOKUP($A32,'Return Data'!$B$7:$R$2700,12,0)</f>
        <v>9.8024000000000004</v>
      </c>
      <c r="K32" s="66">
        <f t="shared" si="3"/>
        <v>10</v>
      </c>
      <c r="L32" s="65">
        <f>VLOOKUP($A32,'Return Data'!$B$7:$R$2700,13,0)</f>
        <v>9.5707000000000004</v>
      </c>
      <c r="M32" s="66">
        <f t="shared" si="4"/>
        <v>11</v>
      </c>
      <c r="N32" s="65">
        <f>VLOOKUP($A32,'Return Data'!$B$7:$R$2700,17,0)</f>
        <v>9.8172999999999995</v>
      </c>
      <c r="O32" s="66">
        <f t="shared" si="8"/>
        <v>9</v>
      </c>
      <c r="P32" s="65">
        <f>VLOOKUP($A32,'Return Data'!$B$7:$R$2700,14,0)</f>
        <v>5.9406999999999996</v>
      </c>
      <c r="Q32" s="66">
        <f t="shared" si="9"/>
        <v>16</v>
      </c>
      <c r="R32" s="65">
        <f>VLOOKUP($A32,'Return Data'!$B$7:$R$2700,16,0)</f>
        <v>7.5392999999999999</v>
      </c>
      <c r="S32" s="67">
        <f t="shared" si="7"/>
        <v>15</v>
      </c>
    </row>
    <row r="33" spans="1:19" x14ac:dyDescent="0.3">
      <c r="A33" s="82" t="s">
        <v>1534</v>
      </c>
      <c r="B33" s="64">
        <f>VLOOKUP($A33,'Return Data'!$B$7:$R$2700,3,0)</f>
        <v>44158</v>
      </c>
      <c r="C33" s="65">
        <f>VLOOKUP($A33,'Return Data'!$B$7:$R$2700,4,0)</f>
        <v>23.304200000000002</v>
      </c>
      <c r="D33" s="65">
        <f>VLOOKUP($A33,'Return Data'!$B$7:$R$2700,9,0)</f>
        <v>6.9984999999999999</v>
      </c>
      <c r="E33" s="66">
        <f t="shared" si="0"/>
        <v>22</v>
      </c>
      <c r="F33" s="65">
        <f>VLOOKUP($A33,'Return Data'!$B$7:$R$2700,10,0)</f>
        <v>8.8620999999999999</v>
      </c>
      <c r="G33" s="66">
        <f t="shared" si="1"/>
        <v>8</v>
      </c>
      <c r="H33" s="65">
        <f>VLOOKUP($A33,'Return Data'!$B$7:$R$2700,11,0)</f>
        <v>9.5273000000000003</v>
      </c>
      <c r="I33" s="66">
        <f t="shared" si="2"/>
        <v>11</v>
      </c>
      <c r="J33" s="65">
        <f>VLOOKUP($A33,'Return Data'!$B$7:$R$2700,12,0)</f>
        <v>10.422700000000001</v>
      </c>
      <c r="K33" s="66">
        <f t="shared" si="3"/>
        <v>4</v>
      </c>
      <c r="L33" s="65">
        <f>VLOOKUP($A33,'Return Data'!$B$7:$R$2700,13,0)</f>
        <v>10.2476</v>
      </c>
      <c r="M33" s="66">
        <f t="shared" si="4"/>
        <v>4</v>
      </c>
      <c r="N33" s="65">
        <f>VLOOKUP($A33,'Return Data'!$B$7:$R$2700,17,0)</f>
        <v>3.3275000000000001</v>
      </c>
      <c r="O33" s="66">
        <f t="shared" si="8"/>
        <v>21</v>
      </c>
      <c r="P33" s="65">
        <f>VLOOKUP($A33,'Return Data'!$B$7:$R$2700,14,0)</f>
        <v>3.8477000000000001</v>
      </c>
      <c r="Q33" s="66">
        <f t="shared" si="9"/>
        <v>20</v>
      </c>
      <c r="R33" s="65">
        <f>VLOOKUP($A33,'Return Data'!$B$7:$R$2700,16,0)</f>
        <v>6.6235999999999997</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8.3071999999999999</v>
      </c>
      <c r="E35" s="88"/>
      <c r="F35" s="89">
        <f>AVERAGE(F8:F33)</f>
        <v>8.2517576923076934</v>
      </c>
      <c r="G35" s="88"/>
      <c r="H35" s="89">
        <f>AVERAGE(H8:H33)</f>
        <v>9.8049461538461529</v>
      </c>
      <c r="I35" s="88"/>
      <c r="J35" s="89">
        <f>AVERAGE(J8:J33)</f>
        <v>8.0291846153846151</v>
      </c>
      <c r="K35" s="88"/>
      <c r="L35" s="89">
        <f>AVERAGE(L8:L33)</f>
        <v>8.0720038461538461</v>
      </c>
      <c r="M35" s="88"/>
      <c r="N35" s="89">
        <f>AVERAGE(N8:N33)</f>
        <v>7.0882399999999972</v>
      </c>
      <c r="O35" s="88"/>
      <c r="P35" s="89">
        <f>AVERAGE(P8:P33)</f>
        <v>6.2401541666666658</v>
      </c>
      <c r="Q35" s="88"/>
      <c r="R35" s="89">
        <f>AVERAGE(R8:R33)</f>
        <v>7.4926692307692333</v>
      </c>
      <c r="S35" s="90"/>
    </row>
    <row r="36" spans="1:19" x14ac:dyDescent="0.3">
      <c r="A36" s="87" t="s">
        <v>28</v>
      </c>
      <c r="B36" s="88"/>
      <c r="C36" s="88"/>
      <c r="D36" s="89">
        <f>MIN(D8:D33)</f>
        <v>3.8811</v>
      </c>
      <c r="E36" s="88"/>
      <c r="F36" s="89">
        <f>MIN(F8:F33)</f>
        <v>5.6000000000000001E-2</v>
      </c>
      <c r="G36" s="88"/>
      <c r="H36" s="89">
        <f>MIN(H8:H33)</f>
        <v>1.0290999999999999</v>
      </c>
      <c r="I36" s="88"/>
      <c r="J36" s="89">
        <f>MIN(J8:J33)</f>
        <v>-7.5072999999999999</v>
      </c>
      <c r="K36" s="88"/>
      <c r="L36" s="89">
        <f>MIN(L8:L33)</f>
        <v>-8.5367999999999995</v>
      </c>
      <c r="M36" s="88"/>
      <c r="N36" s="89">
        <f>MIN(N8:N33)</f>
        <v>-7.0420999999999996</v>
      </c>
      <c r="O36" s="88"/>
      <c r="P36" s="89">
        <f>MIN(P8:P33)</f>
        <v>-3.177</v>
      </c>
      <c r="Q36" s="88"/>
      <c r="R36" s="89">
        <f>MIN(R8:R33)</f>
        <v>4.5048000000000004</v>
      </c>
      <c r="S36" s="90"/>
    </row>
    <row r="37" spans="1:19" ht="15" thickBot="1" x14ac:dyDescent="0.35">
      <c r="A37" s="91" t="s">
        <v>29</v>
      </c>
      <c r="B37" s="92"/>
      <c r="C37" s="92"/>
      <c r="D37" s="93">
        <f>MAX(D8:D33)</f>
        <v>25.546399999999998</v>
      </c>
      <c r="E37" s="92"/>
      <c r="F37" s="93">
        <f>MAX(F8:F33)</f>
        <v>13.038399999999999</v>
      </c>
      <c r="G37" s="92"/>
      <c r="H37" s="93">
        <f>MAX(H8:H33)</f>
        <v>23.8215</v>
      </c>
      <c r="I37" s="92"/>
      <c r="J37" s="93">
        <f>MAX(J8:J33)</f>
        <v>12.2469</v>
      </c>
      <c r="K37" s="92"/>
      <c r="L37" s="93">
        <f>MAX(L8:L33)</f>
        <v>10.840199999999999</v>
      </c>
      <c r="M37" s="92"/>
      <c r="N37" s="93">
        <f>MAX(N8:N33)</f>
        <v>10.601000000000001</v>
      </c>
      <c r="O37" s="92"/>
      <c r="P37" s="93">
        <f>MAX(P8:P33)</f>
        <v>9.0337999999999994</v>
      </c>
      <c r="Q37" s="92"/>
      <c r="R37" s="93">
        <f>MAX(R8:R33)</f>
        <v>9.0509000000000004</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44158</v>
      </c>
      <c r="C8" s="65">
        <f>VLOOKUP($A8,'Return Data'!$B$7:$R$2700,4,0)</f>
        <v>24.654599999999999</v>
      </c>
      <c r="D8" s="65">
        <f>VLOOKUP($A8,'Return Data'!$B$7:$R$2700,9,0)</f>
        <v>40.753</v>
      </c>
      <c r="E8" s="66">
        <f t="shared" ref="E8:E43" si="0">RANK(D8,D$8:D$43,0)</f>
        <v>1</v>
      </c>
      <c r="F8" s="65">
        <f>VLOOKUP($A8,'Return Data'!$B$7:$R$2700,10,0)</f>
        <v>15.8208</v>
      </c>
      <c r="G8" s="66">
        <f t="shared" ref="G8:G43" si="1">RANK(F8,F$8:F$43,0)</f>
        <v>4</v>
      </c>
      <c r="H8" s="65">
        <f>VLOOKUP($A8,'Return Data'!$B$7:$R$2700,11,0)</f>
        <v>22.234999999999999</v>
      </c>
      <c r="I8" s="66">
        <f t="shared" ref="I8:I20" si="2">RANK(H8,H$8:H$43,0)</f>
        <v>1</v>
      </c>
      <c r="J8" s="65">
        <f>VLOOKUP($A8,'Return Data'!$B$7:$R$2700,12,0)</f>
        <v>8.7492999999999999</v>
      </c>
      <c r="K8" s="66">
        <f>RANK(J8,J$8:J$43,0)</f>
        <v>23</v>
      </c>
      <c r="L8" s="65">
        <f>VLOOKUP($A8,'Return Data'!$B$7:$R$2700,13,0)</f>
        <v>1.6694</v>
      </c>
      <c r="M8" s="66">
        <f>RANK(L8,L$8:L$43,0)</f>
        <v>28</v>
      </c>
      <c r="N8" s="65">
        <f>VLOOKUP($A8,'Return Data'!$B$7:$R$2700,17,0)</f>
        <v>2.6829000000000001</v>
      </c>
      <c r="O8" s="66">
        <f>RANK(N8,N$8:N$43,0)</f>
        <v>27</v>
      </c>
      <c r="P8" s="65">
        <f>VLOOKUP($A8,'Return Data'!$B$7:$R$2700,14,0)</f>
        <v>3.5131999999999999</v>
      </c>
      <c r="Q8" s="66">
        <f>RANK(P8,P$8:P$43,0)</f>
        <v>25</v>
      </c>
      <c r="R8" s="65">
        <f>VLOOKUP($A8,'Return Data'!$B$7:$R$2700,16,0)</f>
        <v>7.9676</v>
      </c>
      <c r="S8" s="67">
        <f t="shared" ref="S8:S43" si="3">RANK(R8,R$8:R$43,0)</f>
        <v>25</v>
      </c>
    </row>
    <row r="9" spans="1:19" x14ac:dyDescent="0.3">
      <c r="A9" s="82" t="s">
        <v>1106</v>
      </c>
      <c r="B9" s="64">
        <f>VLOOKUP($A9,'Return Data'!$B$7:$R$2700,3,0)</f>
        <v>44158</v>
      </c>
      <c r="C9" s="65">
        <f>VLOOKUP($A9,'Return Data'!$B$7:$R$2700,4,0)</f>
        <v>1.3931</v>
      </c>
      <c r="D9" s="65">
        <f>VLOOKUP($A9,'Return Data'!$B$7:$R$2700,9,0)</f>
        <v>0</v>
      </c>
      <c r="E9" s="66">
        <f t="shared" ref="E9" si="4">RANK(D9,D$8:D$43,0)</f>
        <v>35</v>
      </c>
      <c r="F9" s="65">
        <f>VLOOKUP($A9,'Return Data'!$B$7:$R$2700,10,0)</f>
        <v>0</v>
      </c>
      <c r="G9" s="66">
        <f t="shared" ref="G9" si="5">RANK(F9,F$8:F$43,0)</f>
        <v>34</v>
      </c>
      <c r="H9" s="65">
        <f>VLOOKUP($A9,'Return Data'!$B$7:$R$2700,11,0)</f>
        <v>0</v>
      </c>
      <c r="I9" s="66">
        <f t="shared" ref="I9" si="6">RANK(H9,H$8:H$43,0)</f>
        <v>34</v>
      </c>
      <c r="J9" s="65">
        <f>VLOOKUP($A9,'Return Data'!$B$7:$R$2700,12,0)</f>
        <v>-33.725200000000001</v>
      </c>
      <c r="K9" s="66">
        <f>RANK(J9,J$8:J$43,0)</f>
        <v>33</v>
      </c>
      <c r="L9" s="65"/>
      <c r="M9" s="66"/>
      <c r="N9" s="65"/>
      <c r="O9" s="66"/>
      <c r="P9" s="65"/>
      <c r="Q9" s="66"/>
      <c r="R9" s="65">
        <f>VLOOKUP($A9,'Return Data'!$B$7:$R$2700,16,0)</f>
        <v>-24.002400000000002</v>
      </c>
      <c r="S9" s="67">
        <f t="shared" si="3"/>
        <v>35</v>
      </c>
    </row>
    <row r="10" spans="1:19" x14ac:dyDescent="0.3">
      <c r="A10" s="82" t="s">
        <v>1108</v>
      </c>
      <c r="B10" s="64">
        <f>VLOOKUP($A10,'Return Data'!$B$7:$R$2700,3,0)</f>
        <v>44158</v>
      </c>
      <c r="C10" s="65">
        <f>VLOOKUP($A10,'Return Data'!$B$7:$R$2700,4,0)</f>
        <v>22.171299999999999</v>
      </c>
      <c r="D10" s="65">
        <f>VLOOKUP($A10,'Return Data'!$B$7:$R$2700,9,0)</f>
        <v>10.5664</v>
      </c>
      <c r="E10" s="66">
        <f t="shared" si="0"/>
        <v>10</v>
      </c>
      <c r="F10" s="65">
        <f>VLOOKUP($A10,'Return Data'!$B$7:$R$2700,10,0)</f>
        <v>12.877800000000001</v>
      </c>
      <c r="G10" s="66">
        <f t="shared" si="1"/>
        <v>11</v>
      </c>
      <c r="H10" s="65">
        <f>VLOOKUP($A10,'Return Data'!$B$7:$R$2700,11,0)</f>
        <v>12.0502</v>
      </c>
      <c r="I10" s="66">
        <f t="shared" si="2"/>
        <v>8</v>
      </c>
      <c r="J10" s="65">
        <f>VLOOKUP($A10,'Return Data'!$B$7:$R$2700,12,0)</f>
        <v>10.0199</v>
      </c>
      <c r="K10" s="66">
        <f t="shared" ref="K10:K20" si="7">RANK(J10,J$8:J$43,0)</f>
        <v>16</v>
      </c>
      <c r="L10" s="65">
        <f>VLOOKUP($A10,'Return Data'!$B$7:$R$2700,13,0)</f>
        <v>11.011100000000001</v>
      </c>
      <c r="M10" s="66">
        <f t="shared" ref="M10:M20" si="8">RANK(L10,L$8:L$43,0)</f>
        <v>13</v>
      </c>
      <c r="N10" s="65">
        <f>VLOOKUP($A10,'Return Data'!$B$7:$R$2700,17,0)</f>
        <v>9.7538</v>
      </c>
      <c r="O10" s="66">
        <f t="shared" ref="O10:O20" si="9">RANK(N10,N$8:N$43,0)</f>
        <v>18</v>
      </c>
      <c r="P10" s="65">
        <f>VLOOKUP($A10,'Return Data'!$B$7:$R$2700,14,0)</f>
        <v>8.5648999999999997</v>
      </c>
      <c r="Q10" s="66">
        <f t="shared" ref="Q10:Q20" si="10">RANK(P10,P$8:P$43,0)</f>
        <v>14</v>
      </c>
      <c r="R10" s="65">
        <f>VLOOKUP($A10,'Return Data'!$B$7:$R$2700,16,0)</f>
        <v>9.4781999999999993</v>
      </c>
      <c r="S10" s="67">
        <f t="shared" si="3"/>
        <v>6</v>
      </c>
    </row>
    <row r="11" spans="1:19" x14ac:dyDescent="0.3">
      <c r="A11" s="82" t="s">
        <v>1111</v>
      </c>
      <c r="B11" s="64">
        <f>VLOOKUP($A11,'Return Data'!$B$7:$R$2700,3,0)</f>
        <v>44158</v>
      </c>
      <c r="C11" s="65">
        <f>VLOOKUP($A11,'Return Data'!$B$7:$R$2700,4,0)</f>
        <v>15.638299999999999</v>
      </c>
      <c r="D11" s="65">
        <f>VLOOKUP($A11,'Return Data'!$B$7:$R$2700,9,0)</f>
        <v>6.5335999999999999</v>
      </c>
      <c r="E11" s="66">
        <f t="shared" si="0"/>
        <v>21</v>
      </c>
      <c r="F11" s="65">
        <f>VLOOKUP($A11,'Return Data'!$B$7:$R$2700,10,0)</f>
        <v>9.5633999999999997</v>
      </c>
      <c r="G11" s="66">
        <f t="shared" si="1"/>
        <v>22</v>
      </c>
      <c r="H11" s="65">
        <f>VLOOKUP($A11,'Return Data'!$B$7:$R$2700,11,0)</f>
        <v>6.7483000000000004</v>
      </c>
      <c r="I11" s="66">
        <f t="shared" si="2"/>
        <v>27</v>
      </c>
      <c r="J11" s="65">
        <f>VLOOKUP($A11,'Return Data'!$B$7:$R$2700,12,0)</f>
        <v>7.2907999999999999</v>
      </c>
      <c r="K11" s="66">
        <f t="shared" si="7"/>
        <v>27</v>
      </c>
      <c r="L11" s="65">
        <f>VLOOKUP($A11,'Return Data'!$B$7:$R$2700,13,0)</f>
        <v>7.7313999999999998</v>
      </c>
      <c r="M11" s="66">
        <f t="shared" si="8"/>
        <v>25</v>
      </c>
      <c r="N11" s="65">
        <f>VLOOKUP($A11,'Return Data'!$B$7:$R$2700,17,0)</f>
        <v>3.3411</v>
      </c>
      <c r="O11" s="66">
        <f t="shared" si="9"/>
        <v>25</v>
      </c>
      <c r="P11" s="65">
        <f>VLOOKUP($A11,'Return Data'!$B$7:$R$2700,14,0)</f>
        <v>3.5276999999999998</v>
      </c>
      <c r="Q11" s="66">
        <f t="shared" si="10"/>
        <v>24</v>
      </c>
      <c r="R11" s="65">
        <f>VLOOKUP($A11,'Return Data'!$B$7:$R$2700,16,0)</f>
        <v>6.8638000000000003</v>
      </c>
      <c r="S11" s="67">
        <f t="shared" si="3"/>
        <v>30</v>
      </c>
    </row>
    <row r="12" spans="1:19" x14ac:dyDescent="0.3">
      <c r="A12" s="82" t="s">
        <v>1112</v>
      </c>
      <c r="B12" s="64">
        <f>VLOOKUP($A12,'Return Data'!$B$7:$R$2700,3,0)</f>
        <v>44158</v>
      </c>
      <c r="C12" s="65">
        <f>VLOOKUP($A12,'Return Data'!$B$7:$R$2700,4,0)</f>
        <v>65.860100000000003</v>
      </c>
      <c r="D12" s="65">
        <f>VLOOKUP($A12,'Return Data'!$B$7:$R$2700,9,0)</f>
        <v>5.8064999999999998</v>
      </c>
      <c r="E12" s="66">
        <f t="shared" si="0"/>
        <v>27</v>
      </c>
      <c r="F12" s="65">
        <f>VLOOKUP($A12,'Return Data'!$B$7:$R$2700,10,0)</f>
        <v>8.8147000000000002</v>
      </c>
      <c r="G12" s="66">
        <f t="shared" si="1"/>
        <v>25</v>
      </c>
      <c r="H12" s="65">
        <f>VLOOKUP($A12,'Return Data'!$B$7:$R$2700,11,0)</f>
        <v>8.0495000000000001</v>
      </c>
      <c r="I12" s="66">
        <f t="shared" si="2"/>
        <v>18</v>
      </c>
      <c r="J12" s="65">
        <f>VLOOKUP($A12,'Return Data'!$B$7:$R$2700,12,0)</f>
        <v>9.1242000000000001</v>
      </c>
      <c r="K12" s="66">
        <f t="shared" si="7"/>
        <v>21</v>
      </c>
      <c r="L12" s="65">
        <f>VLOOKUP($A12,'Return Data'!$B$7:$R$2700,13,0)</f>
        <v>9.6586999999999996</v>
      </c>
      <c r="M12" s="66">
        <f t="shared" si="8"/>
        <v>19</v>
      </c>
      <c r="N12" s="65">
        <f>VLOOKUP($A12,'Return Data'!$B$7:$R$2700,17,0)</f>
        <v>6.5773999999999999</v>
      </c>
      <c r="O12" s="66">
        <f t="shared" si="9"/>
        <v>23</v>
      </c>
      <c r="P12" s="65">
        <f>VLOOKUP($A12,'Return Data'!$B$7:$R$2700,14,0)</f>
        <v>5.6269999999999998</v>
      </c>
      <c r="Q12" s="66">
        <f t="shared" si="10"/>
        <v>22</v>
      </c>
      <c r="R12" s="65">
        <f>VLOOKUP($A12,'Return Data'!$B$7:$R$2700,16,0)</f>
        <v>7.7412999999999998</v>
      </c>
      <c r="S12" s="67">
        <f t="shared" si="3"/>
        <v>26</v>
      </c>
    </row>
    <row r="13" spans="1:19" x14ac:dyDescent="0.3">
      <c r="A13" s="82" t="s">
        <v>1119</v>
      </c>
      <c r="B13" s="64">
        <f>VLOOKUP($A13,'Return Data'!$B$7:$R$2700,3,0)</f>
        <v>44158</v>
      </c>
      <c r="C13" s="65">
        <f>VLOOKUP($A13,'Return Data'!$B$7:$R$2700,4,0)</f>
        <v>22.7591</v>
      </c>
      <c r="D13" s="65">
        <f>VLOOKUP($A13,'Return Data'!$B$7:$R$2700,9,0)</f>
        <v>38.724699999999999</v>
      </c>
      <c r="E13" s="66">
        <f t="shared" si="0"/>
        <v>2</v>
      </c>
      <c r="F13" s="65">
        <f>VLOOKUP($A13,'Return Data'!$B$7:$R$2700,10,0)</f>
        <v>6.7680999999999996</v>
      </c>
      <c r="G13" s="66">
        <f t="shared" si="1"/>
        <v>32</v>
      </c>
      <c r="H13" s="65">
        <f>VLOOKUP($A13,'Return Data'!$B$7:$R$2700,11,0)</f>
        <v>1.2317</v>
      </c>
      <c r="I13" s="66">
        <f t="shared" si="2"/>
        <v>33</v>
      </c>
      <c r="J13" s="65">
        <f>VLOOKUP($A13,'Return Data'!$B$7:$R$2700,12,0)</f>
        <v>-5.444</v>
      </c>
      <c r="K13" s="66">
        <f t="shared" si="7"/>
        <v>30</v>
      </c>
      <c r="L13" s="65">
        <f>VLOOKUP($A13,'Return Data'!$B$7:$R$2700,13,0)</f>
        <v>-5.9271000000000003</v>
      </c>
      <c r="M13" s="66">
        <f t="shared" si="8"/>
        <v>30</v>
      </c>
      <c r="N13" s="65">
        <f>VLOOKUP($A13,'Return Data'!$B$7:$R$2700,17,0)</f>
        <v>0.63100000000000001</v>
      </c>
      <c r="O13" s="66">
        <f t="shared" si="9"/>
        <v>29</v>
      </c>
      <c r="P13" s="65">
        <f>VLOOKUP($A13,'Return Data'!$B$7:$R$2700,14,0)</f>
        <v>2.8010000000000002</v>
      </c>
      <c r="Q13" s="66">
        <f t="shared" si="10"/>
        <v>27</v>
      </c>
      <c r="R13" s="65">
        <f>VLOOKUP($A13,'Return Data'!$B$7:$R$2700,16,0)</f>
        <v>7.3787000000000003</v>
      </c>
      <c r="S13" s="67">
        <f t="shared" si="3"/>
        <v>27</v>
      </c>
    </row>
    <row r="14" spans="1:19" x14ac:dyDescent="0.3">
      <c r="A14" s="82" t="s">
        <v>1121</v>
      </c>
      <c r="B14" s="64">
        <f>VLOOKUP($A14,'Return Data'!$B$7:$R$2700,3,0)</f>
        <v>44158</v>
      </c>
      <c r="C14" s="65">
        <f>VLOOKUP($A14,'Return Data'!$B$7:$R$2700,4,0)</f>
        <v>45.0687</v>
      </c>
      <c r="D14" s="65">
        <f>VLOOKUP($A14,'Return Data'!$B$7:$R$2700,9,0)</f>
        <v>12.456200000000001</v>
      </c>
      <c r="E14" s="66">
        <f t="shared" si="0"/>
        <v>6</v>
      </c>
      <c r="F14" s="65">
        <f>VLOOKUP($A14,'Return Data'!$B$7:$R$2700,10,0)</f>
        <v>15.248699999999999</v>
      </c>
      <c r="G14" s="66">
        <f t="shared" si="1"/>
        <v>6</v>
      </c>
      <c r="H14" s="65">
        <f>VLOOKUP($A14,'Return Data'!$B$7:$R$2700,11,0)</f>
        <v>14.4396</v>
      </c>
      <c r="I14" s="66">
        <f t="shared" si="2"/>
        <v>3</v>
      </c>
      <c r="J14" s="65">
        <f>VLOOKUP($A14,'Return Data'!$B$7:$R$2700,12,0)</f>
        <v>9.5721000000000007</v>
      </c>
      <c r="K14" s="66">
        <f t="shared" si="7"/>
        <v>18</v>
      </c>
      <c r="L14" s="65">
        <f>VLOOKUP($A14,'Return Data'!$B$7:$R$2700,13,0)</f>
        <v>10.776999999999999</v>
      </c>
      <c r="M14" s="66">
        <f t="shared" si="8"/>
        <v>16</v>
      </c>
      <c r="N14" s="65">
        <f>VLOOKUP($A14,'Return Data'!$B$7:$R$2700,17,0)</f>
        <v>10.6777</v>
      </c>
      <c r="O14" s="66">
        <f t="shared" si="9"/>
        <v>16</v>
      </c>
      <c r="P14" s="65">
        <f>VLOOKUP($A14,'Return Data'!$B$7:$R$2700,14,0)</f>
        <v>8.8148999999999997</v>
      </c>
      <c r="Q14" s="66">
        <f t="shared" si="10"/>
        <v>12</v>
      </c>
      <c r="R14" s="65">
        <f>VLOOKUP($A14,'Return Data'!$B$7:$R$2700,16,0)</f>
        <v>9.0838999999999999</v>
      </c>
      <c r="S14" s="67">
        <f t="shared" si="3"/>
        <v>13</v>
      </c>
    </row>
    <row r="15" spans="1:19" x14ac:dyDescent="0.3">
      <c r="A15" s="82" t="s">
        <v>1123</v>
      </c>
      <c r="B15" s="64">
        <f>VLOOKUP($A15,'Return Data'!$B$7:$R$2700,3,0)</f>
        <v>44158</v>
      </c>
      <c r="C15" s="65">
        <f>VLOOKUP($A15,'Return Data'!$B$7:$R$2700,4,0)</f>
        <v>35.6342</v>
      </c>
      <c r="D15" s="65">
        <f>VLOOKUP($A15,'Return Data'!$B$7:$R$2700,9,0)</f>
        <v>11.43</v>
      </c>
      <c r="E15" s="66">
        <f t="shared" si="0"/>
        <v>8</v>
      </c>
      <c r="F15" s="65">
        <f>VLOOKUP($A15,'Return Data'!$B$7:$R$2700,10,0)</f>
        <v>15.3323</v>
      </c>
      <c r="G15" s="66">
        <f t="shared" si="1"/>
        <v>5</v>
      </c>
      <c r="H15" s="65">
        <f>VLOOKUP($A15,'Return Data'!$B$7:$R$2700,11,0)</f>
        <v>13.789199999999999</v>
      </c>
      <c r="I15" s="66">
        <f t="shared" si="2"/>
        <v>5</v>
      </c>
      <c r="J15" s="65">
        <f>VLOOKUP($A15,'Return Data'!$B$7:$R$2700,12,0)</f>
        <v>10.1631</v>
      </c>
      <c r="K15" s="66">
        <f t="shared" si="7"/>
        <v>14</v>
      </c>
      <c r="L15" s="65">
        <f>VLOOKUP($A15,'Return Data'!$B$7:$R$2700,13,0)</f>
        <v>11.6516</v>
      </c>
      <c r="M15" s="66">
        <f t="shared" si="8"/>
        <v>11</v>
      </c>
      <c r="N15" s="65">
        <f>VLOOKUP($A15,'Return Data'!$B$7:$R$2700,17,0)</f>
        <v>10.7044</v>
      </c>
      <c r="O15" s="66">
        <f t="shared" si="9"/>
        <v>15</v>
      </c>
      <c r="P15" s="65">
        <f>VLOOKUP($A15,'Return Data'!$B$7:$R$2700,14,0)</f>
        <v>8.7468000000000004</v>
      </c>
      <c r="Q15" s="66">
        <f t="shared" si="10"/>
        <v>13</v>
      </c>
      <c r="R15" s="65">
        <f>VLOOKUP($A15,'Return Data'!$B$7:$R$2700,16,0)</f>
        <v>9.3529</v>
      </c>
      <c r="S15" s="67">
        <f t="shared" si="3"/>
        <v>7</v>
      </c>
    </row>
    <row r="16" spans="1:19" x14ac:dyDescent="0.3">
      <c r="A16" s="82" t="s">
        <v>1124</v>
      </c>
      <c r="B16" s="64">
        <f>VLOOKUP($A16,'Return Data'!$B$7:$R$2700,3,0)</f>
        <v>44158</v>
      </c>
      <c r="C16" s="65">
        <f>VLOOKUP($A16,'Return Data'!$B$7:$R$2700,4,0)</f>
        <v>38.689300000000003</v>
      </c>
      <c r="D16" s="65">
        <f>VLOOKUP($A16,'Return Data'!$B$7:$R$2700,9,0)</f>
        <v>7.7130999999999998</v>
      </c>
      <c r="E16" s="66">
        <f t="shared" si="0"/>
        <v>19</v>
      </c>
      <c r="F16" s="65">
        <f>VLOOKUP($A16,'Return Data'!$B$7:$R$2700,10,0)</f>
        <v>10.5608</v>
      </c>
      <c r="G16" s="66">
        <f t="shared" si="1"/>
        <v>19</v>
      </c>
      <c r="H16" s="65">
        <f>VLOOKUP($A16,'Return Data'!$B$7:$R$2700,11,0)</f>
        <v>9.1306999999999992</v>
      </c>
      <c r="I16" s="66">
        <f t="shared" si="2"/>
        <v>13</v>
      </c>
      <c r="J16" s="65">
        <f>VLOOKUP($A16,'Return Data'!$B$7:$R$2700,12,0)</f>
        <v>11.0047</v>
      </c>
      <c r="K16" s="66">
        <f t="shared" si="7"/>
        <v>10</v>
      </c>
      <c r="L16" s="65">
        <f>VLOOKUP($A16,'Return Data'!$B$7:$R$2700,13,0)</f>
        <v>10.917299999999999</v>
      </c>
      <c r="M16" s="66">
        <f t="shared" si="8"/>
        <v>14</v>
      </c>
      <c r="N16" s="65">
        <f>VLOOKUP($A16,'Return Data'!$B$7:$R$2700,17,0)</f>
        <v>11.1365</v>
      </c>
      <c r="O16" s="66">
        <f t="shared" si="9"/>
        <v>13</v>
      </c>
      <c r="P16" s="65">
        <f>VLOOKUP($A16,'Return Data'!$B$7:$R$2700,14,0)</f>
        <v>9.1213999999999995</v>
      </c>
      <c r="Q16" s="66">
        <f t="shared" si="10"/>
        <v>10</v>
      </c>
      <c r="R16" s="65">
        <f>VLOOKUP($A16,'Return Data'!$B$7:$R$2700,16,0)</f>
        <v>8.9421999999999997</v>
      </c>
      <c r="S16" s="67">
        <f t="shared" si="3"/>
        <v>16</v>
      </c>
    </row>
    <row r="17" spans="1:19" x14ac:dyDescent="0.3">
      <c r="A17" s="82" t="s">
        <v>1126</v>
      </c>
      <c r="B17" s="64">
        <f>VLOOKUP($A17,'Return Data'!$B$7:$R$2700,3,0)</f>
        <v>44158</v>
      </c>
      <c r="C17" s="65">
        <f>VLOOKUP($A17,'Return Data'!$B$7:$R$2700,4,0)</f>
        <v>18.849599999999999</v>
      </c>
      <c r="D17" s="65">
        <f>VLOOKUP($A17,'Return Data'!$B$7:$R$2700,9,0)</f>
        <v>8.1196999999999999</v>
      </c>
      <c r="E17" s="66">
        <f t="shared" si="0"/>
        <v>17</v>
      </c>
      <c r="F17" s="65">
        <f>VLOOKUP($A17,'Return Data'!$B$7:$R$2700,10,0)</f>
        <v>9.2934999999999999</v>
      </c>
      <c r="G17" s="66">
        <f t="shared" si="1"/>
        <v>23</v>
      </c>
      <c r="H17" s="65">
        <f>VLOOKUP($A17,'Return Data'!$B$7:$R$2700,11,0)</f>
        <v>7.6285999999999996</v>
      </c>
      <c r="I17" s="66">
        <f t="shared" si="2"/>
        <v>23</v>
      </c>
      <c r="J17" s="65">
        <f>VLOOKUP($A17,'Return Data'!$B$7:$R$2700,12,0)</f>
        <v>9.2609999999999992</v>
      </c>
      <c r="K17" s="66">
        <f t="shared" si="7"/>
        <v>20</v>
      </c>
      <c r="L17" s="65">
        <f>VLOOKUP($A17,'Return Data'!$B$7:$R$2700,13,0)</f>
        <v>9.1507000000000005</v>
      </c>
      <c r="M17" s="66">
        <f t="shared" si="8"/>
        <v>23</v>
      </c>
      <c r="N17" s="65">
        <f>VLOOKUP($A17,'Return Data'!$B$7:$R$2700,17,0)</f>
        <v>9.3821999999999992</v>
      </c>
      <c r="O17" s="66">
        <f t="shared" si="9"/>
        <v>20</v>
      </c>
      <c r="P17" s="65">
        <f>VLOOKUP($A17,'Return Data'!$B$7:$R$2700,14,0)</f>
        <v>9.0882000000000005</v>
      </c>
      <c r="Q17" s="66">
        <f t="shared" si="10"/>
        <v>11</v>
      </c>
      <c r="R17" s="65">
        <f>VLOOKUP($A17,'Return Data'!$B$7:$R$2700,16,0)</f>
        <v>8.5477000000000007</v>
      </c>
      <c r="S17" s="67">
        <f t="shared" si="3"/>
        <v>20</v>
      </c>
    </row>
    <row r="18" spans="1:19" x14ac:dyDescent="0.3">
      <c r="A18" s="82" t="s">
        <v>1129</v>
      </c>
      <c r="B18" s="64">
        <f>VLOOKUP($A18,'Return Data'!$B$7:$R$2700,3,0)</f>
        <v>44158</v>
      </c>
      <c r="C18" s="65">
        <f>VLOOKUP($A18,'Return Data'!$B$7:$R$2700,4,0)</f>
        <v>18.328299999999999</v>
      </c>
      <c r="D18" s="65">
        <f>VLOOKUP($A18,'Return Data'!$B$7:$R$2700,9,0)</f>
        <v>14.048</v>
      </c>
      <c r="E18" s="66">
        <f t="shared" si="0"/>
        <v>4</v>
      </c>
      <c r="F18" s="65">
        <f>VLOOKUP($A18,'Return Data'!$B$7:$R$2700,10,0)</f>
        <v>17.0215</v>
      </c>
      <c r="G18" s="66">
        <f t="shared" si="1"/>
        <v>2</v>
      </c>
      <c r="H18" s="65">
        <f>VLOOKUP($A18,'Return Data'!$B$7:$R$2700,11,0)</f>
        <v>14.3527</v>
      </c>
      <c r="I18" s="66">
        <f t="shared" si="2"/>
        <v>4</v>
      </c>
      <c r="J18" s="65">
        <f>VLOOKUP($A18,'Return Data'!$B$7:$R$2700,12,0)</f>
        <v>7.7717999999999998</v>
      </c>
      <c r="K18" s="66">
        <f t="shared" si="7"/>
        <v>26</v>
      </c>
      <c r="L18" s="65">
        <f>VLOOKUP($A18,'Return Data'!$B$7:$R$2700,13,0)</f>
        <v>9.1095000000000006</v>
      </c>
      <c r="M18" s="66">
        <f t="shared" si="8"/>
        <v>24</v>
      </c>
      <c r="N18" s="65">
        <f>VLOOKUP($A18,'Return Data'!$B$7:$R$2700,17,0)</f>
        <v>9.0002999999999993</v>
      </c>
      <c r="O18" s="66">
        <f t="shared" si="9"/>
        <v>21</v>
      </c>
      <c r="P18" s="65">
        <f>VLOOKUP($A18,'Return Data'!$B$7:$R$2700,14,0)</f>
        <v>7.6542000000000003</v>
      </c>
      <c r="Q18" s="66">
        <f t="shared" si="10"/>
        <v>18</v>
      </c>
      <c r="R18" s="65">
        <f>VLOOKUP($A18,'Return Data'!$B$7:$R$2700,16,0)</f>
        <v>9.4905000000000008</v>
      </c>
      <c r="S18" s="67">
        <f t="shared" si="3"/>
        <v>5</v>
      </c>
    </row>
    <row r="19" spans="1:19" x14ac:dyDescent="0.3">
      <c r="A19" s="82" t="s">
        <v>1130</v>
      </c>
      <c r="B19" s="64">
        <f>VLOOKUP($A19,'Return Data'!$B$7:$R$2700,3,0)</f>
        <v>44158</v>
      </c>
      <c r="C19" s="65">
        <f>VLOOKUP($A19,'Return Data'!$B$7:$R$2700,4,0)</f>
        <v>16.322500000000002</v>
      </c>
      <c r="D19" s="65">
        <f>VLOOKUP($A19,'Return Data'!$B$7:$R$2700,9,0)</f>
        <v>13.918699999999999</v>
      </c>
      <c r="E19" s="66">
        <f t="shared" si="0"/>
        <v>5</v>
      </c>
      <c r="F19" s="65">
        <f>VLOOKUP($A19,'Return Data'!$B$7:$R$2700,10,0)</f>
        <v>17.3232</v>
      </c>
      <c r="G19" s="66">
        <f t="shared" si="1"/>
        <v>1</v>
      </c>
      <c r="H19" s="65">
        <f>VLOOKUP($A19,'Return Data'!$B$7:$R$2700,11,0)</f>
        <v>15.1348</v>
      </c>
      <c r="I19" s="66">
        <f t="shared" si="2"/>
        <v>2</v>
      </c>
      <c r="J19" s="65">
        <f>VLOOKUP($A19,'Return Data'!$B$7:$R$2700,12,0)</f>
        <v>8.1831999999999994</v>
      </c>
      <c r="K19" s="66">
        <f t="shared" si="7"/>
        <v>25</v>
      </c>
      <c r="L19" s="65">
        <f>VLOOKUP($A19,'Return Data'!$B$7:$R$2700,13,0)</f>
        <v>10.0166</v>
      </c>
      <c r="M19" s="66">
        <f t="shared" si="8"/>
        <v>18</v>
      </c>
      <c r="N19" s="65">
        <f>VLOOKUP($A19,'Return Data'!$B$7:$R$2700,17,0)</f>
        <v>9.6228999999999996</v>
      </c>
      <c r="O19" s="66">
        <f t="shared" si="9"/>
        <v>19</v>
      </c>
      <c r="P19" s="65">
        <f>VLOOKUP($A19,'Return Data'!$B$7:$R$2700,14,0)</f>
        <v>7.6086</v>
      </c>
      <c r="Q19" s="66">
        <f t="shared" si="10"/>
        <v>19</v>
      </c>
      <c r="R19" s="65">
        <f>VLOOKUP($A19,'Return Data'!$B$7:$R$2700,16,0)</f>
        <v>8.7972999999999999</v>
      </c>
      <c r="S19" s="67">
        <f t="shared" si="3"/>
        <v>18</v>
      </c>
    </row>
    <row r="20" spans="1:19" x14ac:dyDescent="0.3">
      <c r="A20" s="82" t="s">
        <v>1133</v>
      </c>
      <c r="B20" s="64">
        <f>VLOOKUP($A20,'Return Data'!$B$7:$R$2700,3,0)</f>
        <v>44158</v>
      </c>
      <c r="C20" s="65">
        <f>VLOOKUP($A20,'Return Data'!$B$7:$R$2700,4,0)</f>
        <v>11.148199999999999</v>
      </c>
      <c r="D20" s="65">
        <f>VLOOKUP($A20,'Return Data'!$B$7:$R$2700,9,0)</f>
        <v>11.7765</v>
      </c>
      <c r="E20" s="66">
        <f t="shared" si="0"/>
        <v>7</v>
      </c>
      <c r="F20" s="65">
        <f>VLOOKUP($A20,'Return Data'!$B$7:$R$2700,10,0)</f>
        <v>2.9161999999999999</v>
      </c>
      <c r="G20" s="66">
        <f t="shared" si="1"/>
        <v>33</v>
      </c>
      <c r="H20" s="65">
        <f>VLOOKUP($A20,'Return Data'!$B$7:$R$2700,11,0)</f>
        <v>1.5716000000000001</v>
      </c>
      <c r="I20" s="66">
        <f t="shared" si="2"/>
        <v>32</v>
      </c>
      <c r="J20" s="65">
        <f>VLOOKUP($A20,'Return Data'!$B$7:$R$2700,12,0)</f>
        <v>-31.7379</v>
      </c>
      <c r="K20" s="66">
        <f t="shared" si="7"/>
        <v>31</v>
      </c>
      <c r="L20" s="65">
        <f>VLOOKUP($A20,'Return Data'!$B$7:$R$2700,13,0)</f>
        <v>-24.646999999999998</v>
      </c>
      <c r="M20" s="66">
        <f t="shared" si="8"/>
        <v>31</v>
      </c>
      <c r="N20" s="65">
        <f>VLOOKUP($A20,'Return Data'!$B$7:$R$2700,17,0)</f>
        <v>-13.367599999999999</v>
      </c>
      <c r="O20" s="66">
        <f t="shared" si="9"/>
        <v>31</v>
      </c>
      <c r="P20" s="65">
        <f>VLOOKUP($A20,'Return Data'!$B$7:$R$2700,14,0)</f>
        <v>-7.7477999999999998</v>
      </c>
      <c r="Q20" s="66">
        <f t="shared" si="10"/>
        <v>30</v>
      </c>
      <c r="R20" s="65">
        <f>VLOOKUP($A20,'Return Data'!$B$7:$R$2700,16,0)</f>
        <v>1.7083999999999999</v>
      </c>
      <c r="S20" s="67">
        <f t="shared" si="3"/>
        <v>34</v>
      </c>
    </row>
    <row r="21" spans="1:19" x14ac:dyDescent="0.3">
      <c r="A21" s="82" t="s">
        <v>1135</v>
      </c>
      <c r="B21" s="64">
        <f>VLOOKUP($A21,'Return Data'!$B$7:$R$2700,3,0)</f>
        <v>44158</v>
      </c>
      <c r="C21" s="65">
        <f>VLOOKUP($A21,'Return Data'!$B$7:$R$2700,4,0)</f>
        <v>5.6000000000000001E-2</v>
      </c>
      <c r="D21" s="65">
        <f>VLOOKUP($A21,'Return Data'!$B$7:$R$2700,9,0)</f>
        <v>8.4705999999999992</v>
      </c>
      <c r="E21" s="66">
        <f t="shared" si="0"/>
        <v>13</v>
      </c>
      <c r="F21" s="65">
        <f>VLOOKUP($A21,'Return Data'!$B$7:$R$2700,10,0)</f>
        <v>-9.4707000000000008</v>
      </c>
      <c r="G21" s="66">
        <f t="shared" si="1"/>
        <v>36</v>
      </c>
      <c r="H21" s="65">
        <f>VLOOKUP($A21,'Return Data'!$B$7:$R$2700,11,0)</f>
        <v>-0.70209999999999995</v>
      </c>
      <c r="I21" s="66">
        <f t="shared" ref="I21" si="11">RANK(H21,H$8:H$43,0)</f>
        <v>36</v>
      </c>
      <c r="J21" s="65"/>
      <c r="K21" s="66"/>
      <c r="L21" s="65"/>
      <c r="M21" s="66"/>
      <c r="N21" s="65"/>
      <c r="O21" s="66"/>
      <c r="P21" s="65"/>
      <c r="Q21" s="66"/>
      <c r="R21" s="65">
        <f>VLOOKUP($A21,'Return Data'!$B$7:$R$2700,16,0)</f>
        <v>2.8544999999999998</v>
      </c>
      <c r="S21" s="67">
        <f t="shared" si="3"/>
        <v>33</v>
      </c>
    </row>
    <row r="22" spans="1:19" x14ac:dyDescent="0.3">
      <c r="A22" s="82" t="s">
        <v>1138</v>
      </c>
      <c r="B22" s="64">
        <f>VLOOKUP($A22,'Return Data'!$B$7:$R$2700,3,0)</f>
        <v>44158</v>
      </c>
      <c r="C22" s="65">
        <f>VLOOKUP($A22,'Return Data'!$B$7:$R$2700,4,0)</f>
        <v>41.2211</v>
      </c>
      <c r="D22" s="65">
        <f>VLOOKUP($A22,'Return Data'!$B$7:$R$2700,9,0)</f>
        <v>11.208299999999999</v>
      </c>
      <c r="E22" s="66">
        <f t="shared" si="0"/>
        <v>9</v>
      </c>
      <c r="F22" s="65">
        <f>VLOOKUP($A22,'Return Data'!$B$7:$R$2700,10,0)</f>
        <v>16.106100000000001</v>
      </c>
      <c r="G22" s="66">
        <f t="shared" si="1"/>
        <v>3</v>
      </c>
      <c r="H22" s="65">
        <f>VLOOKUP($A22,'Return Data'!$B$7:$R$2700,11,0)</f>
        <v>12.7394</v>
      </c>
      <c r="I22" s="66">
        <f>RANK(H22,H$8:H$43,0)</f>
        <v>6</v>
      </c>
      <c r="J22" s="65">
        <f>VLOOKUP($A22,'Return Data'!$B$7:$R$2700,12,0)</f>
        <v>12.280200000000001</v>
      </c>
      <c r="K22" s="66">
        <f>RANK(J22,J$8:J$43,0)</f>
        <v>1</v>
      </c>
      <c r="L22" s="65">
        <f>VLOOKUP($A22,'Return Data'!$B$7:$R$2700,13,0)</f>
        <v>12.993399999999999</v>
      </c>
      <c r="M22" s="66">
        <f>RANK(L22,L$8:L$43,0)</f>
        <v>2</v>
      </c>
      <c r="N22" s="65">
        <f>VLOOKUP($A22,'Return Data'!$B$7:$R$2700,17,0)</f>
        <v>12.484400000000001</v>
      </c>
      <c r="O22" s="66">
        <f>RANK(N22,N$8:N$43,0)</f>
        <v>8</v>
      </c>
      <c r="P22" s="65">
        <f>VLOOKUP($A22,'Return Data'!$B$7:$R$2700,14,0)</f>
        <v>10.1974</v>
      </c>
      <c r="Q22" s="66">
        <f>RANK(P22,P$8:P$43,0)</f>
        <v>2</v>
      </c>
      <c r="R22" s="65">
        <f>VLOOKUP($A22,'Return Data'!$B$7:$R$2700,16,0)</f>
        <v>10.452299999999999</v>
      </c>
      <c r="S22" s="67">
        <f t="shared" si="3"/>
        <v>2</v>
      </c>
    </row>
    <row r="23" spans="1:19" x14ac:dyDescent="0.3">
      <c r="A23" s="82" t="s">
        <v>1141</v>
      </c>
      <c r="B23" s="64">
        <f>VLOOKUP($A23,'Return Data'!$B$7:$R$2700,3,0)</f>
        <v>44158</v>
      </c>
      <c r="C23" s="65">
        <f>VLOOKUP($A23,'Return Data'!$B$7:$R$2700,4,0)</f>
        <v>61.875300000000003</v>
      </c>
      <c r="D23" s="65">
        <f>VLOOKUP($A23,'Return Data'!$B$7:$R$2700,9,0)</f>
        <v>5.1085000000000003</v>
      </c>
      <c r="E23" s="66">
        <f t="shared" si="0"/>
        <v>29</v>
      </c>
      <c r="F23" s="65">
        <f>VLOOKUP($A23,'Return Data'!$B$7:$R$2700,10,0)</f>
        <v>8.2507000000000001</v>
      </c>
      <c r="G23" s="66">
        <f t="shared" si="1"/>
        <v>30</v>
      </c>
      <c r="H23" s="65">
        <f>VLOOKUP($A23,'Return Data'!$B$7:$R$2700,11,0)</f>
        <v>7.9695</v>
      </c>
      <c r="I23" s="66">
        <f>RANK(H23,H$8:H$43,0)</f>
        <v>20</v>
      </c>
      <c r="J23" s="65">
        <f>VLOOKUP($A23,'Return Data'!$B$7:$R$2700,12,0)</f>
        <v>6.0628000000000002</v>
      </c>
      <c r="K23" s="66">
        <f>RANK(J23,J$8:J$43,0)</f>
        <v>28</v>
      </c>
      <c r="L23" s="65">
        <f>VLOOKUP($A23,'Return Data'!$B$7:$R$2700,13,0)</f>
        <v>7.0857999999999999</v>
      </c>
      <c r="M23" s="66">
        <f>RANK(L23,L$8:L$43,0)</f>
        <v>26</v>
      </c>
      <c r="N23" s="65">
        <f>VLOOKUP($A23,'Return Data'!$B$7:$R$2700,17,0)</f>
        <v>8.5647000000000002</v>
      </c>
      <c r="O23" s="66">
        <f>RANK(N23,N$8:N$43,0)</f>
        <v>22</v>
      </c>
      <c r="P23" s="65">
        <f>VLOOKUP($A23,'Return Data'!$B$7:$R$2700,14,0)</f>
        <v>7.2294999999999998</v>
      </c>
      <c r="Q23" s="66">
        <f>RANK(P23,P$8:P$43,0)</f>
        <v>20</v>
      </c>
      <c r="R23" s="65">
        <f>VLOOKUP($A23,'Return Data'!$B$7:$R$2700,16,0)</f>
        <v>8.1465999999999994</v>
      </c>
      <c r="S23" s="67">
        <f t="shared" si="3"/>
        <v>22</v>
      </c>
    </row>
    <row r="24" spans="1:19" x14ac:dyDescent="0.3">
      <c r="A24" s="82" t="s">
        <v>1142</v>
      </c>
      <c r="B24" s="64">
        <f>VLOOKUP($A24,'Return Data'!$B$7:$R$2700,3,0)</f>
        <v>44158</v>
      </c>
      <c r="C24" s="65">
        <f>VLOOKUP($A24,'Return Data'!$B$7:$R$2700,4,0)</f>
        <v>30.2483</v>
      </c>
      <c r="D24" s="65">
        <f>VLOOKUP($A24,'Return Data'!$B$7:$R$2700,9,0)</f>
        <v>9.0924999999999994</v>
      </c>
      <c r="E24" s="66">
        <f t="shared" si="0"/>
        <v>11</v>
      </c>
      <c r="F24" s="65">
        <f>VLOOKUP($A24,'Return Data'!$B$7:$R$2700,10,0)</f>
        <v>11.456799999999999</v>
      </c>
      <c r="G24" s="66">
        <f t="shared" si="1"/>
        <v>14</v>
      </c>
      <c r="H24" s="65">
        <f>VLOOKUP($A24,'Return Data'!$B$7:$R$2700,11,0)</f>
        <v>12.1236</v>
      </c>
      <c r="I24" s="66">
        <f>RANK(H24,H$8:H$43,0)</f>
        <v>7</v>
      </c>
      <c r="J24" s="65">
        <f>VLOOKUP($A24,'Return Data'!$B$7:$R$2700,12,0)</f>
        <v>12.1015</v>
      </c>
      <c r="K24" s="66">
        <f>RANK(J24,J$8:J$43,0)</f>
        <v>3</v>
      </c>
      <c r="L24" s="65">
        <f>VLOOKUP($A24,'Return Data'!$B$7:$R$2700,13,0)</f>
        <v>12.372299999999999</v>
      </c>
      <c r="M24" s="66">
        <f>RANK(L24,L$8:L$43,0)</f>
        <v>7</v>
      </c>
      <c r="N24" s="65">
        <f>VLOOKUP($A24,'Return Data'!$B$7:$R$2700,17,0)</f>
        <v>1.7049000000000001</v>
      </c>
      <c r="O24" s="66">
        <f>RANK(N24,N$8:N$43,0)</f>
        <v>28</v>
      </c>
      <c r="P24" s="65">
        <f>VLOOKUP($A24,'Return Data'!$B$7:$R$2700,14,0)</f>
        <v>2.6219999999999999</v>
      </c>
      <c r="Q24" s="66">
        <f>RANK(P24,P$8:P$43,0)</f>
        <v>28</v>
      </c>
      <c r="R24" s="65">
        <f>VLOOKUP($A24,'Return Data'!$B$7:$R$2700,16,0)</f>
        <v>6.9025999999999996</v>
      </c>
      <c r="S24" s="67">
        <f t="shared" si="3"/>
        <v>28</v>
      </c>
    </row>
    <row r="25" spans="1:19" x14ac:dyDescent="0.3">
      <c r="A25" s="82" t="s">
        <v>1143</v>
      </c>
      <c r="B25" s="64">
        <f>VLOOKUP($A25,'Return Data'!$B$7:$R$2700,3,0)</f>
        <v>44158</v>
      </c>
      <c r="C25" s="65">
        <f>VLOOKUP($A25,'Return Data'!$B$7:$R$2700,4,0)</f>
        <v>0.83730000000000004</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-32.977600000000002</v>
      </c>
      <c r="K25" s="66">
        <f>RANK(J25,J$8:J$43,0)</f>
        <v>32</v>
      </c>
      <c r="L25" s="65">
        <f>VLOOKUP($A25,'Return Data'!$B$7:$R$2700,13,0)</f>
        <v>-39.781999999999996</v>
      </c>
      <c r="M25" s="66">
        <f>RANK(L25,L$8:L$43,0)</f>
        <v>32</v>
      </c>
      <c r="N25" s="65"/>
      <c r="O25" s="66"/>
      <c r="P25" s="65"/>
      <c r="Q25" s="66"/>
      <c r="R25" s="65">
        <f>VLOOKUP($A25,'Return Data'!$B$7:$R$2700,16,0)</f>
        <v>-30.0565</v>
      </c>
      <c r="S25" s="67">
        <f t="shared" si="3"/>
        <v>36</v>
      </c>
    </row>
    <row r="26" spans="1:19" x14ac:dyDescent="0.3">
      <c r="A26" s="82" t="s">
        <v>1148</v>
      </c>
      <c r="B26" s="64">
        <f>VLOOKUP($A26,'Return Data'!$B$7:$R$2700,3,0)</f>
        <v>44158</v>
      </c>
      <c r="C26" s="65">
        <f>VLOOKUP($A26,'Return Data'!$B$7:$R$2700,4,0)</f>
        <v>0.1086</v>
      </c>
      <c r="D26" s="65">
        <f>VLOOKUP($A26,'Return Data'!$B$7:$R$2700,9,0)</f>
        <v>8.7378</v>
      </c>
      <c r="E26" s="66">
        <f t="shared" si="0"/>
        <v>12</v>
      </c>
      <c r="F26" s="65">
        <f>VLOOKUP($A26,'Return Data'!$B$7:$R$2700,10,0)</f>
        <v>8.7751000000000001</v>
      </c>
      <c r="G26" s="66">
        <f t="shared" si="1"/>
        <v>26</v>
      </c>
      <c r="H26" s="65">
        <f>VLOOKUP($A26,'Return Data'!$B$7:$R$2700,11,0)</f>
        <v>8.7265999999999995</v>
      </c>
      <c r="I26" s="66">
        <f>RANK(H26,H$8:H$43,0)</f>
        <v>15</v>
      </c>
      <c r="J26" s="65"/>
      <c r="K26" s="66"/>
      <c r="L26" s="65"/>
      <c r="M26" s="66"/>
      <c r="N26" s="65"/>
      <c r="O26" s="66"/>
      <c r="P26" s="65"/>
      <c r="Q26" s="66"/>
      <c r="R26" s="65">
        <f>VLOOKUP($A26,'Return Data'!$B$7:$R$2700,16,0)</f>
        <v>8.9812999999999992</v>
      </c>
      <c r="S26" s="67">
        <f t="shared" si="3"/>
        <v>15</v>
      </c>
    </row>
    <row r="27" spans="1:19" x14ac:dyDescent="0.3">
      <c r="A27" s="82" t="s">
        <v>1150</v>
      </c>
      <c r="B27" s="64">
        <f>VLOOKUP($A27,'Return Data'!$B$7:$R$2700,3,0)</f>
        <v>44158</v>
      </c>
      <c r="C27" s="65">
        <f>VLOOKUP($A27,'Return Data'!$B$7:$R$2700,4,0)</f>
        <v>14.5844</v>
      </c>
      <c r="D27" s="65">
        <f>VLOOKUP($A27,'Return Data'!$B$7:$R$2700,9,0)</f>
        <v>8.1698000000000004</v>
      </c>
      <c r="E27" s="66">
        <f t="shared" si="0"/>
        <v>16</v>
      </c>
      <c r="F27" s="65">
        <f>VLOOKUP($A27,'Return Data'!$B$7:$R$2700,10,0)</f>
        <v>11.071099999999999</v>
      </c>
      <c r="G27" s="66">
        <f t="shared" si="1"/>
        <v>18</v>
      </c>
      <c r="H27" s="65">
        <f>VLOOKUP($A27,'Return Data'!$B$7:$R$2700,11,0)</f>
        <v>1.8515999999999999</v>
      </c>
      <c r="I27" s="66">
        <f t="shared" ref="I27:I39" si="12">RANK(H27,H$8:H$43,0)</f>
        <v>31</v>
      </c>
      <c r="J27" s="65">
        <f>VLOOKUP($A27,'Return Data'!$B$7:$R$2700,12,0)</f>
        <v>0.18090000000000001</v>
      </c>
      <c r="K27" s="66">
        <f t="shared" ref="K27:K39" si="13">RANK(J27,J$8:J$43,0)</f>
        <v>29</v>
      </c>
      <c r="L27" s="65">
        <f>VLOOKUP($A27,'Return Data'!$B$7:$R$2700,13,0)</f>
        <v>0.32150000000000001</v>
      </c>
      <c r="M27" s="66">
        <f t="shared" ref="M27:M39" si="14">RANK(L27,L$8:L$43,0)</f>
        <v>29</v>
      </c>
      <c r="N27" s="65">
        <f>VLOOKUP($A27,'Return Data'!$B$7:$R$2700,17,0)</f>
        <v>4.0846999999999998</v>
      </c>
      <c r="O27" s="66">
        <f t="shared" ref="O27:O39" si="15">RANK(N27,N$8:N$43,0)</f>
        <v>24</v>
      </c>
      <c r="P27" s="65">
        <f>VLOOKUP($A27,'Return Data'!$B$7:$R$2700,14,0)</f>
        <v>4.4062999999999999</v>
      </c>
      <c r="Q27" s="66">
        <f t="shared" ref="Q27:Q39" si="16">RANK(P27,P$8:P$43,0)</f>
        <v>23</v>
      </c>
      <c r="R27" s="65">
        <f>VLOOKUP($A27,'Return Data'!$B$7:$R$2700,16,0)</f>
        <v>6.9010999999999996</v>
      </c>
      <c r="S27" s="67">
        <f t="shared" si="3"/>
        <v>29</v>
      </c>
    </row>
    <row r="28" spans="1:19" x14ac:dyDescent="0.3">
      <c r="A28" s="82" t="s">
        <v>1155</v>
      </c>
      <c r="B28" s="64">
        <f>VLOOKUP($A28,'Return Data'!$B$7:$R$2700,3,0)</f>
        <v>44158</v>
      </c>
      <c r="C28" s="65">
        <f>VLOOKUP($A28,'Return Data'!$B$7:$R$2700,4,0)</f>
        <v>103.0047</v>
      </c>
      <c r="D28" s="65">
        <f>VLOOKUP($A28,'Return Data'!$B$7:$R$2700,9,0)</f>
        <v>7.4667000000000003</v>
      </c>
      <c r="E28" s="66">
        <f t="shared" si="0"/>
        <v>20</v>
      </c>
      <c r="F28" s="65">
        <f>VLOOKUP($A28,'Return Data'!$B$7:$R$2700,10,0)</f>
        <v>13.305300000000001</v>
      </c>
      <c r="G28" s="66">
        <f t="shared" si="1"/>
        <v>8</v>
      </c>
      <c r="H28" s="65">
        <f>VLOOKUP($A28,'Return Data'!$B$7:$R$2700,11,0)</f>
        <v>10.657299999999999</v>
      </c>
      <c r="I28" s="66">
        <f t="shared" si="12"/>
        <v>12</v>
      </c>
      <c r="J28" s="65">
        <f>VLOOKUP($A28,'Return Data'!$B$7:$R$2700,12,0)</f>
        <v>12.1982</v>
      </c>
      <c r="K28" s="66">
        <f t="shared" si="13"/>
        <v>2</v>
      </c>
      <c r="L28" s="65">
        <f>VLOOKUP($A28,'Return Data'!$B$7:$R$2700,13,0)</f>
        <v>12.652699999999999</v>
      </c>
      <c r="M28" s="66">
        <f t="shared" si="14"/>
        <v>4</v>
      </c>
      <c r="N28" s="65">
        <f>VLOOKUP($A28,'Return Data'!$B$7:$R$2700,17,0)</f>
        <v>12.523300000000001</v>
      </c>
      <c r="O28" s="66">
        <f t="shared" si="15"/>
        <v>7</v>
      </c>
      <c r="P28" s="65">
        <f>VLOOKUP($A28,'Return Data'!$B$7:$R$2700,14,0)</f>
        <v>9.3557000000000006</v>
      </c>
      <c r="Q28" s="66">
        <f t="shared" si="16"/>
        <v>7</v>
      </c>
      <c r="R28" s="65">
        <f>VLOOKUP($A28,'Return Data'!$B$7:$R$2700,16,0)</f>
        <v>9.0701000000000001</v>
      </c>
      <c r="S28" s="67">
        <f t="shared" si="3"/>
        <v>14</v>
      </c>
    </row>
    <row r="29" spans="1:19" x14ac:dyDescent="0.3">
      <c r="A29" s="82" t="s">
        <v>1156</v>
      </c>
      <c r="B29" s="64">
        <f>VLOOKUP($A29,'Return Data'!$B$7:$R$2700,3,0)</f>
        <v>44158</v>
      </c>
      <c r="C29" s="65">
        <f>VLOOKUP($A29,'Return Data'!$B$7:$R$2700,4,0)</f>
        <v>48.185600000000001</v>
      </c>
      <c r="D29" s="65">
        <f>VLOOKUP($A29,'Return Data'!$B$7:$R$2700,9,0)</f>
        <v>4.8334999999999999</v>
      </c>
      <c r="E29" s="66">
        <f t="shared" si="0"/>
        <v>30</v>
      </c>
      <c r="F29" s="65">
        <f>VLOOKUP($A29,'Return Data'!$B$7:$R$2700,10,0)</f>
        <v>10.382899999999999</v>
      </c>
      <c r="G29" s="66">
        <f t="shared" si="1"/>
        <v>20</v>
      </c>
      <c r="H29" s="65">
        <f>VLOOKUP($A29,'Return Data'!$B$7:$R$2700,11,0)</f>
        <v>8.0350999999999999</v>
      </c>
      <c r="I29" s="66">
        <f t="shared" si="12"/>
        <v>19</v>
      </c>
      <c r="J29" s="65">
        <f>VLOOKUP($A29,'Return Data'!$B$7:$R$2700,12,0)</f>
        <v>10.6647</v>
      </c>
      <c r="K29" s="66">
        <f t="shared" si="13"/>
        <v>13</v>
      </c>
      <c r="L29" s="65">
        <f>VLOOKUP($A29,'Return Data'!$B$7:$R$2700,13,0)</f>
        <v>10.8713</v>
      </c>
      <c r="M29" s="66">
        <f t="shared" si="14"/>
        <v>15</v>
      </c>
      <c r="N29" s="65">
        <f>VLOOKUP($A29,'Return Data'!$B$7:$R$2700,17,0)</f>
        <v>11.908899999999999</v>
      </c>
      <c r="O29" s="66">
        <f t="shared" si="15"/>
        <v>10</v>
      </c>
      <c r="P29" s="65">
        <f>VLOOKUP($A29,'Return Data'!$B$7:$R$2700,14,0)</f>
        <v>9.2186000000000003</v>
      </c>
      <c r="Q29" s="66">
        <f t="shared" si="16"/>
        <v>9</v>
      </c>
      <c r="R29" s="65">
        <f>VLOOKUP($A29,'Return Data'!$B$7:$R$2700,16,0)</f>
        <v>9.1415000000000006</v>
      </c>
      <c r="S29" s="67">
        <f t="shared" si="3"/>
        <v>11</v>
      </c>
    </row>
    <row r="30" spans="1:19" x14ac:dyDescent="0.3">
      <c r="A30" s="82" t="s">
        <v>1159</v>
      </c>
      <c r="B30" s="64">
        <f>VLOOKUP($A30,'Return Data'!$B$7:$R$2700,3,0)</f>
        <v>44158</v>
      </c>
      <c r="C30" s="65">
        <f>VLOOKUP($A30,'Return Data'!$B$7:$R$2700,4,0)</f>
        <v>49.2117</v>
      </c>
      <c r="D30" s="65">
        <f>VLOOKUP($A30,'Return Data'!$B$7:$R$2700,9,0)</f>
        <v>5.8282999999999996</v>
      </c>
      <c r="E30" s="66">
        <f t="shared" si="0"/>
        <v>26</v>
      </c>
      <c r="F30" s="65">
        <f>VLOOKUP($A30,'Return Data'!$B$7:$R$2700,10,0)</f>
        <v>10.0154</v>
      </c>
      <c r="G30" s="66">
        <f t="shared" si="1"/>
        <v>21</v>
      </c>
      <c r="H30" s="65">
        <f>VLOOKUP($A30,'Return Data'!$B$7:$R$2700,11,0)</f>
        <v>7.8304999999999998</v>
      </c>
      <c r="I30" s="66">
        <f t="shared" si="12"/>
        <v>21</v>
      </c>
      <c r="J30" s="65">
        <f>VLOOKUP($A30,'Return Data'!$B$7:$R$2700,12,0)</f>
        <v>8.4120000000000008</v>
      </c>
      <c r="K30" s="66">
        <f t="shared" si="13"/>
        <v>24</v>
      </c>
      <c r="L30" s="65">
        <f>VLOOKUP($A30,'Return Data'!$B$7:$R$2700,13,0)</f>
        <v>9.5785</v>
      </c>
      <c r="M30" s="66">
        <f t="shared" si="14"/>
        <v>21</v>
      </c>
      <c r="N30" s="65">
        <f>VLOOKUP($A30,'Return Data'!$B$7:$R$2700,17,0)</f>
        <v>9.9520999999999997</v>
      </c>
      <c r="O30" s="66">
        <f t="shared" si="15"/>
        <v>17</v>
      </c>
      <c r="P30" s="65">
        <f>VLOOKUP($A30,'Return Data'!$B$7:$R$2700,14,0)</f>
        <v>7.1363000000000003</v>
      </c>
      <c r="Q30" s="66">
        <f t="shared" si="16"/>
        <v>21</v>
      </c>
      <c r="R30" s="65">
        <f>VLOOKUP($A30,'Return Data'!$B$7:$R$2700,16,0)</f>
        <v>8.1664999999999992</v>
      </c>
      <c r="S30" s="67">
        <f t="shared" si="3"/>
        <v>21</v>
      </c>
    </row>
    <row r="31" spans="1:19" x14ac:dyDescent="0.3">
      <c r="A31" s="82" t="s">
        <v>1161</v>
      </c>
      <c r="B31" s="64">
        <f>VLOOKUP($A31,'Return Data'!$B$7:$R$2700,3,0)</f>
        <v>44158</v>
      </c>
      <c r="C31" s="65">
        <f>VLOOKUP($A31,'Return Data'!$B$7:$R$2700,4,0)</f>
        <v>36.848599999999998</v>
      </c>
      <c r="D31" s="65">
        <f>VLOOKUP($A31,'Return Data'!$B$7:$R$2700,9,0)</f>
        <v>5.6506999999999996</v>
      </c>
      <c r="E31" s="66">
        <f t="shared" si="0"/>
        <v>28</v>
      </c>
      <c r="F31" s="65">
        <f>VLOOKUP($A31,'Return Data'!$B$7:$R$2700,10,0)</f>
        <v>11.139099999999999</v>
      </c>
      <c r="G31" s="66">
        <f t="shared" si="1"/>
        <v>17</v>
      </c>
      <c r="H31" s="65">
        <f>VLOOKUP($A31,'Return Data'!$B$7:$R$2700,11,0)</f>
        <v>6.5664999999999996</v>
      </c>
      <c r="I31" s="66">
        <f t="shared" si="12"/>
        <v>28</v>
      </c>
      <c r="J31" s="65">
        <f>VLOOKUP($A31,'Return Data'!$B$7:$R$2700,12,0)</f>
        <v>9.3617000000000008</v>
      </c>
      <c r="K31" s="66">
        <f t="shared" si="13"/>
        <v>19</v>
      </c>
      <c r="L31" s="65">
        <f>VLOOKUP($A31,'Return Data'!$B$7:$R$2700,13,0)</f>
        <v>9.6550999999999991</v>
      </c>
      <c r="M31" s="66">
        <f t="shared" si="14"/>
        <v>20</v>
      </c>
      <c r="N31" s="65">
        <f>VLOOKUP($A31,'Return Data'!$B$7:$R$2700,17,0)</f>
        <v>11.285600000000001</v>
      </c>
      <c r="O31" s="66">
        <f t="shared" si="15"/>
        <v>12</v>
      </c>
      <c r="P31" s="65">
        <f>VLOOKUP($A31,'Return Data'!$B$7:$R$2700,14,0)</f>
        <v>8.4719999999999995</v>
      </c>
      <c r="Q31" s="66">
        <f t="shared" si="16"/>
        <v>16</v>
      </c>
      <c r="R31" s="65">
        <f>VLOOKUP($A31,'Return Data'!$B$7:$R$2700,16,0)</f>
        <v>8.0350999999999999</v>
      </c>
      <c r="S31" s="67">
        <f t="shared" si="3"/>
        <v>24</v>
      </c>
    </row>
    <row r="32" spans="1:19" x14ac:dyDescent="0.3">
      <c r="A32" s="82" t="s">
        <v>1163</v>
      </c>
      <c r="B32" s="64">
        <f>VLOOKUP($A32,'Return Data'!$B$7:$R$2700,3,0)</f>
        <v>44158</v>
      </c>
      <c r="C32" s="65">
        <f>VLOOKUP($A32,'Return Data'!$B$7:$R$2700,4,0)</f>
        <v>31.916399999999999</v>
      </c>
      <c r="D32" s="65">
        <f>VLOOKUP($A32,'Return Data'!$B$7:$R$2700,9,0)</f>
        <v>6.0961999999999996</v>
      </c>
      <c r="E32" s="66">
        <f t="shared" si="0"/>
        <v>24</v>
      </c>
      <c r="F32" s="65">
        <f>VLOOKUP($A32,'Return Data'!$B$7:$R$2700,10,0)</f>
        <v>11.7806</v>
      </c>
      <c r="G32" s="66">
        <f t="shared" si="1"/>
        <v>12</v>
      </c>
      <c r="H32" s="65">
        <f>VLOOKUP($A32,'Return Data'!$B$7:$R$2700,11,0)</f>
        <v>10.9375</v>
      </c>
      <c r="I32" s="66">
        <f t="shared" si="12"/>
        <v>11</v>
      </c>
      <c r="J32" s="65">
        <f>VLOOKUP($A32,'Return Data'!$B$7:$R$2700,12,0)</f>
        <v>11.6853</v>
      </c>
      <c r="K32" s="66">
        <f t="shared" si="13"/>
        <v>5</v>
      </c>
      <c r="L32" s="65">
        <f>VLOOKUP($A32,'Return Data'!$B$7:$R$2700,13,0)</f>
        <v>11.9717</v>
      </c>
      <c r="M32" s="66">
        <f t="shared" si="14"/>
        <v>9</v>
      </c>
      <c r="N32" s="65">
        <f>VLOOKUP($A32,'Return Data'!$B$7:$R$2700,17,0)</f>
        <v>12.363899999999999</v>
      </c>
      <c r="O32" s="66">
        <f t="shared" si="15"/>
        <v>9</v>
      </c>
      <c r="P32" s="65">
        <f>VLOOKUP($A32,'Return Data'!$B$7:$R$2700,14,0)</f>
        <v>9.3127999999999993</v>
      </c>
      <c r="Q32" s="66">
        <f t="shared" si="16"/>
        <v>8</v>
      </c>
      <c r="R32" s="65">
        <f>VLOOKUP($A32,'Return Data'!$B$7:$R$2700,16,0)</f>
        <v>9.2744</v>
      </c>
      <c r="S32" s="67">
        <f t="shared" si="3"/>
        <v>8</v>
      </c>
    </row>
    <row r="33" spans="1:19" x14ac:dyDescent="0.3">
      <c r="A33" s="82" t="s">
        <v>1164</v>
      </c>
      <c r="B33" s="64">
        <f>VLOOKUP($A33,'Return Data'!$B$7:$R$2700,3,0)</f>
        <v>44158</v>
      </c>
      <c r="C33" s="65">
        <f>VLOOKUP($A33,'Return Data'!$B$7:$R$2700,4,0)</f>
        <v>56.729300000000002</v>
      </c>
      <c r="D33" s="65">
        <f>VLOOKUP($A33,'Return Data'!$B$7:$R$2700,9,0)</f>
        <v>4.7994000000000003</v>
      </c>
      <c r="E33" s="66">
        <f t="shared" si="0"/>
        <v>31</v>
      </c>
      <c r="F33" s="65">
        <f>VLOOKUP($A33,'Return Data'!$B$7:$R$2700,10,0)</f>
        <v>11.375299999999999</v>
      </c>
      <c r="G33" s="66">
        <f t="shared" si="1"/>
        <v>15</v>
      </c>
      <c r="H33" s="65">
        <f>VLOOKUP($A33,'Return Data'!$B$7:$R$2700,11,0)</f>
        <v>7.2397999999999998</v>
      </c>
      <c r="I33" s="66">
        <f t="shared" si="12"/>
        <v>25</v>
      </c>
      <c r="J33" s="65">
        <f>VLOOKUP($A33,'Return Data'!$B$7:$R$2700,12,0)</f>
        <v>11.5937</v>
      </c>
      <c r="K33" s="66">
        <f t="shared" si="13"/>
        <v>6</v>
      </c>
      <c r="L33" s="65">
        <f>VLOOKUP($A33,'Return Data'!$B$7:$R$2700,13,0)</f>
        <v>11.9611</v>
      </c>
      <c r="M33" s="66">
        <f t="shared" si="14"/>
        <v>10</v>
      </c>
      <c r="N33" s="65">
        <f>VLOOKUP($A33,'Return Data'!$B$7:$R$2700,17,0)</f>
        <v>12.537599999999999</v>
      </c>
      <c r="O33" s="66">
        <f t="shared" si="15"/>
        <v>6</v>
      </c>
      <c r="P33" s="65">
        <f>VLOOKUP($A33,'Return Data'!$B$7:$R$2700,14,0)</f>
        <v>9.5654000000000003</v>
      </c>
      <c r="Q33" s="66">
        <f t="shared" si="16"/>
        <v>5</v>
      </c>
      <c r="R33" s="65">
        <f>VLOOKUP($A33,'Return Data'!$B$7:$R$2700,16,0)</f>
        <v>9.5510000000000002</v>
      </c>
      <c r="S33" s="67">
        <f t="shared" si="3"/>
        <v>4</v>
      </c>
    </row>
    <row r="34" spans="1:19" x14ac:dyDescent="0.3">
      <c r="A34" s="82" t="s">
        <v>1167</v>
      </c>
      <c r="B34" s="64">
        <f>VLOOKUP($A34,'Return Data'!$B$7:$R$2700,3,0)</f>
        <v>44158</v>
      </c>
      <c r="C34" s="65">
        <f>VLOOKUP($A34,'Return Data'!$B$7:$R$2700,4,0)</f>
        <v>54.214199999999998</v>
      </c>
      <c r="D34" s="65">
        <f>VLOOKUP($A34,'Return Data'!$B$7:$R$2700,9,0)</f>
        <v>3.5266999999999999</v>
      </c>
      <c r="E34" s="66">
        <f t="shared" si="0"/>
        <v>34</v>
      </c>
      <c r="F34" s="65">
        <f>VLOOKUP($A34,'Return Data'!$B$7:$R$2700,10,0)</f>
        <v>8.9601000000000006</v>
      </c>
      <c r="G34" s="66">
        <f t="shared" si="1"/>
        <v>24</v>
      </c>
      <c r="H34" s="65">
        <f>VLOOKUP($A34,'Return Data'!$B$7:$R$2700,11,0)</f>
        <v>8.9634999999999998</v>
      </c>
      <c r="I34" s="66">
        <f t="shared" si="12"/>
        <v>14</v>
      </c>
      <c r="J34" s="65">
        <f>VLOOKUP($A34,'Return Data'!$B$7:$R$2700,12,0)</f>
        <v>11.225300000000001</v>
      </c>
      <c r="K34" s="66">
        <f t="shared" si="13"/>
        <v>9</v>
      </c>
      <c r="L34" s="65">
        <f>VLOOKUP($A34,'Return Data'!$B$7:$R$2700,13,0)</f>
        <v>10.5235</v>
      </c>
      <c r="M34" s="66">
        <f t="shared" si="14"/>
        <v>17</v>
      </c>
      <c r="N34" s="65">
        <f>VLOOKUP($A34,'Return Data'!$B$7:$R$2700,17,0)</f>
        <v>2.6917</v>
      </c>
      <c r="O34" s="66">
        <f t="shared" si="15"/>
        <v>26</v>
      </c>
      <c r="P34" s="65">
        <f>VLOOKUP($A34,'Return Data'!$B$7:$R$2700,14,0)</f>
        <v>3.1278000000000001</v>
      </c>
      <c r="Q34" s="66">
        <f t="shared" si="16"/>
        <v>26</v>
      </c>
      <c r="R34" s="65">
        <f>VLOOKUP($A34,'Return Data'!$B$7:$R$2700,16,0)</f>
        <v>6.0099</v>
      </c>
      <c r="S34" s="67">
        <f t="shared" si="3"/>
        <v>31</v>
      </c>
    </row>
    <row r="35" spans="1:19" x14ac:dyDescent="0.3">
      <c r="A35" s="82" t="s">
        <v>1168</v>
      </c>
      <c r="B35" s="64">
        <f>VLOOKUP($A35,'Return Data'!$B$7:$R$2700,3,0)</f>
        <v>44158</v>
      </c>
      <c r="C35" s="65">
        <f>VLOOKUP($A35,'Return Data'!$B$7:$R$2700,4,0)</f>
        <v>64.578199999999995</v>
      </c>
      <c r="D35" s="65">
        <f>VLOOKUP($A35,'Return Data'!$B$7:$R$2700,9,0)</f>
        <v>7.7373000000000003</v>
      </c>
      <c r="E35" s="66">
        <f t="shared" si="0"/>
        <v>18</v>
      </c>
      <c r="F35" s="65">
        <f>VLOOKUP($A35,'Return Data'!$B$7:$R$2700,10,0)</f>
        <v>12.9152</v>
      </c>
      <c r="G35" s="66">
        <f t="shared" si="1"/>
        <v>9</v>
      </c>
      <c r="H35" s="65">
        <f>VLOOKUP($A35,'Return Data'!$B$7:$R$2700,11,0)</f>
        <v>8.7208000000000006</v>
      </c>
      <c r="I35" s="66">
        <f t="shared" si="12"/>
        <v>16</v>
      </c>
      <c r="J35" s="65">
        <f>VLOOKUP($A35,'Return Data'!$B$7:$R$2700,12,0)</f>
        <v>11.4901</v>
      </c>
      <c r="K35" s="66">
        <f t="shared" si="13"/>
        <v>7</v>
      </c>
      <c r="L35" s="65">
        <f>VLOOKUP($A35,'Return Data'!$B$7:$R$2700,13,0)</f>
        <v>12.472899999999999</v>
      </c>
      <c r="M35" s="66">
        <f t="shared" si="14"/>
        <v>6</v>
      </c>
      <c r="N35" s="65">
        <f>VLOOKUP($A35,'Return Data'!$B$7:$R$2700,17,0)</f>
        <v>12.646100000000001</v>
      </c>
      <c r="O35" s="66">
        <f t="shared" si="15"/>
        <v>5</v>
      </c>
      <c r="P35" s="65">
        <f>VLOOKUP($A35,'Return Data'!$B$7:$R$2700,14,0)</f>
        <v>9.3890999999999991</v>
      </c>
      <c r="Q35" s="66">
        <f t="shared" si="16"/>
        <v>6</v>
      </c>
      <c r="R35" s="65">
        <f>VLOOKUP($A35,'Return Data'!$B$7:$R$2700,16,0)</f>
        <v>8.7405000000000008</v>
      </c>
      <c r="S35" s="67">
        <f t="shared" si="3"/>
        <v>19</v>
      </c>
    </row>
    <row r="36" spans="1:19" x14ac:dyDescent="0.3">
      <c r="A36" s="82" t="s">
        <v>1171</v>
      </c>
      <c r="B36" s="64">
        <f>VLOOKUP($A36,'Return Data'!$B$7:$R$2700,3,0)</f>
        <v>44158</v>
      </c>
      <c r="C36" s="65">
        <f>VLOOKUP($A36,'Return Data'!$B$7:$R$2700,4,0)</f>
        <v>59.545099999999998</v>
      </c>
      <c r="D36" s="65">
        <f>VLOOKUP($A36,'Return Data'!$B$7:$R$2700,9,0)</f>
        <v>4.3403999999999998</v>
      </c>
      <c r="E36" s="66">
        <f t="shared" si="0"/>
        <v>32</v>
      </c>
      <c r="F36" s="65">
        <f>VLOOKUP($A36,'Return Data'!$B$7:$R$2700,10,0)</f>
        <v>7.8198999999999996</v>
      </c>
      <c r="G36" s="66">
        <f t="shared" si="1"/>
        <v>31</v>
      </c>
      <c r="H36" s="65">
        <f>VLOOKUP($A36,'Return Data'!$B$7:$R$2700,11,0)</f>
        <v>6.1814</v>
      </c>
      <c r="I36" s="66">
        <f t="shared" si="12"/>
        <v>30</v>
      </c>
      <c r="J36" s="65">
        <f>VLOOKUP($A36,'Return Data'!$B$7:$R$2700,12,0)</f>
        <v>8.8986000000000001</v>
      </c>
      <c r="K36" s="66">
        <f t="shared" si="13"/>
        <v>22</v>
      </c>
      <c r="L36" s="65">
        <f>VLOOKUP($A36,'Return Data'!$B$7:$R$2700,13,0)</f>
        <v>9.5364000000000004</v>
      </c>
      <c r="M36" s="66">
        <f t="shared" si="14"/>
        <v>22</v>
      </c>
      <c r="N36" s="65">
        <f>VLOOKUP($A36,'Return Data'!$B$7:$R$2700,17,0)</f>
        <v>10.811199999999999</v>
      </c>
      <c r="O36" s="66">
        <f t="shared" si="15"/>
        <v>14</v>
      </c>
      <c r="P36" s="65">
        <f>VLOOKUP($A36,'Return Data'!$B$7:$R$2700,14,0)</f>
        <v>8.1143999999999998</v>
      </c>
      <c r="Q36" s="66">
        <f t="shared" si="16"/>
        <v>17</v>
      </c>
      <c r="R36" s="65">
        <f>VLOOKUP($A36,'Return Data'!$B$7:$R$2700,16,0)</f>
        <v>8.0728000000000009</v>
      </c>
      <c r="S36" s="67">
        <f t="shared" si="3"/>
        <v>23</v>
      </c>
    </row>
    <row r="37" spans="1:19" x14ac:dyDescent="0.3">
      <c r="A37" s="82" t="s">
        <v>1173</v>
      </c>
      <c r="B37" s="64">
        <f>VLOOKUP($A37,'Return Data'!$B$7:$R$2700,3,0)</f>
        <v>44158</v>
      </c>
      <c r="C37" s="65">
        <f>VLOOKUP($A37,'Return Data'!$B$7:$R$2700,4,0)</f>
        <v>75.873800000000003</v>
      </c>
      <c r="D37" s="65">
        <f>VLOOKUP($A37,'Return Data'!$B$7:$R$2700,9,0)</f>
        <v>6.1492000000000004</v>
      </c>
      <c r="E37" s="66">
        <f t="shared" si="0"/>
        <v>22</v>
      </c>
      <c r="F37" s="65">
        <f>VLOOKUP($A37,'Return Data'!$B$7:$R$2700,10,0)</f>
        <v>11.6532</v>
      </c>
      <c r="G37" s="66">
        <f t="shared" si="1"/>
        <v>13</v>
      </c>
      <c r="H37" s="65">
        <f>VLOOKUP($A37,'Return Data'!$B$7:$R$2700,11,0)</f>
        <v>7.7835999999999999</v>
      </c>
      <c r="I37" s="66">
        <f t="shared" si="12"/>
        <v>22</v>
      </c>
      <c r="J37" s="65">
        <f>VLOOKUP($A37,'Return Data'!$B$7:$R$2700,12,0)</f>
        <v>10.796799999999999</v>
      </c>
      <c r="K37" s="66">
        <f t="shared" si="13"/>
        <v>12</v>
      </c>
      <c r="L37" s="65">
        <f>VLOOKUP($A37,'Return Data'!$B$7:$R$2700,13,0)</f>
        <v>11.303599999999999</v>
      </c>
      <c r="M37" s="66">
        <f t="shared" si="14"/>
        <v>12</v>
      </c>
      <c r="N37" s="65">
        <f>VLOOKUP($A37,'Return Data'!$B$7:$R$2700,17,0)</f>
        <v>12.9169</v>
      </c>
      <c r="O37" s="66">
        <f t="shared" si="15"/>
        <v>4</v>
      </c>
      <c r="P37" s="65">
        <f>VLOOKUP($A37,'Return Data'!$B$7:$R$2700,14,0)</f>
        <v>9.6646999999999998</v>
      </c>
      <c r="Q37" s="66">
        <f t="shared" si="16"/>
        <v>4</v>
      </c>
      <c r="R37" s="65">
        <f>VLOOKUP($A37,'Return Data'!$B$7:$R$2700,16,0)</f>
        <v>9.1922999999999995</v>
      </c>
      <c r="S37" s="67">
        <f t="shared" si="3"/>
        <v>10</v>
      </c>
    </row>
    <row r="38" spans="1:19" x14ac:dyDescent="0.3">
      <c r="A38" s="82" t="s">
        <v>1174</v>
      </c>
      <c r="B38" s="64">
        <f>VLOOKUP($A38,'Return Data'!$B$7:$R$2700,3,0)</f>
        <v>44158</v>
      </c>
      <c r="C38" s="65">
        <f>VLOOKUP($A38,'Return Data'!$B$7:$R$2700,4,0)</f>
        <v>57.059199999999997</v>
      </c>
      <c r="D38" s="65">
        <f>VLOOKUP($A38,'Return Data'!$B$7:$R$2700,9,0)</f>
        <v>8.3247999999999998</v>
      </c>
      <c r="E38" s="66">
        <f t="shared" si="0"/>
        <v>15</v>
      </c>
      <c r="F38" s="65">
        <f>VLOOKUP($A38,'Return Data'!$B$7:$R$2700,10,0)</f>
        <v>14.655099999999999</v>
      </c>
      <c r="G38" s="66">
        <f t="shared" si="1"/>
        <v>7</v>
      </c>
      <c r="H38" s="65">
        <f>VLOOKUP($A38,'Return Data'!$B$7:$R$2700,11,0)</f>
        <v>11.661300000000001</v>
      </c>
      <c r="I38" s="66">
        <f t="shared" si="12"/>
        <v>9</v>
      </c>
      <c r="J38" s="65">
        <f>VLOOKUP($A38,'Return Data'!$B$7:$R$2700,12,0)</f>
        <v>11.4101</v>
      </c>
      <c r="K38" s="66">
        <f t="shared" si="13"/>
        <v>8</v>
      </c>
      <c r="L38" s="65">
        <f>VLOOKUP($A38,'Return Data'!$B$7:$R$2700,13,0)</f>
        <v>13.6434</v>
      </c>
      <c r="M38" s="66">
        <f t="shared" si="14"/>
        <v>1</v>
      </c>
      <c r="N38" s="65">
        <f>VLOOKUP($A38,'Return Data'!$B$7:$R$2700,17,0)</f>
        <v>12.946300000000001</v>
      </c>
      <c r="O38" s="66">
        <f t="shared" si="15"/>
        <v>3</v>
      </c>
      <c r="P38" s="65">
        <f>VLOOKUP($A38,'Return Data'!$B$7:$R$2700,14,0)</f>
        <v>9.8018000000000001</v>
      </c>
      <c r="Q38" s="66">
        <f t="shared" si="16"/>
        <v>3</v>
      </c>
      <c r="R38" s="65">
        <f>VLOOKUP($A38,'Return Data'!$B$7:$R$2700,16,0)</f>
        <v>9.2375000000000007</v>
      </c>
      <c r="S38" s="67">
        <f t="shared" si="3"/>
        <v>9</v>
      </c>
    </row>
    <row r="39" spans="1:19" x14ac:dyDescent="0.3">
      <c r="A39" s="82" t="s">
        <v>1176</v>
      </c>
      <c r="B39" s="64">
        <f>VLOOKUP($A39,'Return Data'!$B$7:$R$2700,3,0)</f>
        <v>44158</v>
      </c>
      <c r="C39" s="65">
        <f>VLOOKUP($A39,'Return Data'!$B$7:$R$2700,4,0)</f>
        <v>69.562600000000003</v>
      </c>
      <c r="D39" s="65">
        <f>VLOOKUP($A39,'Return Data'!$B$7:$R$2700,9,0)</f>
        <v>6.1318999999999999</v>
      </c>
      <c r="E39" s="66">
        <f t="shared" si="0"/>
        <v>23</v>
      </c>
      <c r="F39" s="65">
        <f>VLOOKUP($A39,'Return Data'!$B$7:$R$2700,10,0)</f>
        <v>12.8965</v>
      </c>
      <c r="G39" s="66">
        <f t="shared" si="1"/>
        <v>10</v>
      </c>
      <c r="H39" s="65">
        <f>VLOOKUP($A39,'Return Data'!$B$7:$R$2700,11,0)</f>
        <v>11.4659</v>
      </c>
      <c r="I39" s="66">
        <f t="shared" si="12"/>
        <v>10</v>
      </c>
      <c r="J39" s="65">
        <f>VLOOKUP($A39,'Return Data'!$B$7:$R$2700,12,0)</f>
        <v>12.074199999999999</v>
      </c>
      <c r="K39" s="66">
        <f t="shared" si="13"/>
        <v>4</v>
      </c>
      <c r="L39" s="65">
        <f>VLOOKUP($A39,'Return Data'!$B$7:$R$2700,13,0)</f>
        <v>12.5997</v>
      </c>
      <c r="M39" s="66">
        <f t="shared" si="14"/>
        <v>5</v>
      </c>
      <c r="N39" s="65">
        <f>VLOOKUP($A39,'Return Data'!$B$7:$R$2700,17,0)</f>
        <v>11.808999999999999</v>
      </c>
      <c r="O39" s="66">
        <f t="shared" si="15"/>
        <v>11</v>
      </c>
      <c r="P39" s="65">
        <f>VLOOKUP($A39,'Return Data'!$B$7:$R$2700,14,0)</f>
        <v>8.5504999999999995</v>
      </c>
      <c r="Q39" s="66">
        <f t="shared" si="16"/>
        <v>15</v>
      </c>
      <c r="R39" s="65">
        <f>VLOOKUP($A39,'Return Data'!$B$7:$R$2700,16,0)</f>
        <v>9.1396999999999995</v>
      </c>
      <c r="S39" s="67">
        <f t="shared" si="3"/>
        <v>12</v>
      </c>
    </row>
    <row r="40" spans="1:19" x14ac:dyDescent="0.3">
      <c r="A40" s="82" t="s">
        <v>1178</v>
      </c>
      <c r="B40" s="64">
        <f>VLOOKUP($A40,'Return Data'!$B$7:$R$2700,3,0)</f>
        <v>44158</v>
      </c>
      <c r="C40" s="65">
        <f>VLOOKUP($A40,'Return Data'!$B$7:$R$2700,4,0)</f>
        <v>2.1777000000000002</v>
      </c>
      <c r="D40" s="65">
        <f>VLOOKUP($A40,'Return Data'!$B$7:$R$2700,9,0)</f>
        <v>8.4405000000000001</v>
      </c>
      <c r="E40" s="66">
        <f t="shared" si="0"/>
        <v>14</v>
      </c>
      <c r="F40" s="65">
        <f>VLOOKUP($A40,'Return Data'!$B$7:$R$2700,10,0)</f>
        <v>8.5280000000000005</v>
      </c>
      <c r="G40" s="66">
        <f t="shared" si="1"/>
        <v>28</v>
      </c>
      <c r="H40" s="65">
        <f>VLOOKUP($A40,'Return Data'!$B$7:$R$2700,11,0)</f>
        <v>8.7126000000000001</v>
      </c>
      <c r="I40" s="66">
        <f t="shared" ref="I40" si="17">RANK(H40,H$8:H$43,0)</f>
        <v>17</v>
      </c>
      <c r="J40" s="65"/>
      <c r="K40" s="66"/>
      <c r="L40" s="65"/>
      <c r="M40" s="66"/>
      <c r="N40" s="65"/>
      <c r="O40" s="66"/>
      <c r="P40" s="65"/>
      <c r="Q40" s="66"/>
      <c r="R40" s="65">
        <f>VLOOKUP($A40,'Return Data'!$B$7:$R$2700,16,0)</f>
        <v>8.8810000000000002</v>
      </c>
      <c r="S40" s="67">
        <f t="shared" ref="S40" si="18">RANK(R40,R$8:R$43,0)</f>
        <v>17</v>
      </c>
    </row>
    <row r="41" spans="1:19" x14ac:dyDescent="0.3">
      <c r="A41" s="82" t="s">
        <v>1180</v>
      </c>
      <c r="B41" s="64">
        <f>VLOOKUP($A41,'Return Data'!$B$7:$R$2700,3,0)</f>
        <v>44158</v>
      </c>
      <c r="C41" s="65">
        <f>VLOOKUP($A41,'Return Data'!$B$7:$R$2700,4,0)</f>
        <v>54.0809</v>
      </c>
      <c r="D41" s="65">
        <f>VLOOKUP($A41,'Return Data'!$B$7:$R$2700,9,0)</f>
        <v>3.6032999999999999</v>
      </c>
      <c r="E41" s="66">
        <f t="shared" si="0"/>
        <v>33</v>
      </c>
      <c r="F41" s="65">
        <f>VLOOKUP($A41,'Return Data'!$B$7:$R$2700,10,0)</f>
        <v>8.4407999999999994</v>
      </c>
      <c r="G41" s="66">
        <f t="shared" si="1"/>
        <v>29</v>
      </c>
      <c r="H41" s="65">
        <f>VLOOKUP($A41,'Return Data'!$B$7:$R$2700,11,0)</f>
        <v>7.1384999999999996</v>
      </c>
      <c r="I41" s="66">
        <f>RANK(H41,H$8:H$43,0)</f>
        <v>26</v>
      </c>
      <c r="J41" s="65">
        <f>VLOOKUP($A41,'Return Data'!$B$7:$R$2700,12,0)</f>
        <v>10.857100000000001</v>
      </c>
      <c r="K41" s="66">
        <f>RANK(J41,J$8:J$43,0)</f>
        <v>11</v>
      </c>
      <c r="L41" s="65">
        <f>VLOOKUP($A41,'Return Data'!$B$7:$R$2700,13,0)</f>
        <v>1.6886000000000001</v>
      </c>
      <c r="M41" s="66">
        <f>RANK(L41,L$8:L$43,0)</f>
        <v>27</v>
      </c>
      <c r="N41" s="65">
        <f>VLOOKUP($A41,'Return Data'!$B$7:$R$2700,17,0)</f>
        <v>-1.2057</v>
      </c>
      <c r="O41" s="66">
        <f>RANK(N41,N$8:N$43,0)</f>
        <v>30</v>
      </c>
      <c r="P41" s="65">
        <f>VLOOKUP($A41,'Return Data'!$B$7:$R$2700,14,0)</f>
        <v>-5.4300000000000001E-2</v>
      </c>
      <c r="Q41" s="66">
        <f>RANK(P41,P$8:P$43,0)</f>
        <v>29</v>
      </c>
      <c r="R41" s="65">
        <f>VLOOKUP($A41,'Return Data'!$B$7:$R$2700,16,0)</f>
        <v>5.9917999999999996</v>
      </c>
      <c r="S41" s="67">
        <f t="shared" si="3"/>
        <v>32</v>
      </c>
    </row>
    <row r="42" spans="1:19" x14ac:dyDescent="0.3">
      <c r="A42" s="82" t="s">
        <v>1037</v>
      </c>
      <c r="B42" s="64">
        <f>VLOOKUP($A42,'Return Data'!$B$7:$R$2700,3,0)</f>
        <v>44158</v>
      </c>
      <c r="C42" s="65">
        <f>VLOOKUP($A42,'Return Data'!$B$7:$R$2700,4,0)</f>
        <v>76.490499999999997</v>
      </c>
      <c r="D42" s="65">
        <f>VLOOKUP($A42,'Return Data'!$B$7:$R$2700,9,0)</f>
        <v>6.0232000000000001</v>
      </c>
      <c r="E42" s="66">
        <f t="shared" si="0"/>
        <v>25</v>
      </c>
      <c r="F42" s="65">
        <f>VLOOKUP($A42,'Return Data'!$B$7:$R$2700,10,0)</f>
        <v>11.325100000000001</v>
      </c>
      <c r="G42" s="66">
        <f t="shared" si="1"/>
        <v>16</v>
      </c>
      <c r="H42" s="65">
        <f>VLOOKUP($A42,'Return Data'!$B$7:$R$2700,11,0)</f>
        <v>6.2339000000000002</v>
      </c>
      <c r="I42" s="66">
        <f>RANK(H42,H$8:H$43,0)</f>
        <v>29</v>
      </c>
      <c r="J42" s="65">
        <f>VLOOKUP($A42,'Return Data'!$B$7:$R$2700,12,0)</f>
        <v>10.1051</v>
      </c>
      <c r="K42" s="66">
        <f>RANK(J42,J$8:J$43,0)</f>
        <v>15</v>
      </c>
      <c r="L42" s="65">
        <f>VLOOKUP($A42,'Return Data'!$B$7:$R$2700,13,0)</f>
        <v>12.0749</v>
      </c>
      <c r="M42" s="66">
        <f>RANK(L42,L$8:L$43,0)</f>
        <v>8</v>
      </c>
      <c r="N42" s="65">
        <f>VLOOKUP($A42,'Return Data'!$B$7:$R$2700,17,0)</f>
        <v>13.418900000000001</v>
      </c>
      <c r="O42" s="66">
        <f>RANK(N42,N$8:N$43,0)</f>
        <v>2</v>
      </c>
      <c r="P42" s="65">
        <f>VLOOKUP($A42,'Return Data'!$B$7:$R$2700,14,0)</f>
        <v>10.235799999999999</v>
      </c>
      <c r="Q42" s="66">
        <f>RANK(P42,P$8:P$43,0)</f>
        <v>1</v>
      </c>
      <c r="R42" s="65">
        <f>VLOOKUP($A42,'Return Data'!$B$7:$R$2700,16,0)</f>
        <v>9.8468</v>
      </c>
      <c r="S42" s="67">
        <f t="shared" si="3"/>
        <v>3</v>
      </c>
    </row>
    <row r="43" spans="1:19" x14ac:dyDescent="0.3">
      <c r="A43" s="82" t="s">
        <v>1039</v>
      </c>
      <c r="B43" s="64">
        <f>VLOOKUP($A43,'Return Data'!$B$7:$R$2700,3,0)</f>
        <v>44158</v>
      </c>
      <c r="C43" s="65">
        <f>VLOOKUP($A43,'Return Data'!$B$7:$R$2700,4,0)</f>
        <v>13.8226</v>
      </c>
      <c r="D43" s="65">
        <f>VLOOKUP($A43,'Return Data'!$B$7:$R$2700,9,0)</f>
        <v>16.085999999999999</v>
      </c>
      <c r="E43" s="66">
        <f t="shared" si="0"/>
        <v>3</v>
      </c>
      <c r="F43" s="65">
        <f>VLOOKUP($A43,'Return Data'!$B$7:$R$2700,10,0)</f>
        <v>8.5997000000000003</v>
      </c>
      <c r="G43" s="66">
        <f t="shared" si="1"/>
        <v>27</v>
      </c>
      <c r="H43" s="65">
        <f>VLOOKUP($A43,'Return Data'!$B$7:$R$2700,11,0)</f>
        <v>7.2449000000000003</v>
      </c>
      <c r="I43" s="66">
        <f>RANK(H43,H$8:H$43,0)</f>
        <v>24</v>
      </c>
      <c r="J43" s="65">
        <f>VLOOKUP($A43,'Return Data'!$B$7:$R$2700,12,0)</f>
        <v>9.9425000000000008</v>
      </c>
      <c r="K43" s="66">
        <f>RANK(J43,J$8:J$43,0)</f>
        <v>17</v>
      </c>
      <c r="L43" s="65">
        <f>VLOOKUP($A43,'Return Data'!$B$7:$R$2700,13,0)</f>
        <v>12.9879</v>
      </c>
      <c r="M43" s="66">
        <f>RANK(L43,L$8:L$43,0)</f>
        <v>3</v>
      </c>
      <c r="N43" s="65">
        <f>VLOOKUP($A43,'Return Data'!$B$7:$R$2700,17,0)</f>
        <v>15.2438</v>
      </c>
      <c r="O43" s="66">
        <f>RANK(N43,N$8:N$43,0)</f>
        <v>1</v>
      </c>
      <c r="P43" s="65"/>
      <c r="Q43" s="66"/>
      <c r="R43" s="65">
        <f>VLOOKUP($A43,'Return Data'!$B$7:$R$2700,16,0)</f>
        <v>14.529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9.3797777777777753</v>
      </c>
      <c r="E45" s="88"/>
      <c r="F45" s="89">
        <f>AVERAGE(F8:F43)</f>
        <v>10.042286111111114</v>
      </c>
      <c r="G45" s="88"/>
      <c r="H45" s="89">
        <f>AVERAGE(H8:H43)</f>
        <v>8.4567666666666668</v>
      </c>
      <c r="I45" s="88"/>
      <c r="J45" s="89">
        <f>AVERAGE(J8:J43)</f>
        <v>5.4120060606060605</v>
      </c>
      <c r="K45" s="88"/>
      <c r="L45" s="89">
        <f>AVERAGE(L8:L43)</f>
        <v>6.8009843750000014</v>
      </c>
      <c r="M45" s="88"/>
      <c r="N45" s="89">
        <f>AVERAGE(N8:N43)</f>
        <v>8.3493838709677419</v>
      </c>
      <c r="O45" s="88"/>
      <c r="P45" s="89">
        <f>AVERAGE(P8:P43)</f>
        <v>6.7888633333333335</v>
      </c>
      <c r="Q45" s="88"/>
      <c r="R45" s="89">
        <f>AVERAGE(R8:R43)</f>
        <v>6.3447749999999994</v>
      </c>
      <c r="S45" s="90"/>
    </row>
    <row r="46" spans="1:19" x14ac:dyDescent="0.3">
      <c r="A46" s="87" t="s">
        <v>28</v>
      </c>
      <c r="B46" s="88"/>
      <c r="C46" s="88"/>
      <c r="D46" s="89">
        <f>MIN(D8:D43)</f>
        <v>0</v>
      </c>
      <c r="E46" s="88"/>
      <c r="F46" s="89">
        <f>MIN(F8:F43)</f>
        <v>-9.4707000000000008</v>
      </c>
      <c r="G46" s="88"/>
      <c r="H46" s="89">
        <f>MIN(H8:H43)</f>
        <v>-0.70209999999999995</v>
      </c>
      <c r="I46" s="88"/>
      <c r="J46" s="89">
        <f>MIN(J8:J43)</f>
        <v>-33.725200000000001</v>
      </c>
      <c r="K46" s="88"/>
      <c r="L46" s="89">
        <f>MIN(L8:L43)</f>
        <v>-39.781999999999996</v>
      </c>
      <c r="M46" s="88"/>
      <c r="N46" s="89">
        <f>MIN(N8:N43)</f>
        <v>-13.367599999999999</v>
      </c>
      <c r="O46" s="88"/>
      <c r="P46" s="89">
        <f>MIN(P8:P43)</f>
        <v>-7.7477999999999998</v>
      </c>
      <c r="Q46" s="88"/>
      <c r="R46" s="89">
        <f>MIN(R8:R43)</f>
        <v>-30.0565</v>
      </c>
      <c r="S46" s="90"/>
    </row>
    <row r="47" spans="1:19" ht="15" thickBot="1" x14ac:dyDescent="0.35">
      <c r="A47" s="91" t="s">
        <v>29</v>
      </c>
      <c r="B47" s="92"/>
      <c r="C47" s="92"/>
      <c r="D47" s="93">
        <f>MAX(D8:D43)</f>
        <v>40.753</v>
      </c>
      <c r="E47" s="92"/>
      <c r="F47" s="93">
        <f>MAX(F8:F43)</f>
        <v>17.3232</v>
      </c>
      <c r="G47" s="92"/>
      <c r="H47" s="93">
        <f>MAX(H8:H43)</f>
        <v>22.234999999999999</v>
      </c>
      <c r="I47" s="92"/>
      <c r="J47" s="93">
        <f>MAX(J8:J43)</f>
        <v>12.280200000000001</v>
      </c>
      <c r="K47" s="92"/>
      <c r="L47" s="93">
        <f>MAX(L8:L43)</f>
        <v>13.6434</v>
      </c>
      <c r="M47" s="92"/>
      <c r="N47" s="93">
        <f>MAX(N8:N43)</f>
        <v>15.2438</v>
      </c>
      <c r="O47" s="92"/>
      <c r="P47" s="93">
        <f>MAX(P8:P43)</f>
        <v>10.235799999999999</v>
      </c>
      <c r="Q47" s="92"/>
      <c r="R47" s="93">
        <f>MAX(R8:R43)</f>
        <v>14.529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44158</v>
      </c>
      <c r="C8" s="65">
        <f>VLOOKUP($A8,'Return Data'!$B$7:$R$2700,4,0)</f>
        <v>23.3932</v>
      </c>
      <c r="D8" s="65">
        <f>VLOOKUP($A8,'Return Data'!$B$7:$R$2700,9,0)</f>
        <v>40.182099999999998</v>
      </c>
      <c r="E8" s="66">
        <f t="shared" ref="E8:E43" si="0">RANK(D8,D$8:D$43,0)</f>
        <v>1</v>
      </c>
      <c r="F8" s="65">
        <f>VLOOKUP($A8,'Return Data'!$B$7:$R$2700,10,0)</f>
        <v>15.0489</v>
      </c>
      <c r="G8" s="66">
        <f t="shared" ref="G8:G43" si="1">RANK(F8,F$8:F$43,0)</f>
        <v>4</v>
      </c>
      <c r="H8" s="65">
        <f>VLOOKUP($A8,'Return Data'!$B$7:$R$2700,11,0)</f>
        <v>21.3309</v>
      </c>
      <c r="I8" s="66">
        <f t="shared" ref="I8:I20" si="2">RANK(H8,H$8:H$43,0)</f>
        <v>1</v>
      </c>
      <c r="J8" s="65">
        <f>VLOOKUP($A8,'Return Data'!$B$7:$R$2700,12,0)</f>
        <v>7.8944999999999999</v>
      </c>
      <c r="K8" s="66">
        <f>RANK(J8,J$8:J$43,0)</f>
        <v>23</v>
      </c>
      <c r="L8" s="65">
        <f>VLOOKUP($A8,'Return Data'!$B$7:$R$2700,13,0)</f>
        <v>0.87150000000000005</v>
      </c>
      <c r="M8" s="66">
        <f>RANK(L8,L$8:L$43,0)</f>
        <v>28</v>
      </c>
      <c r="N8" s="65">
        <f>VLOOKUP($A8,'Return Data'!$B$7:$R$2700,17,0)</f>
        <v>1.9527000000000001</v>
      </c>
      <c r="O8" s="66">
        <f>RANK(N8,N$8:N$43,0)</f>
        <v>26</v>
      </c>
      <c r="P8" s="65">
        <f>VLOOKUP($A8,'Return Data'!$B$7:$R$2700,14,0)</f>
        <v>2.7574000000000001</v>
      </c>
      <c r="Q8" s="66">
        <f>RANK(P8,P$8:P$43,0)</f>
        <v>25</v>
      </c>
      <c r="R8" s="65">
        <f>VLOOKUP($A8,'Return Data'!$B$7:$R$2700,16,0)</f>
        <v>7.5514999999999999</v>
      </c>
      <c r="S8" s="67">
        <f t="shared" ref="S8:S43" si="3">RANK(R8,R$8:R$43,0)</f>
        <v>25</v>
      </c>
    </row>
    <row r="9" spans="1:19" x14ac:dyDescent="0.3">
      <c r="A9" s="82" t="s">
        <v>1107</v>
      </c>
      <c r="B9" s="64">
        <f>VLOOKUP($A9,'Return Data'!$B$7:$R$2700,3,0)</f>
        <v>44158</v>
      </c>
      <c r="C9" s="65">
        <f>VLOOKUP($A9,'Return Data'!$B$7:$R$2700,4,0)</f>
        <v>1.3322000000000001</v>
      </c>
      <c r="D9" s="65">
        <f>VLOOKUP($A9,'Return Data'!$B$7:$R$2700,9,0)</f>
        <v>0</v>
      </c>
      <c r="E9" s="66">
        <f t="shared" si="0"/>
        <v>35</v>
      </c>
      <c r="F9" s="65">
        <f>VLOOKUP($A9,'Return Data'!$B$7:$R$2700,10,0)</f>
        <v>0</v>
      </c>
      <c r="G9" s="66">
        <f t="shared" si="1"/>
        <v>34</v>
      </c>
      <c r="H9" s="65">
        <f>VLOOKUP($A9,'Return Data'!$B$7:$R$2700,11,0)</f>
        <v>0</v>
      </c>
      <c r="I9" s="66">
        <f t="shared" si="2"/>
        <v>34</v>
      </c>
      <c r="J9" s="65">
        <f>VLOOKUP($A9,'Return Data'!$B$7:$R$2700,12,0)</f>
        <v>-33.727800000000002</v>
      </c>
      <c r="K9" s="66">
        <f>RANK(J9,J$8:J$43,0)</f>
        <v>33</v>
      </c>
      <c r="L9" s="65"/>
      <c r="M9" s="66"/>
      <c r="N9" s="65"/>
      <c r="O9" s="66"/>
      <c r="P9" s="65"/>
      <c r="Q9" s="66"/>
      <c r="R9" s="65">
        <f>VLOOKUP($A9,'Return Data'!$B$7:$R$2700,16,0)</f>
        <v>-24.005199999999999</v>
      </c>
      <c r="S9" s="67">
        <f t="shared" si="3"/>
        <v>35</v>
      </c>
    </row>
    <row r="10" spans="1:19" x14ac:dyDescent="0.3">
      <c r="A10" s="82" t="s">
        <v>1109</v>
      </c>
      <c r="B10" s="64">
        <f>VLOOKUP($A10,'Return Data'!$B$7:$R$2700,3,0)</f>
        <v>44158</v>
      </c>
      <c r="C10" s="65">
        <f>VLOOKUP($A10,'Return Data'!$B$7:$R$2700,4,0)</f>
        <v>20.817699999999999</v>
      </c>
      <c r="D10" s="65">
        <f>VLOOKUP($A10,'Return Data'!$B$7:$R$2700,9,0)</f>
        <v>9.8493999999999993</v>
      </c>
      <c r="E10" s="66">
        <f t="shared" si="0"/>
        <v>10</v>
      </c>
      <c r="F10" s="65">
        <f>VLOOKUP($A10,'Return Data'!$B$7:$R$2700,10,0)</f>
        <v>12.1434</v>
      </c>
      <c r="G10" s="66">
        <f t="shared" si="1"/>
        <v>9</v>
      </c>
      <c r="H10" s="65">
        <f>VLOOKUP($A10,'Return Data'!$B$7:$R$2700,11,0)</f>
        <v>11.306100000000001</v>
      </c>
      <c r="I10" s="66">
        <f t="shared" si="2"/>
        <v>7</v>
      </c>
      <c r="J10" s="65">
        <f>VLOOKUP($A10,'Return Data'!$B$7:$R$2700,12,0)</f>
        <v>9.2702000000000009</v>
      </c>
      <c r="K10" s="66">
        <f t="shared" ref="K10:K20" si="4">RANK(J10,J$8:J$43,0)</f>
        <v>17</v>
      </c>
      <c r="L10" s="65">
        <f>VLOOKUP($A10,'Return Data'!$B$7:$R$2700,13,0)</f>
        <v>10.2439</v>
      </c>
      <c r="M10" s="66">
        <f t="shared" ref="M10:M20" si="5">RANK(L10,L$8:L$43,0)</f>
        <v>13</v>
      </c>
      <c r="N10" s="65">
        <f>VLOOKUP($A10,'Return Data'!$B$7:$R$2700,17,0)</f>
        <v>9.0136000000000003</v>
      </c>
      <c r="O10" s="66">
        <f t="shared" ref="O10:O20" si="6">RANK(N10,N$8:N$43,0)</f>
        <v>18</v>
      </c>
      <c r="P10" s="65">
        <f>VLOOKUP($A10,'Return Data'!$B$7:$R$2700,14,0)</f>
        <v>7.8232999999999997</v>
      </c>
      <c r="Q10" s="66">
        <f t="shared" ref="Q10:Q20" si="7">RANK(P10,P$8:P$43,0)</f>
        <v>14</v>
      </c>
      <c r="R10" s="65">
        <f>VLOOKUP($A10,'Return Data'!$B$7:$R$2700,16,0)</f>
        <v>8.8323</v>
      </c>
      <c r="S10" s="67">
        <f t="shared" si="3"/>
        <v>9</v>
      </c>
    </row>
    <row r="11" spans="1:19" x14ac:dyDescent="0.3">
      <c r="A11" s="82" t="s">
        <v>1110</v>
      </c>
      <c r="B11" s="64">
        <f>VLOOKUP($A11,'Return Data'!$B$7:$R$2700,3,0)</f>
        <v>44158</v>
      </c>
      <c r="C11" s="65">
        <f>VLOOKUP($A11,'Return Data'!$B$7:$R$2700,4,0)</f>
        <v>14.877700000000001</v>
      </c>
      <c r="D11" s="65">
        <f>VLOOKUP($A11,'Return Data'!$B$7:$R$2700,9,0)</f>
        <v>6.0534999999999997</v>
      </c>
      <c r="E11" s="66">
        <f t="shared" si="0"/>
        <v>21</v>
      </c>
      <c r="F11" s="65">
        <f>VLOOKUP($A11,'Return Data'!$B$7:$R$2700,10,0)</f>
        <v>9.0950000000000006</v>
      </c>
      <c r="G11" s="66">
        <f t="shared" si="1"/>
        <v>22</v>
      </c>
      <c r="H11" s="65">
        <f>VLOOKUP($A11,'Return Data'!$B$7:$R$2700,11,0)</f>
        <v>6.2820999999999998</v>
      </c>
      <c r="I11" s="66">
        <f t="shared" si="2"/>
        <v>27</v>
      </c>
      <c r="J11" s="65">
        <f>VLOOKUP($A11,'Return Data'!$B$7:$R$2700,12,0)</f>
        <v>6.8040000000000003</v>
      </c>
      <c r="K11" s="66">
        <f t="shared" si="4"/>
        <v>26</v>
      </c>
      <c r="L11" s="65">
        <f>VLOOKUP($A11,'Return Data'!$B$7:$R$2700,13,0)</f>
        <v>7.1996000000000002</v>
      </c>
      <c r="M11" s="66">
        <f t="shared" si="5"/>
        <v>25</v>
      </c>
      <c r="N11" s="65">
        <f>VLOOKUP($A11,'Return Data'!$B$7:$R$2700,17,0)</f>
        <v>2.7463000000000002</v>
      </c>
      <c r="O11" s="66">
        <f t="shared" si="6"/>
        <v>25</v>
      </c>
      <c r="P11" s="65">
        <f>VLOOKUP($A11,'Return Data'!$B$7:$R$2700,14,0)</f>
        <v>2.8523000000000001</v>
      </c>
      <c r="Q11" s="66">
        <f t="shared" si="7"/>
        <v>24</v>
      </c>
      <c r="R11" s="65">
        <f>VLOOKUP($A11,'Return Data'!$B$7:$R$2700,16,0)</f>
        <v>6.0749000000000004</v>
      </c>
      <c r="S11" s="67">
        <f t="shared" si="3"/>
        <v>31</v>
      </c>
    </row>
    <row r="12" spans="1:19" x14ac:dyDescent="0.3">
      <c r="A12" s="82" t="s">
        <v>1113</v>
      </c>
      <c r="B12" s="64">
        <f>VLOOKUP($A12,'Return Data'!$B$7:$R$2700,3,0)</f>
        <v>44158</v>
      </c>
      <c r="C12" s="65">
        <f>VLOOKUP($A12,'Return Data'!$B$7:$R$2700,4,0)</f>
        <v>63.055500000000002</v>
      </c>
      <c r="D12" s="65">
        <f>VLOOKUP($A12,'Return Data'!$B$7:$R$2700,9,0)</f>
        <v>5.4852999999999996</v>
      </c>
      <c r="E12" s="66">
        <f t="shared" si="0"/>
        <v>23</v>
      </c>
      <c r="F12" s="65">
        <f>VLOOKUP($A12,'Return Data'!$B$7:$R$2700,10,0)</f>
        <v>8.4791000000000007</v>
      </c>
      <c r="G12" s="66">
        <f t="shared" si="1"/>
        <v>25</v>
      </c>
      <c r="H12" s="65">
        <f>VLOOKUP($A12,'Return Data'!$B$7:$R$2700,11,0)</f>
        <v>7.6936999999999998</v>
      </c>
      <c r="I12" s="66">
        <f t="shared" si="2"/>
        <v>17</v>
      </c>
      <c r="J12" s="65">
        <f>VLOOKUP($A12,'Return Data'!$B$7:$R$2700,12,0)</f>
        <v>8.7667999999999999</v>
      </c>
      <c r="K12" s="66">
        <f t="shared" si="4"/>
        <v>18</v>
      </c>
      <c r="L12" s="65">
        <f>VLOOKUP($A12,'Return Data'!$B$7:$R$2700,13,0)</f>
        <v>9.2591000000000001</v>
      </c>
      <c r="M12" s="66">
        <f t="shared" si="5"/>
        <v>18</v>
      </c>
      <c r="N12" s="65">
        <f>VLOOKUP($A12,'Return Data'!$B$7:$R$2700,17,0)</f>
        <v>6.1390000000000002</v>
      </c>
      <c r="O12" s="66">
        <f t="shared" si="6"/>
        <v>23</v>
      </c>
      <c r="P12" s="65">
        <f>VLOOKUP($A12,'Return Data'!$B$7:$R$2700,14,0)</f>
        <v>5.1963999999999997</v>
      </c>
      <c r="Q12" s="66">
        <f t="shared" si="7"/>
        <v>22</v>
      </c>
      <c r="R12" s="65">
        <f>VLOOKUP($A12,'Return Data'!$B$7:$R$2700,16,0)</f>
        <v>8.1201000000000008</v>
      </c>
      <c r="S12" s="67">
        <f t="shared" si="3"/>
        <v>16</v>
      </c>
    </row>
    <row r="13" spans="1:19" x14ac:dyDescent="0.3">
      <c r="A13" s="82" t="s">
        <v>1118</v>
      </c>
      <c r="B13" s="64">
        <f>VLOOKUP($A13,'Return Data'!$B$7:$R$2700,3,0)</f>
        <v>44158</v>
      </c>
      <c r="C13" s="65">
        <f>VLOOKUP($A13,'Return Data'!$B$7:$R$2700,4,0)</f>
        <v>21.398199999999999</v>
      </c>
      <c r="D13" s="65">
        <f>VLOOKUP($A13,'Return Data'!$B$7:$R$2700,9,0)</f>
        <v>38.0227</v>
      </c>
      <c r="E13" s="66">
        <f t="shared" si="0"/>
        <v>2</v>
      </c>
      <c r="F13" s="65">
        <f>VLOOKUP($A13,'Return Data'!$B$7:$R$2700,10,0)</f>
        <v>6.0765000000000002</v>
      </c>
      <c r="G13" s="66">
        <f t="shared" si="1"/>
        <v>32</v>
      </c>
      <c r="H13" s="65">
        <f>VLOOKUP($A13,'Return Data'!$B$7:$R$2700,11,0)</f>
        <v>0.54830000000000001</v>
      </c>
      <c r="I13" s="66">
        <f t="shared" si="2"/>
        <v>33</v>
      </c>
      <c r="J13" s="65">
        <f>VLOOKUP($A13,'Return Data'!$B$7:$R$2700,12,0)</f>
        <v>-6.1247999999999996</v>
      </c>
      <c r="K13" s="66">
        <f t="shared" si="4"/>
        <v>30</v>
      </c>
      <c r="L13" s="65">
        <f>VLOOKUP($A13,'Return Data'!$B$7:$R$2700,13,0)</f>
        <v>-6.6132</v>
      </c>
      <c r="M13" s="66">
        <f t="shared" si="5"/>
        <v>30</v>
      </c>
      <c r="N13" s="65">
        <f>VLOOKUP($A13,'Return Data'!$B$7:$R$2700,17,0)</f>
        <v>-0.14649999999999999</v>
      </c>
      <c r="O13" s="66">
        <f t="shared" si="6"/>
        <v>29</v>
      </c>
      <c r="P13" s="65">
        <f>VLOOKUP($A13,'Return Data'!$B$7:$R$2700,14,0)</f>
        <v>2.0154999999999998</v>
      </c>
      <c r="Q13" s="66">
        <f t="shared" si="7"/>
        <v>27</v>
      </c>
      <c r="R13" s="65">
        <f>VLOOKUP($A13,'Return Data'!$B$7:$R$2700,16,0)</f>
        <v>7.1882000000000001</v>
      </c>
      <c r="S13" s="67">
        <f t="shared" si="3"/>
        <v>27</v>
      </c>
    </row>
    <row r="14" spans="1:19" x14ac:dyDescent="0.3">
      <c r="A14" s="82" t="s">
        <v>1120</v>
      </c>
      <c r="B14" s="64">
        <f>VLOOKUP($A14,'Return Data'!$B$7:$R$2700,3,0)</f>
        <v>44158</v>
      </c>
      <c r="C14" s="65">
        <f>VLOOKUP($A14,'Return Data'!$B$7:$R$2700,4,0)</f>
        <v>42.904699999999998</v>
      </c>
      <c r="D14" s="65">
        <f>VLOOKUP($A14,'Return Data'!$B$7:$R$2700,9,0)</f>
        <v>11.631500000000001</v>
      </c>
      <c r="E14" s="66">
        <f t="shared" si="0"/>
        <v>6</v>
      </c>
      <c r="F14" s="65">
        <f>VLOOKUP($A14,'Return Data'!$B$7:$R$2700,10,0)</f>
        <v>14.374499999999999</v>
      </c>
      <c r="G14" s="66">
        <f t="shared" si="1"/>
        <v>6</v>
      </c>
      <c r="H14" s="65">
        <f>VLOOKUP($A14,'Return Data'!$B$7:$R$2700,11,0)</f>
        <v>13.547599999999999</v>
      </c>
      <c r="I14" s="66">
        <f t="shared" si="2"/>
        <v>3</v>
      </c>
      <c r="J14" s="65">
        <f>VLOOKUP($A14,'Return Data'!$B$7:$R$2700,12,0)</f>
        <v>8.6905000000000001</v>
      </c>
      <c r="K14" s="66">
        <f t="shared" si="4"/>
        <v>20</v>
      </c>
      <c r="L14" s="65">
        <f>VLOOKUP($A14,'Return Data'!$B$7:$R$2700,13,0)</f>
        <v>9.8765000000000001</v>
      </c>
      <c r="M14" s="66">
        <f t="shared" si="5"/>
        <v>15</v>
      </c>
      <c r="N14" s="65">
        <f>VLOOKUP($A14,'Return Data'!$B$7:$R$2700,17,0)</f>
        <v>9.7885000000000009</v>
      </c>
      <c r="O14" s="66">
        <f t="shared" si="6"/>
        <v>16</v>
      </c>
      <c r="P14" s="65">
        <f>VLOOKUP($A14,'Return Data'!$B$7:$R$2700,14,0)</f>
        <v>7.9413</v>
      </c>
      <c r="Q14" s="66">
        <f t="shared" si="7"/>
        <v>13</v>
      </c>
      <c r="R14" s="65">
        <f>VLOOKUP($A14,'Return Data'!$B$7:$R$2700,16,0)</f>
        <v>8.0510999999999999</v>
      </c>
      <c r="S14" s="67">
        <f t="shared" si="3"/>
        <v>17</v>
      </c>
    </row>
    <row r="15" spans="1:19" x14ac:dyDescent="0.3">
      <c r="A15" s="82" t="s">
        <v>1122</v>
      </c>
      <c r="B15" s="64">
        <f>VLOOKUP($A15,'Return Data'!$B$7:$R$2700,3,0)</f>
        <v>44158</v>
      </c>
      <c r="C15" s="65">
        <f>VLOOKUP($A15,'Return Data'!$B$7:$R$2700,4,0)</f>
        <v>33.462699999999998</v>
      </c>
      <c r="D15" s="65">
        <f>VLOOKUP($A15,'Return Data'!$B$7:$R$2700,9,0)</f>
        <v>10.7552</v>
      </c>
      <c r="E15" s="66">
        <f t="shared" si="0"/>
        <v>8</v>
      </c>
      <c r="F15" s="65">
        <f>VLOOKUP($A15,'Return Data'!$B$7:$R$2700,10,0)</f>
        <v>14.6524</v>
      </c>
      <c r="G15" s="66">
        <f t="shared" si="1"/>
        <v>5</v>
      </c>
      <c r="H15" s="65">
        <f>VLOOKUP($A15,'Return Data'!$B$7:$R$2700,11,0)</f>
        <v>13.1014</v>
      </c>
      <c r="I15" s="66">
        <f t="shared" si="2"/>
        <v>5</v>
      </c>
      <c r="J15" s="65">
        <f>VLOOKUP($A15,'Return Data'!$B$7:$R$2700,12,0)</f>
        <v>9.4883000000000006</v>
      </c>
      <c r="K15" s="66">
        <f t="shared" si="4"/>
        <v>16</v>
      </c>
      <c r="L15" s="65">
        <f>VLOOKUP($A15,'Return Data'!$B$7:$R$2700,13,0)</f>
        <v>10.9777</v>
      </c>
      <c r="M15" s="66">
        <f t="shared" si="5"/>
        <v>11</v>
      </c>
      <c r="N15" s="65">
        <f>VLOOKUP($A15,'Return Data'!$B$7:$R$2700,17,0)</f>
        <v>9.9982000000000006</v>
      </c>
      <c r="O15" s="66">
        <f t="shared" si="6"/>
        <v>15</v>
      </c>
      <c r="P15" s="65">
        <f>VLOOKUP($A15,'Return Data'!$B$7:$R$2700,14,0)</f>
        <v>7.9964000000000004</v>
      </c>
      <c r="Q15" s="66">
        <f t="shared" si="7"/>
        <v>12</v>
      </c>
      <c r="R15" s="65">
        <f>VLOOKUP($A15,'Return Data'!$B$7:$R$2700,16,0)</f>
        <v>7.7408000000000001</v>
      </c>
      <c r="S15" s="67">
        <f t="shared" si="3"/>
        <v>23</v>
      </c>
    </row>
    <row r="16" spans="1:19" x14ac:dyDescent="0.3">
      <c r="A16" s="82" t="s">
        <v>1125</v>
      </c>
      <c r="B16" s="64">
        <f>VLOOKUP($A16,'Return Data'!$B$7:$R$2700,3,0)</f>
        <v>44158</v>
      </c>
      <c r="C16" s="65">
        <f>VLOOKUP($A16,'Return Data'!$B$7:$R$2700,4,0)</f>
        <v>36.674700000000001</v>
      </c>
      <c r="D16" s="65">
        <f>VLOOKUP($A16,'Return Data'!$B$7:$R$2700,9,0)</f>
        <v>7.0406000000000004</v>
      </c>
      <c r="E16" s="66">
        <f t="shared" si="0"/>
        <v>18</v>
      </c>
      <c r="F16" s="65">
        <f>VLOOKUP($A16,'Return Data'!$B$7:$R$2700,10,0)</f>
        <v>9.8732000000000006</v>
      </c>
      <c r="G16" s="66">
        <f t="shared" si="1"/>
        <v>19</v>
      </c>
      <c r="H16" s="65">
        <f>VLOOKUP($A16,'Return Data'!$B$7:$R$2700,11,0)</f>
        <v>8.43</v>
      </c>
      <c r="I16" s="66">
        <f t="shared" si="2"/>
        <v>15</v>
      </c>
      <c r="J16" s="65">
        <f>VLOOKUP($A16,'Return Data'!$B$7:$R$2700,12,0)</f>
        <v>10.2807</v>
      </c>
      <c r="K16" s="66">
        <f t="shared" si="4"/>
        <v>9</v>
      </c>
      <c r="L16" s="65">
        <f>VLOOKUP($A16,'Return Data'!$B$7:$R$2700,13,0)</f>
        <v>10.176500000000001</v>
      </c>
      <c r="M16" s="66">
        <f t="shared" si="5"/>
        <v>14</v>
      </c>
      <c r="N16" s="65">
        <f>VLOOKUP($A16,'Return Data'!$B$7:$R$2700,17,0)</f>
        <v>10.415800000000001</v>
      </c>
      <c r="O16" s="66">
        <f t="shared" si="6"/>
        <v>12</v>
      </c>
      <c r="P16" s="65">
        <f>VLOOKUP($A16,'Return Data'!$B$7:$R$2700,14,0)</f>
        <v>8.4045000000000005</v>
      </c>
      <c r="Q16" s="66">
        <f t="shared" si="7"/>
        <v>9</v>
      </c>
      <c r="R16" s="65">
        <f>VLOOKUP($A16,'Return Data'!$B$7:$R$2700,16,0)</f>
        <v>7.7582000000000004</v>
      </c>
      <c r="S16" s="67">
        <f t="shared" si="3"/>
        <v>22</v>
      </c>
    </row>
    <row r="17" spans="1:19" x14ac:dyDescent="0.3">
      <c r="A17" s="82" t="s">
        <v>1127</v>
      </c>
      <c r="B17" s="64">
        <f>VLOOKUP($A17,'Return Data'!$B$7:$R$2700,3,0)</f>
        <v>44158</v>
      </c>
      <c r="C17" s="65">
        <f>VLOOKUP($A17,'Return Data'!$B$7:$R$2700,4,0)</f>
        <v>17.722200000000001</v>
      </c>
      <c r="D17" s="65">
        <f>VLOOKUP($A17,'Return Data'!$B$7:$R$2700,9,0)</f>
        <v>7.6094999999999997</v>
      </c>
      <c r="E17" s="66">
        <f t="shared" si="0"/>
        <v>16</v>
      </c>
      <c r="F17" s="65">
        <f>VLOOKUP($A17,'Return Data'!$B$7:$R$2700,10,0)</f>
        <v>8.7830999999999992</v>
      </c>
      <c r="G17" s="66">
        <f t="shared" si="1"/>
        <v>23</v>
      </c>
      <c r="H17" s="65">
        <f>VLOOKUP($A17,'Return Data'!$B$7:$R$2700,11,0)</f>
        <v>7.1094999999999997</v>
      </c>
      <c r="I17" s="66">
        <f t="shared" si="2"/>
        <v>20</v>
      </c>
      <c r="J17" s="65">
        <f>VLOOKUP($A17,'Return Data'!$B$7:$R$2700,12,0)</f>
        <v>8.7276000000000007</v>
      </c>
      <c r="K17" s="66">
        <f t="shared" si="4"/>
        <v>19</v>
      </c>
      <c r="L17" s="65">
        <f>VLOOKUP($A17,'Return Data'!$B$7:$R$2700,13,0)</f>
        <v>8.6059999999999999</v>
      </c>
      <c r="M17" s="66">
        <f t="shared" si="5"/>
        <v>23</v>
      </c>
      <c r="N17" s="65">
        <f>VLOOKUP($A17,'Return Data'!$B$7:$R$2700,17,0)</f>
        <v>8.8167000000000009</v>
      </c>
      <c r="O17" s="66">
        <f t="shared" si="6"/>
        <v>19</v>
      </c>
      <c r="P17" s="65">
        <f>VLOOKUP($A17,'Return Data'!$B$7:$R$2700,14,0)</f>
        <v>8.5325000000000006</v>
      </c>
      <c r="Q17" s="66">
        <f t="shared" si="7"/>
        <v>8</v>
      </c>
      <c r="R17" s="65">
        <f>VLOOKUP($A17,'Return Data'!$B$7:$R$2700,16,0)</f>
        <v>7.6848999999999998</v>
      </c>
      <c r="S17" s="67">
        <f t="shared" si="3"/>
        <v>24</v>
      </c>
    </row>
    <row r="18" spans="1:19" x14ac:dyDescent="0.3">
      <c r="A18" s="82" t="s">
        <v>1128</v>
      </c>
      <c r="B18" s="64">
        <f>VLOOKUP($A18,'Return Data'!$B$7:$R$2700,3,0)</f>
        <v>44158</v>
      </c>
      <c r="C18" s="65">
        <f>VLOOKUP($A18,'Return Data'!$B$7:$R$2700,4,0)</f>
        <v>17.264600000000002</v>
      </c>
      <c r="D18" s="65">
        <f>VLOOKUP($A18,'Return Data'!$B$7:$R$2700,9,0)</f>
        <v>12.9764</v>
      </c>
      <c r="E18" s="66">
        <f t="shared" si="0"/>
        <v>4</v>
      </c>
      <c r="F18" s="65">
        <f>VLOOKUP($A18,'Return Data'!$B$7:$R$2700,10,0)</f>
        <v>16.003799999999998</v>
      </c>
      <c r="G18" s="66">
        <f t="shared" si="1"/>
        <v>2</v>
      </c>
      <c r="H18" s="65">
        <f>VLOOKUP($A18,'Return Data'!$B$7:$R$2700,11,0)</f>
        <v>13.311400000000001</v>
      </c>
      <c r="I18" s="66">
        <f t="shared" si="2"/>
        <v>4</v>
      </c>
      <c r="J18" s="65">
        <f>VLOOKUP($A18,'Return Data'!$B$7:$R$2700,12,0)</f>
        <v>6.7676999999999996</v>
      </c>
      <c r="K18" s="66">
        <f t="shared" si="4"/>
        <v>27</v>
      </c>
      <c r="L18" s="65">
        <f>VLOOKUP($A18,'Return Data'!$B$7:$R$2700,13,0)</f>
        <v>8.1221999999999994</v>
      </c>
      <c r="M18" s="66">
        <f t="shared" si="5"/>
        <v>24</v>
      </c>
      <c r="N18" s="65">
        <f>VLOOKUP($A18,'Return Data'!$B$7:$R$2700,17,0)</f>
        <v>8.0617999999999999</v>
      </c>
      <c r="O18" s="66">
        <f t="shared" si="6"/>
        <v>21</v>
      </c>
      <c r="P18" s="65">
        <f>VLOOKUP($A18,'Return Data'!$B$7:$R$2700,14,0)</f>
        <v>6.7759999999999998</v>
      </c>
      <c r="Q18" s="66">
        <f t="shared" si="7"/>
        <v>18</v>
      </c>
      <c r="R18" s="65">
        <f>VLOOKUP($A18,'Return Data'!$B$7:$R$2700,16,0)</f>
        <v>8.5152999999999999</v>
      </c>
      <c r="S18" s="67">
        <f t="shared" si="3"/>
        <v>12</v>
      </c>
    </row>
    <row r="19" spans="1:19" x14ac:dyDescent="0.3">
      <c r="A19" s="82" t="s">
        <v>1131</v>
      </c>
      <c r="B19" s="64">
        <f>VLOOKUP($A19,'Return Data'!$B$7:$R$2700,3,0)</f>
        <v>44158</v>
      </c>
      <c r="C19" s="65">
        <f>VLOOKUP($A19,'Return Data'!$B$7:$R$2700,4,0)</f>
        <v>15.511900000000001</v>
      </c>
      <c r="D19" s="65">
        <f>VLOOKUP($A19,'Return Data'!$B$7:$R$2700,9,0)</f>
        <v>12.8528</v>
      </c>
      <c r="E19" s="66">
        <f t="shared" si="0"/>
        <v>5</v>
      </c>
      <c r="F19" s="65">
        <f>VLOOKUP($A19,'Return Data'!$B$7:$R$2700,10,0)</f>
        <v>16.283000000000001</v>
      </c>
      <c r="G19" s="66">
        <f t="shared" si="1"/>
        <v>1</v>
      </c>
      <c r="H19" s="65">
        <f>VLOOKUP($A19,'Return Data'!$B$7:$R$2700,11,0)</f>
        <v>14.1142</v>
      </c>
      <c r="I19" s="66">
        <f t="shared" si="2"/>
        <v>2</v>
      </c>
      <c r="J19" s="65">
        <f>VLOOKUP($A19,'Return Data'!$B$7:$R$2700,12,0)</f>
        <v>7.1832000000000003</v>
      </c>
      <c r="K19" s="66">
        <f t="shared" si="4"/>
        <v>25</v>
      </c>
      <c r="L19" s="65">
        <f>VLOOKUP($A19,'Return Data'!$B$7:$R$2700,13,0)</f>
        <v>8.9936000000000007</v>
      </c>
      <c r="M19" s="66">
        <f t="shared" si="5"/>
        <v>20</v>
      </c>
      <c r="N19" s="65">
        <f>VLOOKUP($A19,'Return Data'!$B$7:$R$2700,17,0)</f>
        <v>8.6468000000000007</v>
      </c>
      <c r="O19" s="66">
        <f t="shared" si="6"/>
        <v>20</v>
      </c>
      <c r="P19" s="65">
        <f>VLOOKUP($A19,'Return Data'!$B$7:$R$2700,14,0)</f>
        <v>6.6546000000000003</v>
      </c>
      <c r="Q19" s="66">
        <f t="shared" si="7"/>
        <v>19</v>
      </c>
      <c r="R19" s="65">
        <f>VLOOKUP($A19,'Return Data'!$B$7:$R$2700,16,0)</f>
        <v>7.8478000000000003</v>
      </c>
      <c r="S19" s="67">
        <f t="shared" si="3"/>
        <v>21</v>
      </c>
    </row>
    <row r="20" spans="1:19" x14ac:dyDescent="0.3">
      <c r="A20" s="82" t="s">
        <v>1132</v>
      </c>
      <c r="B20" s="64">
        <f>VLOOKUP($A20,'Return Data'!$B$7:$R$2700,3,0)</f>
        <v>44158</v>
      </c>
      <c r="C20" s="65">
        <f>VLOOKUP($A20,'Return Data'!$B$7:$R$2700,4,0)</f>
        <v>10.5557</v>
      </c>
      <c r="D20" s="65">
        <f>VLOOKUP($A20,'Return Data'!$B$7:$R$2700,9,0)</f>
        <v>11.2156</v>
      </c>
      <c r="E20" s="66">
        <f t="shared" si="0"/>
        <v>7</v>
      </c>
      <c r="F20" s="65">
        <f>VLOOKUP($A20,'Return Data'!$B$7:$R$2700,10,0)</f>
        <v>2.3612000000000002</v>
      </c>
      <c r="G20" s="66">
        <f t="shared" si="1"/>
        <v>33</v>
      </c>
      <c r="H20" s="65">
        <f>VLOOKUP($A20,'Return Data'!$B$7:$R$2700,11,0)</f>
        <v>1.0183</v>
      </c>
      <c r="I20" s="66">
        <f t="shared" si="2"/>
        <v>32</v>
      </c>
      <c r="J20" s="65">
        <f>VLOOKUP($A20,'Return Data'!$B$7:$R$2700,12,0)</f>
        <v>-32.1768</v>
      </c>
      <c r="K20" s="66">
        <f t="shared" si="4"/>
        <v>31</v>
      </c>
      <c r="L20" s="65">
        <f>VLOOKUP($A20,'Return Data'!$B$7:$R$2700,13,0)</f>
        <v>-25.125399999999999</v>
      </c>
      <c r="M20" s="66">
        <f t="shared" si="5"/>
        <v>31</v>
      </c>
      <c r="N20" s="65">
        <f>VLOOKUP($A20,'Return Data'!$B$7:$R$2700,17,0)</f>
        <v>-14.015700000000001</v>
      </c>
      <c r="O20" s="66">
        <f t="shared" si="6"/>
        <v>31</v>
      </c>
      <c r="P20" s="65">
        <f>VLOOKUP($A20,'Return Data'!$B$7:$R$2700,14,0)</f>
        <v>-8.5242000000000004</v>
      </c>
      <c r="Q20" s="66">
        <f t="shared" si="7"/>
        <v>30</v>
      </c>
      <c r="R20" s="65">
        <f>VLOOKUP($A20,'Return Data'!$B$7:$R$2700,16,0)</f>
        <v>0.84640000000000004</v>
      </c>
      <c r="S20" s="67">
        <f t="shared" si="3"/>
        <v>34</v>
      </c>
    </row>
    <row r="21" spans="1:19" x14ac:dyDescent="0.3">
      <c r="A21" s="82" t="s">
        <v>1134</v>
      </c>
      <c r="B21" s="64">
        <f>VLOOKUP($A21,'Return Data'!$B$7:$R$2700,3,0)</f>
        <v>44158</v>
      </c>
      <c r="C21" s="65">
        <f>VLOOKUP($A21,'Return Data'!$B$7:$R$2700,4,0)</f>
        <v>5.33E-2</v>
      </c>
      <c r="D21" s="65">
        <f>VLOOKUP($A21,'Return Data'!$B$7:$R$2700,9,0)</f>
        <v>8.9030000000000005</v>
      </c>
      <c r="E21" s="66">
        <f t="shared" si="0"/>
        <v>11</v>
      </c>
      <c r="F21" s="65">
        <f>VLOOKUP($A21,'Return Data'!$B$7:$R$2700,10,0)</f>
        <v>-9.2452000000000005</v>
      </c>
      <c r="G21" s="66">
        <f t="shared" si="1"/>
        <v>36</v>
      </c>
      <c r="H21" s="65">
        <f>VLOOKUP($A21,'Return Data'!$B$7:$R$2700,11,0)</f>
        <v>-0.3695</v>
      </c>
      <c r="I21" s="66">
        <f t="shared" ref="I21" si="8">RANK(H21,H$8:H$43,0)</f>
        <v>36</v>
      </c>
      <c r="J21" s="65"/>
      <c r="K21" s="66"/>
      <c r="L21" s="65"/>
      <c r="M21" s="66"/>
      <c r="N21" s="65"/>
      <c r="O21" s="66"/>
      <c r="P21" s="65"/>
      <c r="Q21" s="66"/>
      <c r="R21" s="65">
        <f>VLOOKUP($A21,'Return Data'!$B$7:$R$2700,16,0)</f>
        <v>3.0024999999999999</v>
      </c>
      <c r="S21" s="67">
        <f t="shared" si="3"/>
        <v>33</v>
      </c>
    </row>
    <row r="22" spans="1:19" x14ac:dyDescent="0.3">
      <c r="A22" s="82" t="s">
        <v>1139</v>
      </c>
      <c r="B22" s="64">
        <f>VLOOKUP($A22,'Return Data'!$B$7:$R$2700,3,0)</f>
        <v>44158</v>
      </c>
      <c r="C22" s="65">
        <f>VLOOKUP($A22,'Return Data'!$B$7:$R$2700,4,0)</f>
        <v>39.081600000000002</v>
      </c>
      <c r="D22" s="65">
        <f>VLOOKUP($A22,'Return Data'!$B$7:$R$2700,9,0)</f>
        <v>10.6889</v>
      </c>
      <c r="E22" s="66">
        <f t="shared" si="0"/>
        <v>9</v>
      </c>
      <c r="F22" s="65">
        <f>VLOOKUP($A22,'Return Data'!$B$7:$R$2700,10,0)</f>
        <v>15.5809</v>
      </c>
      <c r="G22" s="66">
        <f t="shared" si="1"/>
        <v>3</v>
      </c>
      <c r="H22" s="65">
        <f>VLOOKUP($A22,'Return Data'!$B$7:$R$2700,11,0)</f>
        <v>12.244999999999999</v>
      </c>
      <c r="I22" s="66">
        <f>RANK(H22,H$8:H$43,0)</f>
        <v>6</v>
      </c>
      <c r="J22" s="65">
        <f>VLOOKUP($A22,'Return Data'!$B$7:$R$2700,12,0)</f>
        <v>11.789099999999999</v>
      </c>
      <c r="K22" s="66">
        <f>RANK(J22,J$8:J$43,0)</f>
        <v>1</v>
      </c>
      <c r="L22" s="65">
        <f>VLOOKUP($A22,'Return Data'!$B$7:$R$2700,13,0)</f>
        <v>12.4986</v>
      </c>
      <c r="M22" s="66">
        <f>RANK(L22,L$8:L$43,0)</f>
        <v>3</v>
      </c>
      <c r="N22" s="65">
        <f>VLOOKUP($A22,'Return Data'!$B$7:$R$2700,17,0)</f>
        <v>12.0486</v>
      </c>
      <c r="O22" s="66">
        <f>RANK(N22,N$8:N$43,0)</f>
        <v>4</v>
      </c>
      <c r="P22" s="65">
        <f>VLOOKUP($A22,'Return Data'!$B$7:$R$2700,14,0)</f>
        <v>9.5640999999999998</v>
      </c>
      <c r="Q22" s="66">
        <f>RANK(P22,P$8:P$43,0)</f>
        <v>2</v>
      </c>
      <c r="R22" s="65">
        <f>VLOOKUP($A22,'Return Data'!$B$7:$R$2700,16,0)</f>
        <v>8.3162000000000003</v>
      </c>
      <c r="S22" s="67">
        <f t="shared" si="3"/>
        <v>14</v>
      </c>
    </row>
    <row r="23" spans="1:19" x14ac:dyDescent="0.3">
      <c r="A23" s="82" t="s">
        <v>1140</v>
      </c>
      <c r="B23" s="64">
        <f>VLOOKUP($A23,'Return Data'!$B$7:$R$2700,3,0)</f>
        <v>44158</v>
      </c>
      <c r="C23" s="65">
        <f>VLOOKUP($A23,'Return Data'!$B$7:$R$2700,4,0)</f>
        <v>57.831000000000003</v>
      </c>
      <c r="D23" s="65">
        <f>VLOOKUP($A23,'Return Data'!$B$7:$R$2700,9,0)</f>
        <v>4.2542</v>
      </c>
      <c r="E23" s="66">
        <f t="shared" si="0"/>
        <v>29</v>
      </c>
      <c r="F23" s="65">
        <f>VLOOKUP($A23,'Return Data'!$B$7:$R$2700,10,0)</f>
        <v>7.3838999999999997</v>
      </c>
      <c r="G23" s="66">
        <f t="shared" si="1"/>
        <v>30</v>
      </c>
      <c r="H23" s="65">
        <f>VLOOKUP($A23,'Return Data'!$B$7:$R$2700,11,0)</f>
        <v>7.0845000000000002</v>
      </c>
      <c r="I23" s="66">
        <f>RANK(H23,H$8:H$43,0)</f>
        <v>21</v>
      </c>
      <c r="J23" s="65">
        <f>VLOOKUP($A23,'Return Data'!$B$7:$R$2700,12,0)</f>
        <v>5.1573000000000002</v>
      </c>
      <c r="K23" s="66">
        <f>RANK(J23,J$8:J$43,0)</f>
        <v>28</v>
      </c>
      <c r="L23" s="65">
        <f>VLOOKUP($A23,'Return Data'!$B$7:$R$2700,13,0)</f>
        <v>6.1357999999999997</v>
      </c>
      <c r="M23" s="66">
        <f>RANK(L23,L$8:L$43,0)</f>
        <v>26</v>
      </c>
      <c r="N23" s="65">
        <f>VLOOKUP($A23,'Return Data'!$B$7:$R$2700,17,0)</f>
        <v>7.6890000000000001</v>
      </c>
      <c r="O23" s="66">
        <f>RANK(N23,N$8:N$43,0)</f>
        <v>22</v>
      </c>
      <c r="P23" s="65">
        <f>VLOOKUP($A23,'Return Data'!$B$7:$R$2700,14,0)</f>
        <v>6.2351999999999999</v>
      </c>
      <c r="Q23" s="66">
        <f>RANK(P23,P$8:P$43,0)</f>
        <v>21</v>
      </c>
      <c r="R23" s="65">
        <f>VLOOKUP($A23,'Return Data'!$B$7:$R$2700,16,0)</f>
        <v>7.9474999999999998</v>
      </c>
      <c r="S23" s="67">
        <f t="shared" si="3"/>
        <v>19</v>
      </c>
    </row>
    <row r="24" spans="1:19" x14ac:dyDescent="0.3">
      <c r="A24" s="82" t="s">
        <v>1144</v>
      </c>
      <c r="B24" s="64">
        <f>VLOOKUP($A24,'Return Data'!$B$7:$R$2700,3,0)</f>
        <v>44158</v>
      </c>
      <c r="C24" s="65">
        <f>VLOOKUP($A24,'Return Data'!$B$7:$R$2700,4,0)</f>
        <v>27.984500000000001</v>
      </c>
      <c r="D24" s="65">
        <f>VLOOKUP($A24,'Return Data'!$B$7:$R$2700,9,0)</f>
        <v>8.0358999999999998</v>
      </c>
      <c r="E24" s="66">
        <f t="shared" si="0"/>
        <v>13</v>
      </c>
      <c r="F24" s="65">
        <f>VLOOKUP($A24,'Return Data'!$B$7:$R$2700,10,0)</f>
        <v>10.4033</v>
      </c>
      <c r="G24" s="66">
        <f t="shared" si="1"/>
        <v>17</v>
      </c>
      <c r="H24" s="65">
        <f>VLOOKUP($A24,'Return Data'!$B$7:$R$2700,11,0)</f>
        <v>11.0642</v>
      </c>
      <c r="I24" s="66">
        <f>RANK(H24,H$8:H$43,0)</f>
        <v>8</v>
      </c>
      <c r="J24" s="65">
        <f>VLOOKUP($A24,'Return Data'!$B$7:$R$2700,12,0)</f>
        <v>11.182399999999999</v>
      </c>
      <c r="K24" s="66">
        <f>RANK(J24,J$8:J$43,0)</f>
        <v>3</v>
      </c>
      <c r="L24" s="65">
        <f>VLOOKUP($A24,'Return Data'!$B$7:$R$2700,13,0)</f>
        <v>11.3773</v>
      </c>
      <c r="M24" s="66">
        <f>RANK(L24,L$8:L$43,0)</f>
        <v>8</v>
      </c>
      <c r="N24" s="65">
        <f>VLOOKUP($A24,'Return Data'!$B$7:$R$2700,17,0)</f>
        <v>0.76219999999999999</v>
      </c>
      <c r="O24" s="66">
        <f>RANK(N24,N$8:N$43,0)</f>
        <v>28</v>
      </c>
      <c r="P24" s="65">
        <f>VLOOKUP($A24,'Return Data'!$B$7:$R$2700,14,0)</f>
        <v>1.6975</v>
      </c>
      <c r="Q24" s="66">
        <f>RANK(P24,P$8:P$43,0)</f>
        <v>28</v>
      </c>
      <c r="R24" s="65">
        <f>VLOOKUP($A24,'Return Data'!$B$7:$R$2700,16,0)</f>
        <v>5.8818000000000001</v>
      </c>
      <c r="S24" s="67">
        <f t="shared" si="3"/>
        <v>32</v>
      </c>
    </row>
    <row r="25" spans="1:19" x14ac:dyDescent="0.3">
      <c r="A25" s="82" t="s">
        <v>1145</v>
      </c>
      <c r="B25" s="64">
        <f>VLOOKUP($A25,'Return Data'!$B$7:$R$2700,3,0)</f>
        <v>44158</v>
      </c>
      <c r="C25" s="65">
        <f>VLOOKUP($A25,'Return Data'!$B$7:$R$2700,4,0)</f>
        <v>0.7853</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-32.9831</v>
      </c>
      <c r="K25" s="66">
        <f>RANK(J25,J$8:J$43,0)</f>
        <v>32</v>
      </c>
      <c r="L25" s="65">
        <f>VLOOKUP($A25,'Return Data'!$B$7:$R$2700,13,0)</f>
        <v>-39.7851</v>
      </c>
      <c r="M25" s="66">
        <f>RANK(L25,L$8:L$43,0)</f>
        <v>32</v>
      </c>
      <c r="N25" s="65"/>
      <c r="O25" s="66"/>
      <c r="P25" s="65"/>
      <c r="Q25" s="66"/>
      <c r="R25" s="65">
        <f>VLOOKUP($A25,'Return Data'!$B$7:$R$2700,16,0)</f>
        <v>-30.058700000000002</v>
      </c>
      <c r="S25" s="67">
        <f t="shared" si="3"/>
        <v>36</v>
      </c>
    </row>
    <row r="26" spans="1:19" x14ac:dyDescent="0.3">
      <c r="A26" s="82" t="s">
        <v>1149</v>
      </c>
      <c r="B26" s="64">
        <f>VLOOKUP($A26,'Return Data'!$B$7:$R$2700,3,0)</f>
        <v>44158</v>
      </c>
      <c r="C26" s="65">
        <f>VLOOKUP($A26,'Return Data'!$B$7:$R$2700,4,0)</f>
        <v>0.1047</v>
      </c>
      <c r="D26" s="65">
        <f>VLOOKUP($A26,'Return Data'!$B$7:$R$2700,9,0)</f>
        <v>7.9249000000000001</v>
      </c>
      <c r="E26" s="66">
        <f t="shared" si="0"/>
        <v>14</v>
      </c>
      <c r="F26" s="65">
        <f>VLOOKUP($A26,'Return Data'!$B$7:$R$2700,10,0)</f>
        <v>8.3341999999999992</v>
      </c>
      <c r="G26" s="66">
        <f t="shared" si="1"/>
        <v>26</v>
      </c>
      <c r="H26" s="65">
        <f>VLOOKUP($A26,'Return Data'!$B$7:$R$2700,11,0)</f>
        <v>8.6550999999999991</v>
      </c>
      <c r="I26" s="66">
        <f>RANK(H26,H$8:H$43,0)</f>
        <v>14</v>
      </c>
      <c r="J26" s="65"/>
      <c r="K26" s="66"/>
      <c r="L26" s="65"/>
      <c r="M26" s="66"/>
      <c r="N26" s="65"/>
      <c r="O26" s="66"/>
      <c r="P26" s="65"/>
      <c r="Q26" s="66"/>
      <c r="R26" s="65">
        <f>VLOOKUP($A26,'Return Data'!$B$7:$R$2700,16,0)</f>
        <v>8.9122000000000003</v>
      </c>
      <c r="S26" s="67">
        <f t="shared" si="3"/>
        <v>7</v>
      </c>
    </row>
    <row r="27" spans="1:19" x14ac:dyDescent="0.3">
      <c r="A27" s="82" t="s">
        <v>1151</v>
      </c>
      <c r="B27" s="64">
        <f>VLOOKUP($A27,'Return Data'!$B$7:$R$2700,3,0)</f>
        <v>44158</v>
      </c>
      <c r="C27" s="65">
        <f>VLOOKUP($A27,'Return Data'!$B$7:$R$2700,4,0)</f>
        <v>14.0123</v>
      </c>
      <c r="D27" s="65">
        <f>VLOOKUP($A27,'Return Data'!$B$7:$R$2700,9,0)</f>
        <v>7.5773000000000001</v>
      </c>
      <c r="E27" s="66">
        <f t="shared" si="0"/>
        <v>17</v>
      </c>
      <c r="F27" s="65">
        <f>VLOOKUP($A27,'Return Data'!$B$7:$R$2700,10,0)</f>
        <v>10.4991</v>
      </c>
      <c r="G27" s="66">
        <f t="shared" si="1"/>
        <v>16</v>
      </c>
      <c r="H27" s="65">
        <f>VLOOKUP($A27,'Return Data'!$B$7:$R$2700,11,0)</f>
        <v>1.3039000000000001</v>
      </c>
      <c r="I27" s="66">
        <f t="shared" ref="I27:I39" si="9">RANK(H27,H$8:H$43,0)</f>
        <v>31</v>
      </c>
      <c r="J27" s="65">
        <f>VLOOKUP($A27,'Return Data'!$B$7:$R$2700,12,0)</f>
        <v>-0.35360000000000003</v>
      </c>
      <c r="K27" s="66">
        <f t="shared" ref="K27:K39" si="10">RANK(J27,J$8:J$43,0)</f>
        <v>29</v>
      </c>
      <c r="L27" s="65">
        <f>VLOOKUP($A27,'Return Data'!$B$7:$R$2700,13,0)</f>
        <v>-0.20330000000000001</v>
      </c>
      <c r="M27" s="66">
        <f t="shared" ref="M27:M39" si="11">RANK(L27,L$8:L$43,0)</f>
        <v>29</v>
      </c>
      <c r="N27" s="65">
        <f>VLOOKUP($A27,'Return Data'!$B$7:$R$2700,17,0)</f>
        <v>3.3628</v>
      </c>
      <c r="O27" s="66">
        <f t="shared" ref="O27:O39" si="12">RANK(N27,N$8:N$43,0)</f>
        <v>24</v>
      </c>
      <c r="P27" s="65">
        <f>VLOOKUP($A27,'Return Data'!$B$7:$R$2700,14,0)</f>
        <v>3.7248999999999999</v>
      </c>
      <c r="Q27" s="66">
        <f t="shared" ref="Q27:Q39" si="13">RANK(P27,P$8:P$43,0)</f>
        <v>23</v>
      </c>
      <c r="R27" s="65">
        <f>VLOOKUP($A27,'Return Data'!$B$7:$R$2700,16,0)</f>
        <v>6.1473000000000004</v>
      </c>
      <c r="S27" s="67">
        <f t="shared" si="3"/>
        <v>30</v>
      </c>
    </row>
    <row r="28" spans="1:19" x14ac:dyDescent="0.3">
      <c r="A28" s="82" t="s">
        <v>1154</v>
      </c>
      <c r="B28" s="64">
        <f>VLOOKUP($A28,'Return Data'!$B$7:$R$2700,3,0)</f>
        <v>44158</v>
      </c>
      <c r="C28" s="65">
        <f>VLOOKUP($A28,'Return Data'!$B$7:$R$2700,4,0)</f>
        <v>97.426900000000003</v>
      </c>
      <c r="D28" s="65">
        <f>VLOOKUP($A28,'Return Data'!$B$7:$R$2700,9,0)</f>
        <v>6.9950999999999999</v>
      </c>
      <c r="E28" s="66">
        <f t="shared" si="0"/>
        <v>19</v>
      </c>
      <c r="F28" s="65">
        <f>VLOOKUP($A28,'Return Data'!$B$7:$R$2700,10,0)</f>
        <v>12.8207</v>
      </c>
      <c r="G28" s="66">
        <f t="shared" si="1"/>
        <v>8</v>
      </c>
      <c r="H28" s="65">
        <f>VLOOKUP($A28,'Return Data'!$B$7:$R$2700,11,0)</f>
        <v>10.1614</v>
      </c>
      <c r="I28" s="66">
        <f t="shared" si="9"/>
        <v>12</v>
      </c>
      <c r="J28" s="65">
        <f>VLOOKUP($A28,'Return Data'!$B$7:$R$2700,12,0)</f>
        <v>11.6854</v>
      </c>
      <c r="K28" s="66">
        <f t="shared" si="10"/>
        <v>2</v>
      </c>
      <c r="L28" s="65">
        <f>VLOOKUP($A28,'Return Data'!$B$7:$R$2700,13,0)</f>
        <v>12.0631</v>
      </c>
      <c r="M28" s="66">
        <f t="shared" si="11"/>
        <v>4</v>
      </c>
      <c r="N28" s="65">
        <f>VLOOKUP($A28,'Return Data'!$B$7:$R$2700,17,0)</f>
        <v>11.7818</v>
      </c>
      <c r="O28" s="66">
        <f t="shared" si="12"/>
        <v>7</v>
      </c>
      <c r="P28" s="65">
        <f>VLOOKUP($A28,'Return Data'!$B$7:$R$2700,14,0)</f>
        <v>8.5952000000000002</v>
      </c>
      <c r="Q28" s="66">
        <f t="shared" si="13"/>
        <v>7</v>
      </c>
      <c r="R28" s="65">
        <f>VLOOKUP($A28,'Return Data'!$B$7:$R$2700,16,0)</f>
        <v>9.49</v>
      </c>
      <c r="S28" s="67">
        <f t="shared" si="3"/>
        <v>3</v>
      </c>
    </row>
    <row r="29" spans="1:19" x14ac:dyDescent="0.3">
      <c r="A29" s="82" t="s">
        <v>1157</v>
      </c>
      <c r="B29" s="64">
        <f>VLOOKUP($A29,'Return Data'!$B$7:$R$2700,3,0)</f>
        <v>44158</v>
      </c>
      <c r="C29" s="65">
        <f>VLOOKUP($A29,'Return Data'!$B$7:$R$2700,4,0)</f>
        <v>45.265099999999997</v>
      </c>
      <c r="D29" s="65">
        <f>VLOOKUP($A29,'Return Data'!$B$7:$R$2700,9,0)</f>
        <v>3.6896</v>
      </c>
      <c r="E29" s="66">
        <f t="shared" si="0"/>
        <v>31</v>
      </c>
      <c r="F29" s="65">
        <f>VLOOKUP($A29,'Return Data'!$B$7:$R$2700,10,0)</f>
        <v>9.2256</v>
      </c>
      <c r="G29" s="66">
        <f t="shared" si="1"/>
        <v>21</v>
      </c>
      <c r="H29" s="65">
        <f>VLOOKUP($A29,'Return Data'!$B$7:$R$2700,11,0)</f>
        <v>6.8718000000000004</v>
      </c>
      <c r="I29" s="66">
        <f t="shared" si="9"/>
        <v>23</v>
      </c>
      <c r="J29" s="65">
        <f>VLOOKUP($A29,'Return Data'!$B$7:$R$2700,12,0)</f>
        <v>9.4961000000000002</v>
      </c>
      <c r="K29" s="66">
        <f t="shared" si="10"/>
        <v>15</v>
      </c>
      <c r="L29" s="65">
        <f>VLOOKUP($A29,'Return Data'!$B$7:$R$2700,13,0)</f>
        <v>9.6842000000000006</v>
      </c>
      <c r="M29" s="66">
        <f t="shared" si="11"/>
        <v>16</v>
      </c>
      <c r="N29" s="65">
        <f>VLOOKUP($A29,'Return Data'!$B$7:$R$2700,17,0)</f>
        <v>10.7378</v>
      </c>
      <c r="O29" s="66">
        <f t="shared" si="12"/>
        <v>11</v>
      </c>
      <c r="P29" s="65">
        <f>VLOOKUP($A29,'Return Data'!$B$7:$R$2700,14,0)</f>
        <v>8.1363000000000003</v>
      </c>
      <c r="Q29" s="66">
        <f t="shared" si="13"/>
        <v>11</v>
      </c>
      <c r="R29" s="65">
        <f>VLOOKUP($A29,'Return Data'!$B$7:$R$2700,16,0)</f>
        <v>8.6544000000000008</v>
      </c>
      <c r="S29" s="67">
        <f t="shared" si="3"/>
        <v>10</v>
      </c>
    </row>
    <row r="30" spans="1:19" x14ac:dyDescent="0.3">
      <c r="A30" s="82" t="s">
        <v>1158</v>
      </c>
      <c r="B30" s="64">
        <f>VLOOKUP($A30,'Return Data'!$B$7:$R$2700,3,0)</f>
        <v>44158</v>
      </c>
      <c r="C30" s="65">
        <f>VLOOKUP($A30,'Return Data'!$B$7:$R$2700,4,0)</f>
        <v>46.530799999999999</v>
      </c>
      <c r="D30" s="65">
        <f>VLOOKUP($A30,'Return Data'!$B$7:$R$2700,9,0)</f>
        <v>5.1974999999999998</v>
      </c>
      <c r="E30" s="66">
        <f t="shared" si="0"/>
        <v>26</v>
      </c>
      <c r="F30" s="65">
        <f>VLOOKUP($A30,'Return Data'!$B$7:$R$2700,10,0)</f>
        <v>9.4297000000000004</v>
      </c>
      <c r="G30" s="66">
        <f t="shared" si="1"/>
        <v>20</v>
      </c>
      <c r="H30" s="65">
        <f>VLOOKUP($A30,'Return Data'!$B$7:$R$2700,11,0)</f>
        <v>7.2793999999999999</v>
      </c>
      <c r="I30" s="66">
        <f t="shared" si="9"/>
        <v>19</v>
      </c>
      <c r="J30" s="65">
        <f>VLOOKUP($A30,'Return Data'!$B$7:$R$2700,12,0)</f>
        <v>7.8640999999999996</v>
      </c>
      <c r="K30" s="66">
        <f t="shared" si="10"/>
        <v>24</v>
      </c>
      <c r="L30" s="65">
        <f>VLOOKUP($A30,'Return Data'!$B$7:$R$2700,13,0)</f>
        <v>9.0169999999999995</v>
      </c>
      <c r="M30" s="66">
        <f t="shared" si="11"/>
        <v>19</v>
      </c>
      <c r="N30" s="65">
        <f>VLOOKUP($A30,'Return Data'!$B$7:$R$2700,17,0)</f>
        <v>9.4137000000000004</v>
      </c>
      <c r="O30" s="66">
        <f t="shared" si="12"/>
        <v>17</v>
      </c>
      <c r="P30" s="65">
        <f>VLOOKUP($A30,'Return Data'!$B$7:$R$2700,14,0)</f>
        <v>6.6</v>
      </c>
      <c r="Q30" s="66">
        <f t="shared" si="13"/>
        <v>20</v>
      </c>
      <c r="R30" s="65">
        <f>VLOOKUP($A30,'Return Data'!$B$7:$R$2700,16,0)</f>
        <v>7.9031000000000002</v>
      </c>
      <c r="S30" s="67">
        <f t="shared" si="3"/>
        <v>20</v>
      </c>
    </row>
    <row r="31" spans="1:19" x14ac:dyDescent="0.3">
      <c r="A31" s="82" t="s">
        <v>1160</v>
      </c>
      <c r="B31" s="64">
        <f>VLOOKUP($A31,'Return Data'!$B$7:$R$2700,3,0)</f>
        <v>44158</v>
      </c>
      <c r="C31" s="65">
        <f>VLOOKUP($A31,'Return Data'!$B$7:$R$2700,4,0)</f>
        <v>34.632100000000001</v>
      </c>
      <c r="D31" s="65">
        <f>VLOOKUP($A31,'Return Data'!$B$7:$R$2700,9,0)</f>
        <v>4.8132999999999999</v>
      </c>
      <c r="E31" s="66">
        <f t="shared" si="0"/>
        <v>28</v>
      </c>
      <c r="F31" s="65">
        <f>VLOOKUP($A31,'Return Data'!$B$7:$R$2700,10,0)</f>
        <v>10.2798</v>
      </c>
      <c r="G31" s="66">
        <f t="shared" si="1"/>
        <v>18</v>
      </c>
      <c r="H31" s="65">
        <f>VLOOKUP($A31,'Return Data'!$B$7:$R$2700,11,0)</f>
        <v>5.7039999999999997</v>
      </c>
      <c r="I31" s="66">
        <f t="shared" si="9"/>
        <v>28</v>
      </c>
      <c r="J31" s="65">
        <f>VLOOKUP($A31,'Return Data'!$B$7:$R$2700,12,0)</f>
        <v>8.4666999999999994</v>
      </c>
      <c r="K31" s="66">
        <f t="shared" si="10"/>
        <v>21</v>
      </c>
      <c r="L31" s="65">
        <f>VLOOKUP($A31,'Return Data'!$B$7:$R$2700,13,0)</f>
        <v>8.7414000000000005</v>
      </c>
      <c r="M31" s="66">
        <f t="shared" si="11"/>
        <v>22</v>
      </c>
      <c r="N31" s="65">
        <f>VLOOKUP($A31,'Return Data'!$B$7:$R$2700,17,0)</f>
        <v>10.387499999999999</v>
      </c>
      <c r="O31" s="66">
        <f t="shared" si="12"/>
        <v>13</v>
      </c>
      <c r="P31" s="65">
        <f>VLOOKUP($A31,'Return Data'!$B$7:$R$2700,14,0)</f>
        <v>7.6184000000000003</v>
      </c>
      <c r="Q31" s="66">
        <f t="shared" si="13"/>
        <v>15</v>
      </c>
      <c r="R31" s="65">
        <f>VLOOKUP($A31,'Return Data'!$B$7:$R$2700,16,0)</f>
        <v>7.1582999999999997</v>
      </c>
      <c r="S31" s="67">
        <f t="shared" si="3"/>
        <v>28</v>
      </c>
    </row>
    <row r="32" spans="1:19" x14ac:dyDescent="0.3">
      <c r="A32" s="82" t="s">
        <v>1162</v>
      </c>
      <c r="B32" s="64">
        <f>VLOOKUP($A32,'Return Data'!$B$7:$R$2700,3,0)</f>
        <v>44158</v>
      </c>
      <c r="C32" s="65">
        <f>VLOOKUP($A32,'Return Data'!$B$7:$R$2700,4,0)</f>
        <v>30.840199999999999</v>
      </c>
      <c r="D32" s="65">
        <f>VLOOKUP($A32,'Return Data'!$B$7:$R$2700,9,0)</f>
        <v>5.5233999999999996</v>
      </c>
      <c r="E32" s="66">
        <f t="shared" si="0"/>
        <v>22</v>
      </c>
      <c r="F32" s="65">
        <f>VLOOKUP($A32,'Return Data'!$B$7:$R$2700,10,0)</f>
        <v>11.193199999999999</v>
      </c>
      <c r="G32" s="66">
        <f t="shared" si="1"/>
        <v>12</v>
      </c>
      <c r="H32" s="65">
        <f>VLOOKUP($A32,'Return Data'!$B$7:$R$2700,11,0)</f>
        <v>10.358499999999999</v>
      </c>
      <c r="I32" s="66">
        <f t="shared" si="9"/>
        <v>11</v>
      </c>
      <c r="J32" s="65">
        <f>VLOOKUP($A32,'Return Data'!$B$7:$R$2700,12,0)</f>
        <v>11.1121</v>
      </c>
      <c r="K32" s="66">
        <f t="shared" si="10"/>
        <v>5</v>
      </c>
      <c r="L32" s="65">
        <f>VLOOKUP($A32,'Return Data'!$B$7:$R$2700,13,0)</f>
        <v>11.382300000000001</v>
      </c>
      <c r="M32" s="66">
        <f t="shared" si="11"/>
        <v>7</v>
      </c>
      <c r="N32" s="65">
        <f>VLOOKUP($A32,'Return Data'!$B$7:$R$2700,17,0)</f>
        <v>11.7568</v>
      </c>
      <c r="O32" s="66">
        <f t="shared" si="12"/>
        <v>8</v>
      </c>
      <c r="P32" s="65">
        <f>VLOOKUP($A32,'Return Data'!$B$7:$R$2700,14,0)</f>
        <v>8.7049000000000003</v>
      </c>
      <c r="Q32" s="66">
        <f t="shared" si="13"/>
        <v>6</v>
      </c>
      <c r="R32" s="65">
        <f>VLOOKUP($A32,'Return Data'!$B$7:$R$2700,16,0)</f>
        <v>9.6098999999999997</v>
      </c>
      <c r="S32" s="67">
        <f t="shared" si="3"/>
        <v>2</v>
      </c>
    </row>
    <row r="33" spans="1:19" x14ac:dyDescent="0.3">
      <c r="A33" s="82" t="s">
        <v>1165</v>
      </c>
      <c r="B33" s="64">
        <f>VLOOKUP($A33,'Return Data'!$B$7:$R$2700,3,0)</f>
        <v>44158</v>
      </c>
      <c r="C33" s="65">
        <f>VLOOKUP($A33,'Return Data'!$B$7:$R$2700,4,0)</f>
        <v>53.450600000000001</v>
      </c>
      <c r="D33" s="65">
        <f>VLOOKUP($A33,'Return Data'!$B$7:$R$2700,9,0)</f>
        <v>4.1714000000000002</v>
      </c>
      <c r="E33" s="66">
        <f t="shared" si="0"/>
        <v>30</v>
      </c>
      <c r="F33" s="65">
        <f>VLOOKUP($A33,'Return Data'!$B$7:$R$2700,10,0)</f>
        <v>10.733000000000001</v>
      </c>
      <c r="G33" s="66">
        <f t="shared" si="1"/>
        <v>13</v>
      </c>
      <c r="H33" s="65">
        <f>VLOOKUP($A33,'Return Data'!$B$7:$R$2700,11,0)</f>
        <v>6.5938999999999997</v>
      </c>
      <c r="I33" s="66">
        <f t="shared" si="9"/>
        <v>25</v>
      </c>
      <c r="J33" s="65">
        <f>VLOOKUP($A33,'Return Data'!$B$7:$R$2700,12,0)</f>
        <v>10.9175</v>
      </c>
      <c r="K33" s="66">
        <f t="shared" si="10"/>
        <v>6</v>
      </c>
      <c r="L33" s="65">
        <f>VLOOKUP($A33,'Return Data'!$B$7:$R$2700,13,0)</f>
        <v>11.2675</v>
      </c>
      <c r="M33" s="66">
        <f t="shared" si="11"/>
        <v>10</v>
      </c>
      <c r="N33" s="65">
        <f>VLOOKUP($A33,'Return Data'!$B$7:$R$2700,17,0)</f>
        <v>11.872</v>
      </c>
      <c r="O33" s="66">
        <f t="shared" si="12"/>
        <v>6</v>
      </c>
      <c r="P33" s="65">
        <f>VLOOKUP($A33,'Return Data'!$B$7:$R$2700,14,0)</f>
        <v>8.8574999999999999</v>
      </c>
      <c r="Q33" s="66">
        <f t="shared" si="13"/>
        <v>4</v>
      </c>
      <c r="R33" s="65">
        <f>VLOOKUP($A33,'Return Data'!$B$7:$R$2700,16,0)</f>
        <v>8.5742999999999991</v>
      </c>
      <c r="S33" s="67">
        <f t="shared" si="3"/>
        <v>11</v>
      </c>
    </row>
    <row r="34" spans="1:19" x14ac:dyDescent="0.3">
      <c r="A34" s="82" t="s">
        <v>1166</v>
      </c>
      <c r="B34" s="64">
        <f>VLOOKUP($A34,'Return Data'!$B$7:$R$2700,3,0)</f>
        <v>44158</v>
      </c>
      <c r="C34" s="65">
        <f>VLOOKUP($A34,'Return Data'!$B$7:$R$2700,4,0)</f>
        <v>50.107300000000002</v>
      </c>
      <c r="D34" s="65">
        <f>VLOOKUP($A34,'Return Data'!$B$7:$R$2700,9,0)</f>
        <v>2.5244</v>
      </c>
      <c r="E34" s="66">
        <f t="shared" si="0"/>
        <v>34</v>
      </c>
      <c r="F34" s="65">
        <f>VLOOKUP($A34,'Return Data'!$B$7:$R$2700,10,0)</f>
        <v>7.9378000000000002</v>
      </c>
      <c r="G34" s="66">
        <f t="shared" si="1"/>
        <v>28</v>
      </c>
      <c r="H34" s="65">
        <f>VLOOKUP($A34,'Return Data'!$B$7:$R$2700,11,0)</f>
        <v>7.9203999999999999</v>
      </c>
      <c r="I34" s="66">
        <f t="shared" si="9"/>
        <v>16</v>
      </c>
      <c r="J34" s="65">
        <f>VLOOKUP($A34,'Return Data'!$B$7:$R$2700,12,0)</f>
        <v>10.144299999999999</v>
      </c>
      <c r="K34" s="66">
        <f t="shared" si="10"/>
        <v>11</v>
      </c>
      <c r="L34" s="65">
        <f>VLOOKUP($A34,'Return Data'!$B$7:$R$2700,13,0)</f>
        <v>9.4238999999999997</v>
      </c>
      <c r="M34" s="66">
        <f t="shared" si="11"/>
        <v>17</v>
      </c>
      <c r="N34" s="65">
        <f>VLOOKUP($A34,'Return Data'!$B$7:$R$2700,17,0)</f>
        <v>1.6692</v>
      </c>
      <c r="O34" s="66">
        <f t="shared" si="12"/>
        <v>27</v>
      </c>
      <c r="P34" s="65">
        <f>VLOOKUP($A34,'Return Data'!$B$7:$R$2700,14,0)</f>
        <v>2.1017999999999999</v>
      </c>
      <c r="Q34" s="66">
        <f t="shared" si="13"/>
        <v>26</v>
      </c>
      <c r="R34" s="65">
        <f>VLOOKUP($A34,'Return Data'!$B$7:$R$2700,16,0)</f>
        <v>6.4386000000000001</v>
      </c>
      <c r="S34" s="67">
        <f t="shared" si="3"/>
        <v>29</v>
      </c>
    </row>
    <row r="35" spans="1:19" x14ac:dyDescent="0.3">
      <c r="A35" s="82" t="s">
        <v>1169</v>
      </c>
      <c r="B35" s="64">
        <f>VLOOKUP($A35,'Return Data'!$B$7:$R$2700,3,0)</f>
        <v>44158</v>
      </c>
      <c r="C35" s="65">
        <f>VLOOKUP($A35,'Return Data'!$B$7:$R$2700,4,0)</f>
        <v>60.396900000000002</v>
      </c>
      <c r="D35" s="65">
        <f>VLOOKUP($A35,'Return Data'!$B$7:$R$2700,9,0)</f>
        <v>6.7504999999999997</v>
      </c>
      <c r="E35" s="66">
        <f t="shared" si="0"/>
        <v>20</v>
      </c>
      <c r="F35" s="65">
        <f>VLOOKUP($A35,'Return Data'!$B$7:$R$2700,10,0)</f>
        <v>11.82</v>
      </c>
      <c r="G35" s="66">
        <f t="shared" si="1"/>
        <v>11</v>
      </c>
      <c r="H35" s="65">
        <f>VLOOKUP($A35,'Return Data'!$B$7:$R$2700,11,0)</f>
        <v>7.5896999999999997</v>
      </c>
      <c r="I35" s="66">
        <f t="shared" si="9"/>
        <v>18</v>
      </c>
      <c r="J35" s="65">
        <f>VLOOKUP($A35,'Return Data'!$B$7:$R$2700,12,0)</f>
        <v>10.312200000000001</v>
      </c>
      <c r="K35" s="66">
        <f t="shared" si="10"/>
        <v>8</v>
      </c>
      <c r="L35" s="65">
        <f>VLOOKUP($A35,'Return Data'!$B$7:$R$2700,13,0)</f>
        <v>11.269399999999999</v>
      </c>
      <c r="M35" s="66">
        <f t="shared" si="11"/>
        <v>9</v>
      </c>
      <c r="N35" s="65">
        <f>VLOOKUP($A35,'Return Data'!$B$7:$R$2700,17,0)</f>
        <v>11.464700000000001</v>
      </c>
      <c r="O35" s="66">
        <f t="shared" si="12"/>
        <v>9</v>
      </c>
      <c r="P35" s="65">
        <f>VLOOKUP($A35,'Return Data'!$B$7:$R$2700,14,0)</f>
        <v>8.3077000000000005</v>
      </c>
      <c r="Q35" s="66">
        <f t="shared" si="13"/>
        <v>10</v>
      </c>
      <c r="R35" s="65">
        <f>VLOOKUP($A35,'Return Data'!$B$7:$R$2700,16,0)</f>
        <v>8.9360999999999997</v>
      </c>
      <c r="S35" s="67">
        <f t="shared" si="3"/>
        <v>6</v>
      </c>
    </row>
    <row r="36" spans="1:19" x14ac:dyDescent="0.3">
      <c r="A36" s="82" t="s">
        <v>1170</v>
      </c>
      <c r="B36" s="64">
        <f>VLOOKUP($A36,'Return Data'!$B$7:$R$2700,3,0)</f>
        <v>44158</v>
      </c>
      <c r="C36" s="65">
        <f>VLOOKUP($A36,'Return Data'!$B$7:$R$2700,4,0)</f>
        <v>56.950200000000002</v>
      </c>
      <c r="D36" s="65">
        <f>VLOOKUP($A36,'Return Data'!$B$7:$R$2700,9,0)</f>
        <v>3.4961000000000002</v>
      </c>
      <c r="E36" s="66">
        <f t="shared" si="0"/>
        <v>32</v>
      </c>
      <c r="F36" s="65">
        <f>VLOOKUP($A36,'Return Data'!$B$7:$R$2700,10,0)</f>
        <v>6.9210000000000003</v>
      </c>
      <c r="G36" s="66">
        <f t="shared" si="1"/>
        <v>31</v>
      </c>
      <c r="H36" s="65">
        <f>VLOOKUP($A36,'Return Data'!$B$7:$R$2700,11,0)</f>
        <v>5.2645</v>
      </c>
      <c r="I36" s="66">
        <f t="shared" si="9"/>
        <v>30</v>
      </c>
      <c r="J36" s="65">
        <f>VLOOKUP($A36,'Return Data'!$B$7:$R$2700,12,0)</f>
        <v>7.9471999999999996</v>
      </c>
      <c r="K36" s="66">
        <f t="shared" si="10"/>
        <v>22</v>
      </c>
      <c r="L36" s="65">
        <f>VLOOKUP($A36,'Return Data'!$B$7:$R$2700,13,0)</f>
        <v>8.8079999999999998</v>
      </c>
      <c r="M36" s="66">
        <f t="shared" si="11"/>
        <v>21</v>
      </c>
      <c r="N36" s="65">
        <f>VLOOKUP($A36,'Return Data'!$B$7:$R$2700,17,0)</f>
        <v>10.014200000000001</v>
      </c>
      <c r="O36" s="66">
        <f t="shared" si="12"/>
        <v>14</v>
      </c>
      <c r="P36" s="65">
        <f>VLOOKUP($A36,'Return Data'!$B$7:$R$2700,14,0)</f>
        <v>7.4145000000000003</v>
      </c>
      <c r="Q36" s="66">
        <f t="shared" si="13"/>
        <v>17</v>
      </c>
      <c r="R36" s="65">
        <f>VLOOKUP($A36,'Return Data'!$B$7:$R$2700,16,0)</f>
        <v>8.3193999999999999</v>
      </c>
      <c r="S36" s="67">
        <f t="shared" si="3"/>
        <v>13</v>
      </c>
    </row>
    <row r="37" spans="1:19" x14ac:dyDescent="0.3">
      <c r="A37" s="82" t="s">
        <v>1172</v>
      </c>
      <c r="B37" s="64">
        <f>VLOOKUP($A37,'Return Data'!$B$7:$R$2700,3,0)</f>
        <v>44158</v>
      </c>
      <c r="C37" s="65">
        <f>VLOOKUP($A37,'Return Data'!$B$7:$R$2700,4,0)</f>
        <v>71.031400000000005</v>
      </c>
      <c r="D37" s="65">
        <f>VLOOKUP($A37,'Return Data'!$B$7:$R$2700,9,0)</f>
        <v>5.1260000000000003</v>
      </c>
      <c r="E37" s="66">
        <f t="shared" si="0"/>
        <v>27</v>
      </c>
      <c r="F37" s="65">
        <f>VLOOKUP($A37,'Return Data'!$B$7:$R$2700,10,0)</f>
        <v>10.638999999999999</v>
      </c>
      <c r="G37" s="66">
        <f t="shared" si="1"/>
        <v>15</v>
      </c>
      <c r="H37" s="65">
        <f>VLOOKUP($A37,'Return Data'!$B$7:$R$2700,11,0)</f>
        <v>6.8624999999999998</v>
      </c>
      <c r="I37" s="66">
        <f t="shared" si="9"/>
        <v>24</v>
      </c>
      <c r="J37" s="65">
        <f>VLOOKUP($A37,'Return Data'!$B$7:$R$2700,12,0)</f>
        <v>9.8932000000000002</v>
      </c>
      <c r="K37" s="66">
        <f t="shared" si="10"/>
        <v>12</v>
      </c>
      <c r="L37" s="65">
        <f>VLOOKUP($A37,'Return Data'!$B$7:$R$2700,13,0)</f>
        <v>10.3985</v>
      </c>
      <c r="M37" s="66">
        <f t="shared" si="11"/>
        <v>12</v>
      </c>
      <c r="N37" s="65">
        <f>VLOOKUP($A37,'Return Data'!$B$7:$R$2700,17,0)</f>
        <v>12.038399999999999</v>
      </c>
      <c r="O37" s="66">
        <f t="shared" si="12"/>
        <v>5</v>
      </c>
      <c r="P37" s="65">
        <f>VLOOKUP($A37,'Return Data'!$B$7:$R$2700,14,0)</f>
        <v>8.8074999999999992</v>
      </c>
      <c r="Q37" s="66">
        <f t="shared" si="13"/>
        <v>5</v>
      </c>
      <c r="R37" s="65">
        <f>VLOOKUP($A37,'Return Data'!$B$7:$R$2700,16,0)</f>
        <v>8.9488000000000003</v>
      </c>
      <c r="S37" s="67">
        <f t="shared" si="3"/>
        <v>5</v>
      </c>
    </row>
    <row r="38" spans="1:19" x14ac:dyDescent="0.3">
      <c r="A38" s="82" t="s">
        <v>1175</v>
      </c>
      <c r="B38" s="64">
        <f>VLOOKUP($A38,'Return Data'!$B$7:$R$2700,3,0)</f>
        <v>44158</v>
      </c>
      <c r="C38" s="65">
        <f>VLOOKUP($A38,'Return Data'!$B$7:$R$2700,4,0)</f>
        <v>54.529899999999998</v>
      </c>
      <c r="D38" s="65">
        <f>VLOOKUP($A38,'Return Data'!$B$7:$R$2700,9,0)</f>
        <v>7.6958000000000002</v>
      </c>
      <c r="E38" s="66">
        <f t="shared" si="0"/>
        <v>15</v>
      </c>
      <c r="F38" s="65">
        <f>VLOOKUP($A38,'Return Data'!$B$7:$R$2700,10,0)</f>
        <v>14.014900000000001</v>
      </c>
      <c r="G38" s="66">
        <f t="shared" si="1"/>
        <v>7</v>
      </c>
      <c r="H38" s="65">
        <f>VLOOKUP($A38,'Return Data'!$B$7:$R$2700,11,0)</f>
        <v>11.013</v>
      </c>
      <c r="I38" s="66">
        <f t="shared" si="9"/>
        <v>9</v>
      </c>
      <c r="J38" s="65">
        <f>VLOOKUP($A38,'Return Data'!$B$7:$R$2700,12,0)</f>
        <v>10.7514</v>
      </c>
      <c r="K38" s="66">
        <f t="shared" si="10"/>
        <v>7</v>
      </c>
      <c r="L38" s="65">
        <f>VLOOKUP($A38,'Return Data'!$B$7:$R$2700,13,0)</f>
        <v>12.956799999999999</v>
      </c>
      <c r="M38" s="66">
        <f t="shared" si="11"/>
        <v>1</v>
      </c>
      <c r="N38" s="65">
        <f>VLOOKUP($A38,'Return Data'!$B$7:$R$2700,17,0)</f>
        <v>12.256600000000001</v>
      </c>
      <c r="O38" s="66">
        <f t="shared" si="12"/>
        <v>3</v>
      </c>
      <c r="P38" s="65">
        <f>VLOOKUP($A38,'Return Data'!$B$7:$R$2700,14,0)</f>
        <v>9.0190000000000001</v>
      </c>
      <c r="Q38" s="66">
        <f t="shared" si="13"/>
        <v>3</v>
      </c>
      <c r="R38" s="65">
        <f>VLOOKUP($A38,'Return Data'!$B$7:$R$2700,16,0)</f>
        <v>7.9819000000000004</v>
      </c>
      <c r="S38" s="67">
        <f t="shared" si="3"/>
        <v>18</v>
      </c>
    </row>
    <row r="39" spans="1:19" x14ac:dyDescent="0.3">
      <c r="A39" s="82" t="s">
        <v>1177</v>
      </c>
      <c r="B39" s="64">
        <f>VLOOKUP($A39,'Return Data'!$B$7:$R$2700,3,0)</f>
        <v>44158</v>
      </c>
      <c r="C39" s="65">
        <f>VLOOKUP($A39,'Return Data'!$B$7:$R$2700,4,0)</f>
        <v>65.075699999999998</v>
      </c>
      <c r="D39" s="65">
        <f>VLOOKUP($A39,'Return Data'!$B$7:$R$2700,9,0)</f>
        <v>5.2576999999999998</v>
      </c>
      <c r="E39" s="66">
        <f t="shared" si="0"/>
        <v>25</v>
      </c>
      <c r="F39" s="65">
        <f>VLOOKUP($A39,'Return Data'!$B$7:$R$2700,10,0)</f>
        <v>11.992900000000001</v>
      </c>
      <c r="G39" s="66">
        <f t="shared" si="1"/>
        <v>10</v>
      </c>
      <c r="H39" s="65">
        <f>VLOOKUP($A39,'Return Data'!$B$7:$R$2700,11,0)</f>
        <v>10.587899999999999</v>
      </c>
      <c r="I39" s="66">
        <f t="shared" si="9"/>
        <v>10</v>
      </c>
      <c r="J39" s="65">
        <f>VLOOKUP($A39,'Return Data'!$B$7:$R$2700,12,0)</f>
        <v>11.1815</v>
      </c>
      <c r="K39" s="66">
        <f t="shared" si="10"/>
        <v>4</v>
      </c>
      <c r="L39" s="65">
        <f>VLOOKUP($A39,'Return Data'!$B$7:$R$2700,13,0)</f>
        <v>11.649699999999999</v>
      </c>
      <c r="M39" s="66">
        <f t="shared" si="11"/>
        <v>5</v>
      </c>
      <c r="N39" s="65">
        <f>VLOOKUP($A39,'Return Data'!$B$7:$R$2700,17,0)</f>
        <v>10.8241</v>
      </c>
      <c r="O39" s="66">
        <f t="shared" si="12"/>
        <v>10</v>
      </c>
      <c r="P39" s="65">
        <f>VLOOKUP($A39,'Return Data'!$B$7:$R$2700,14,0)</f>
        <v>7.4337</v>
      </c>
      <c r="Q39" s="66">
        <f t="shared" si="13"/>
        <v>16</v>
      </c>
      <c r="R39" s="65">
        <f>VLOOKUP($A39,'Return Data'!$B$7:$R$2700,16,0)</f>
        <v>8.2637</v>
      </c>
      <c r="S39" s="67">
        <f t="shared" si="3"/>
        <v>15</v>
      </c>
    </row>
    <row r="40" spans="1:19" x14ac:dyDescent="0.3">
      <c r="A40" s="82" t="s">
        <v>1179</v>
      </c>
      <c r="B40" s="64">
        <f>VLOOKUP($A40,'Return Data'!$B$7:$R$2700,3,0)</f>
        <v>44158</v>
      </c>
      <c r="C40" s="65">
        <f>VLOOKUP($A40,'Return Data'!$B$7:$R$2700,4,0)</f>
        <v>2.0421999999999998</v>
      </c>
      <c r="D40" s="65">
        <f>VLOOKUP($A40,'Return Data'!$B$7:$R$2700,9,0)</f>
        <v>8.4197000000000006</v>
      </c>
      <c r="E40" s="66">
        <f t="shared" si="0"/>
        <v>12</v>
      </c>
      <c r="F40" s="65">
        <f>VLOOKUP($A40,'Return Data'!$B$7:$R$2700,10,0)</f>
        <v>8.5304000000000002</v>
      </c>
      <c r="G40" s="66">
        <f t="shared" si="1"/>
        <v>24</v>
      </c>
      <c r="H40" s="65">
        <f>VLOOKUP($A40,'Return Data'!$B$7:$R$2700,11,0)</f>
        <v>8.7158999999999995</v>
      </c>
      <c r="I40" s="66">
        <f>RANK(H40,H$8:H$43,0)</f>
        <v>13</v>
      </c>
      <c r="J40" s="65"/>
      <c r="K40" s="66"/>
      <c r="L40" s="65"/>
      <c r="M40" s="66"/>
      <c r="N40" s="65"/>
      <c r="O40" s="66"/>
      <c r="P40" s="65"/>
      <c r="Q40" s="66"/>
      <c r="R40" s="65">
        <f>VLOOKUP($A40,'Return Data'!$B$7:$R$2700,16,0)</f>
        <v>8.8767999999999994</v>
      </c>
      <c r="S40" s="67">
        <f t="shared" si="3"/>
        <v>8</v>
      </c>
    </row>
    <row r="41" spans="1:19" x14ac:dyDescent="0.3">
      <c r="A41" s="82" t="s">
        <v>1181</v>
      </c>
      <c r="B41" s="64">
        <f>VLOOKUP($A41,'Return Data'!$B$7:$R$2700,3,0)</f>
        <v>44158</v>
      </c>
      <c r="C41" s="65">
        <f>VLOOKUP($A41,'Return Data'!$B$7:$R$2700,4,0)</f>
        <v>50.488999999999997</v>
      </c>
      <c r="D41" s="65">
        <f>VLOOKUP($A41,'Return Data'!$B$7:$R$2700,9,0)</f>
        <v>3.1027999999999998</v>
      </c>
      <c r="E41" s="66">
        <f t="shared" si="0"/>
        <v>33</v>
      </c>
      <c r="F41" s="65">
        <f>VLOOKUP($A41,'Return Data'!$B$7:$R$2700,10,0)</f>
        <v>7.8966000000000003</v>
      </c>
      <c r="G41" s="66">
        <f t="shared" si="1"/>
        <v>29</v>
      </c>
      <c r="H41" s="65">
        <f>VLOOKUP($A41,'Return Data'!$B$7:$R$2700,11,0)</f>
        <v>6.5608000000000004</v>
      </c>
      <c r="I41" s="66">
        <f>RANK(H41,H$8:H$43,0)</f>
        <v>26</v>
      </c>
      <c r="J41" s="65">
        <f>VLOOKUP($A41,'Return Data'!$B$7:$R$2700,12,0)</f>
        <v>10.232799999999999</v>
      </c>
      <c r="K41" s="66">
        <f>RANK(J41,J$8:J$43,0)</f>
        <v>10</v>
      </c>
      <c r="L41" s="65">
        <f>VLOOKUP($A41,'Return Data'!$B$7:$R$2700,13,0)</f>
        <v>1.0907</v>
      </c>
      <c r="M41" s="66">
        <f>RANK(L41,L$8:L$43,0)</f>
        <v>27</v>
      </c>
      <c r="N41" s="65">
        <f>VLOOKUP($A41,'Return Data'!$B$7:$R$2700,17,0)</f>
        <v>-2.0158</v>
      </c>
      <c r="O41" s="66">
        <f>RANK(N41,N$8:N$43,0)</f>
        <v>30</v>
      </c>
      <c r="P41" s="65">
        <f>VLOOKUP($A41,'Return Data'!$B$7:$R$2700,14,0)</f>
        <v>-0.82509999999999994</v>
      </c>
      <c r="Q41" s="66">
        <f>RANK(P41,P$8:P$43,0)</f>
        <v>29</v>
      </c>
      <c r="R41" s="65">
        <f>VLOOKUP($A41,'Return Data'!$B$7:$R$2700,16,0)</f>
        <v>7.4781000000000004</v>
      </c>
      <c r="S41" s="67">
        <f t="shared" si="3"/>
        <v>26</v>
      </c>
    </row>
    <row r="42" spans="1:19" x14ac:dyDescent="0.3">
      <c r="A42" s="82" t="s">
        <v>1036</v>
      </c>
      <c r="B42" s="64">
        <f>VLOOKUP($A42,'Return Data'!$B$7:$R$2700,3,0)</f>
        <v>44158</v>
      </c>
      <c r="C42" s="65">
        <f>VLOOKUP($A42,'Return Data'!$B$7:$R$2700,4,0)</f>
        <v>71.703199999999995</v>
      </c>
      <c r="D42" s="65">
        <f>VLOOKUP($A42,'Return Data'!$B$7:$R$2700,9,0)</f>
        <v>5.4189999999999996</v>
      </c>
      <c r="E42" s="66">
        <f t="shared" si="0"/>
        <v>24</v>
      </c>
      <c r="F42" s="65">
        <f>VLOOKUP($A42,'Return Data'!$B$7:$R$2700,10,0)</f>
        <v>10.7081</v>
      </c>
      <c r="G42" s="66">
        <f t="shared" si="1"/>
        <v>14</v>
      </c>
      <c r="H42" s="65">
        <f>VLOOKUP($A42,'Return Data'!$B$7:$R$2700,11,0)</f>
        <v>5.6406999999999998</v>
      </c>
      <c r="I42" s="66">
        <f>RANK(H42,H$8:H$43,0)</f>
        <v>29</v>
      </c>
      <c r="J42" s="65">
        <f>VLOOKUP($A42,'Return Data'!$B$7:$R$2700,12,0)</f>
        <v>9.6064000000000007</v>
      </c>
      <c r="K42" s="66">
        <f>RANK(J42,J$8:J$43,0)</f>
        <v>13</v>
      </c>
      <c r="L42" s="65">
        <f>VLOOKUP($A42,'Return Data'!$B$7:$R$2700,13,0)</f>
        <v>11.519500000000001</v>
      </c>
      <c r="M42" s="66">
        <f>RANK(L42,L$8:L$43,0)</f>
        <v>6</v>
      </c>
      <c r="N42" s="65">
        <f>VLOOKUP($A42,'Return Data'!$B$7:$R$2700,17,0)</f>
        <v>12.830299999999999</v>
      </c>
      <c r="O42" s="66">
        <f>RANK(N42,N$8:N$43,0)</f>
        <v>2</v>
      </c>
      <c r="P42" s="65">
        <f>VLOOKUP($A42,'Return Data'!$B$7:$R$2700,14,0)</f>
        <v>9.6092999999999993</v>
      </c>
      <c r="Q42" s="66">
        <f>RANK(P42,P$8:P$43,0)</f>
        <v>1</v>
      </c>
      <c r="R42" s="65">
        <f>VLOOKUP($A42,'Return Data'!$B$7:$R$2700,16,0)</f>
        <v>9.1961999999999993</v>
      </c>
      <c r="S42" s="67">
        <f t="shared" si="3"/>
        <v>4</v>
      </c>
    </row>
    <row r="43" spans="1:19" x14ac:dyDescent="0.3">
      <c r="A43" s="82" t="s">
        <v>1038</v>
      </c>
      <c r="B43" s="64">
        <f>VLOOKUP($A43,'Return Data'!$B$7:$R$2700,3,0)</f>
        <v>44158</v>
      </c>
      <c r="C43" s="65">
        <f>VLOOKUP($A43,'Return Data'!$B$7:$R$2700,4,0)</f>
        <v>13.7142</v>
      </c>
      <c r="D43" s="65">
        <f>VLOOKUP($A43,'Return Data'!$B$7:$R$2700,9,0)</f>
        <v>15.747400000000001</v>
      </c>
      <c r="E43" s="66">
        <f t="shared" si="0"/>
        <v>3</v>
      </c>
      <c r="F43" s="65">
        <f>VLOOKUP($A43,'Return Data'!$B$7:$R$2700,10,0)</f>
        <v>8.2613000000000003</v>
      </c>
      <c r="G43" s="66">
        <f t="shared" si="1"/>
        <v>27</v>
      </c>
      <c r="H43" s="65">
        <f>VLOOKUP($A43,'Return Data'!$B$7:$R$2700,11,0)</f>
        <v>6.9043999999999999</v>
      </c>
      <c r="I43" s="66">
        <f>RANK(H43,H$8:H$43,0)</f>
        <v>22</v>
      </c>
      <c r="J43" s="65">
        <f>VLOOKUP($A43,'Return Data'!$B$7:$R$2700,12,0)</f>
        <v>9.5922999999999998</v>
      </c>
      <c r="K43" s="66">
        <f>RANK(J43,J$8:J$43,0)</f>
        <v>14</v>
      </c>
      <c r="L43" s="65">
        <f>VLOOKUP($A43,'Return Data'!$B$7:$R$2700,13,0)</f>
        <v>12.622199999999999</v>
      </c>
      <c r="M43" s="66">
        <f>RANK(L43,L$8:L$43,0)</f>
        <v>2</v>
      </c>
      <c r="N43" s="65">
        <f>VLOOKUP($A43,'Return Data'!$B$7:$R$2700,17,0)</f>
        <v>14.8733</v>
      </c>
      <c r="O43" s="66">
        <f>RANK(N43,N$8:N$43,0)</f>
        <v>1</v>
      </c>
      <c r="P43" s="65"/>
      <c r="Q43" s="66"/>
      <c r="R43" s="65">
        <f>VLOOKUP($A43,'Return Data'!$B$7:$R$2700,16,0)</f>
        <v>14.1517</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8.749680555555555</v>
      </c>
      <c r="E45" s="88"/>
      <c r="F45" s="89">
        <f>AVERAGE(F8:F43)</f>
        <v>9.4037305555555566</v>
      </c>
      <c r="G45" s="88"/>
      <c r="H45" s="89">
        <f>AVERAGE(H8:H43)</f>
        <v>7.8279305555555556</v>
      </c>
      <c r="I45" s="88"/>
      <c r="J45" s="89">
        <f>AVERAGE(J8:J43)</f>
        <v>4.7224060606060609</v>
      </c>
      <c r="K45" s="88"/>
      <c r="L45" s="89">
        <f>AVERAGE(L8:L43)</f>
        <v>6.0782968749999995</v>
      </c>
      <c r="M45" s="88"/>
      <c r="N45" s="89">
        <f>AVERAGE(N8:N43)</f>
        <v>7.5865935483870945</v>
      </c>
      <c r="O45" s="88"/>
      <c r="P45" s="89">
        <f>AVERAGE(P8:P43)</f>
        <v>6.0009466666666667</v>
      </c>
      <c r="Q45" s="88"/>
      <c r="R45" s="89">
        <f>AVERAGE(R8:R43)</f>
        <v>5.8982333333333337</v>
      </c>
      <c r="S45" s="90"/>
    </row>
    <row r="46" spans="1:19" x14ac:dyDescent="0.3">
      <c r="A46" s="87" t="s">
        <v>28</v>
      </c>
      <c r="B46" s="88"/>
      <c r="C46" s="88"/>
      <c r="D46" s="89">
        <f>MIN(D8:D43)</f>
        <v>0</v>
      </c>
      <c r="E46" s="88"/>
      <c r="F46" s="89">
        <f>MIN(F8:F43)</f>
        <v>-9.2452000000000005</v>
      </c>
      <c r="G46" s="88"/>
      <c r="H46" s="89">
        <f>MIN(H8:H43)</f>
        <v>-0.3695</v>
      </c>
      <c r="I46" s="88"/>
      <c r="J46" s="89">
        <f>MIN(J8:J43)</f>
        <v>-33.727800000000002</v>
      </c>
      <c r="K46" s="88"/>
      <c r="L46" s="89">
        <f>MIN(L8:L43)</f>
        <v>-39.7851</v>
      </c>
      <c r="M46" s="88"/>
      <c r="N46" s="89">
        <f>MIN(N8:N43)</f>
        <v>-14.015700000000001</v>
      </c>
      <c r="O46" s="88"/>
      <c r="P46" s="89">
        <f>MIN(P8:P43)</f>
        <v>-8.5242000000000004</v>
      </c>
      <c r="Q46" s="88"/>
      <c r="R46" s="89">
        <f>MIN(R8:R43)</f>
        <v>-30.058700000000002</v>
      </c>
      <c r="S46" s="90"/>
    </row>
    <row r="47" spans="1:19" ht="15" thickBot="1" x14ac:dyDescent="0.35">
      <c r="A47" s="91" t="s">
        <v>29</v>
      </c>
      <c r="B47" s="92"/>
      <c r="C47" s="92"/>
      <c r="D47" s="93">
        <f>MAX(D8:D43)</f>
        <v>40.182099999999998</v>
      </c>
      <c r="E47" s="92"/>
      <c r="F47" s="93">
        <f>MAX(F8:F43)</f>
        <v>16.283000000000001</v>
      </c>
      <c r="G47" s="92"/>
      <c r="H47" s="93">
        <f>MAX(H8:H43)</f>
        <v>21.3309</v>
      </c>
      <c r="I47" s="92"/>
      <c r="J47" s="93">
        <f>MAX(J8:J43)</f>
        <v>11.789099999999999</v>
      </c>
      <c r="K47" s="92"/>
      <c r="L47" s="93">
        <f>MAX(L8:L43)</f>
        <v>12.956799999999999</v>
      </c>
      <c r="M47" s="92"/>
      <c r="N47" s="93">
        <f>MAX(N8:N43)</f>
        <v>14.8733</v>
      </c>
      <c r="O47" s="92"/>
      <c r="P47" s="93">
        <f>MAX(P8:P43)</f>
        <v>9.6092999999999993</v>
      </c>
      <c r="Q47" s="92"/>
      <c r="R47" s="93">
        <f>MAX(R8:R43)</f>
        <v>14.1517</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44158</v>
      </c>
      <c r="C8" s="65">
        <f>VLOOKUP($A8,'Return Data'!$B$7:$R$2700,4,0)</f>
        <v>262.76</v>
      </c>
      <c r="D8" s="65">
        <f>VLOOKUP($A8,'Return Data'!$B$7:$R$2700,10,0)</f>
        <v>12.4732</v>
      </c>
      <c r="E8" s="66">
        <f>RANK(D8,D$8:D$36,0)</f>
        <v>14</v>
      </c>
      <c r="F8" s="65">
        <f>VLOOKUP($A8,'Return Data'!$B$7:$R$2700,11,0)</f>
        <v>41.117100000000001</v>
      </c>
      <c r="G8" s="66">
        <f>RANK(F8,F$8:F$36,0)</f>
        <v>6</v>
      </c>
      <c r="H8" s="65">
        <f>VLOOKUP($A8,'Return Data'!$B$7:$R$2700,12,0)</f>
        <v>5.8533999999999997</v>
      </c>
      <c r="I8" s="66">
        <f>RANK(H8,H$8:H$36,0)</f>
        <v>17</v>
      </c>
      <c r="J8" s="65">
        <f>VLOOKUP($A8,'Return Data'!$B$7:$R$2700,13,0)</f>
        <v>7.5694999999999997</v>
      </c>
      <c r="K8" s="66">
        <f>RANK(J8,J$8:J$36,0)</f>
        <v>20</v>
      </c>
      <c r="L8" s="65">
        <f>VLOOKUP($A8,'Return Data'!$B$7:$R$2700,17,0)</f>
        <v>9.0579000000000001</v>
      </c>
      <c r="M8" s="66">
        <f>RANK(L8,L$8:L$36,0)</f>
        <v>23</v>
      </c>
      <c r="N8" s="65">
        <f>VLOOKUP($A8,'Return Data'!$B$7:$R$2700,14,0)</f>
        <v>4.9325000000000001</v>
      </c>
      <c r="O8" s="66">
        <f>RANK(N8,N$8:N$36,0)</f>
        <v>23</v>
      </c>
      <c r="P8" s="65">
        <f>VLOOKUP($A8,'Return Data'!$B$7:$R$2700,15,0)</f>
        <v>10.254899999999999</v>
      </c>
      <c r="Q8" s="66">
        <f>RANK(P8,P$8:P$36,0)</f>
        <v>17</v>
      </c>
      <c r="R8" s="65">
        <f>VLOOKUP($A8,'Return Data'!$B$7:$R$2700,16,0)</f>
        <v>12.976000000000001</v>
      </c>
      <c r="S8" s="67">
        <f>RANK(R8,R$8:R$36,0)</f>
        <v>10</v>
      </c>
    </row>
    <row r="9" spans="1:20" x14ac:dyDescent="0.3">
      <c r="A9" s="63" t="s">
        <v>974</v>
      </c>
      <c r="B9" s="64">
        <f>VLOOKUP($A9,'Return Data'!$B$7:$R$2700,3,0)</f>
        <v>44158</v>
      </c>
      <c r="C9" s="65">
        <f>VLOOKUP($A9,'Return Data'!$B$7:$R$2700,4,0)</f>
        <v>38.85</v>
      </c>
      <c r="D9" s="65">
        <f>VLOOKUP($A9,'Return Data'!$B$7:$R$2700,10,0)</f>
        <v>14.9068</v>
      </c>
      <c r="E9" s="66">
        <f t="shared" ref="E9:E36" si="0">RANK(D9,D$8:D$36,0)</f>
        <v>1</v>
      </c>
      <c r="F9" s="65">
        <f>VLOOKUP($A9,'Return Data'!$B$7:$R$2700,11,0)</f>
        <v>34.942700000000002</v>
      </c>
      <c r="G9" s="66">
        <f t="shared" ref="G9:G36" si="1">RANK(F9,F$8:F$36,0)</f>
        <v>25</v>
      </c>
      <c r="H9" s="65">
        <f>VLOOKUP($A9,'Return Data'!$B$7:$R$2700,12,0)</f>
        <v>6.907</v>
      </c>
      <c r="I9" s="66">
        <f t="shared" ref="I9:I36" si="2">RANK(H9,H$8:H$36,0)</f>
        <v>9</v>
      </c>
      <c r="J9" s="65">
        <f>VLOOKUP($A9,'Return Data'!$B$7:$R$2700,13,0)</f>
        <v>14.601800000000001</v>
      </c>
      <c r="K9" s="66">
        <f t="shared" ref="K9:K36" si="3">RANK(J9,J$8:J$36,0)</f>
        <v>2</v>
      </c>
      <c r="L9" s="65">
        <f>VLOOKUP($A9,'Return Data'!$B$7:$R$2700,17,0)</f>
        <v>18.288499999999999</v>
      </c>
      <c r="M9" s="66">
        <f t="shared" ref="M9:M36" si="4">RANK(L9,L$8:L$36,0)</f>
        <v>1</v>
      </c>
      <c r="N9" s="65">
        <f>VLOOKUP($A9,'Return Data'!$B$7:$R$2700,14,0)</f>
        <v>14.442600000000001</v>
      </c>
      <c r="O9" s="66">
        <f t="shared" ref="O9:O36" si="5">RANK(N9,N$8:N$36,0)</f>
        <v>1</v>
      </c>
      <c r="P9" s="65">
        <f>VLOOKUP($A9,'Return Data'!$B$7:$R$2700,15,0)</f>
        <v>14.8583</v>
      </c>
      <c r="Q9" s="66">
        <f t="shared" ref="Q9:Q36" si="6">RANK(P9,P$8:P$36,0)</f>
        <v>1</v>
      </c>
      <c r="R9" s="65">
        <f>VLOOKUP($A9,'Return Data'!$B$7:$R$2700,16,0)</f>
        <v>15.818</v>
      </c>
      <c r="S9" s="67">
        <f t="shared" ref="S9:S36" si="7">RANK(R9,R$8:R$36,0)</f>
        <v>2</v>
      </c>
    </row>
    <row r="10" spans="1:20" x14ac:dyDescent="0.3">
      <c r="A10" s="63" t="s">
        <v>977</v>
      </c>
      <c r="B10" s="64">
        <f>VLOOKUP($A10,'Return Data'!$B$7:$R$2700,3,0)</f>
        <v>44158</v>
      </c>
      <c r="C10" s="65">
        <f>VLOOKUP($A10,'Return Data'!$B$7:$R$2700,4,0)</f>
        <v>17.25</v>
      </c>
      <c r="D10" s="65">
        <f>VLOOKUP($A10,'Return Data'!$B$7:$R$2700,10,0)</f>
        <v>11.5783</v>
      </c>
      <c r="E10" s="66">
        <f t="shared" si="0"/>
        <v>19</v>
      </c>
      <c r="F10" s="65">
        <f>VLOOKUP($A10,'Return Data'!$B$7:$R$2700,11,0)</f>
        <v>35.719900000000003</v>
      </c>
      <c r="G10" s="66">
        <f t="shared" si="1"/>
        <v>21</v>
      </c>
      <c r="H10" s="65">
        <f>VLOOKUP($A10,'Return Data'!$B$7:$R$2700,12,0)</f>
        <v>5.3113999999999999</v>
      </c>
      <c r="I10" s="66">
        <f t="shared" si="2"/>
        <v>19</v>
      </c>
      <c r="J10" s="65">
        <f>VLOOKUP($A10,'Return Data'!$B$7:$R$2700,13,0)</f>
        <v>9.3155999999999999</v>
      </c>
      <c r="K10" s="66">
        <f t="shared" si="3"/>
        <v>14</v>
      </c>
      <c r="L10" s="65">
        <f>VLOOKUP($A10,'Return Data'!$B$7:$R$2700,17,0)</f>
        <v>11.6081</v>
      </c>
      <c r="M10" s="66">
        <f t="shared" si="4"/>
        <v>15</v>
      </c>
      <c r="N10" s="65">
        <f>VLOOKUP($A10,'Return Data'!$B$7:$R$2700,14,0)</f>
        <v>6.3710000000000004</v>
      </c>
      <c r="O10" s="66">
        <f t="shared" si="5"/>
        <v>18</v>
      </c>
      <c r="P10" s="65">
        <f>VLOOKUP($A10,'Return Data'!$B$7:$R$2700,15,0)</f>
        <v>9.2662999999999993</v>
      </c>
      <c r="Q10" s="66">
        <f t="shared" si="6"/>
        <v>21</v>
      </c>
      <c r="R10" s="65">
        <f>VLOOKUP($A10,'Return Data'!$B$7:$R$2700,16,0)</f>
        <v>10.2342</v>
      </c>
      <c r="S10" s="67">
        <f t="shared" si="7"/>
        <v>25</v>
      </c>
    </row>
    <row r="11" spans="1:20" x14ac:dyDescent="0.3">
      <c r="A11" s="63" t="s">
        <v>979</v>
      </c>
      <c r="B11" s="64">
        <f>VLOOKUP($A11,'Return Data'!$B$7:$R$2700,3,0)</f>
        <v>44158</v>
      </c>
      <c r="C11" s="65">
        <f>VLOOKUP($A11,'Return Data'!$B$7:$R$2700,4,0)</f>
        <v>114.98</v>
      </c>
      <c r="D11" s="65">
        <f>VLOOKUP($A11,'Return Data'!$B$7:$R$2700,10,0)</f>
        <v>12.077199999999999</v>
      </c>
      <c r="E11" s="66">
        <f t="shared" si="0"/>
        <v>18</v>
      </c>
      <c r="F11" s="65">
        <f>VLOOKUP($A11,'Return Data'!$B$7:$R$2700,11,0)</f>
        <v>34.4009</v>
      </c>
      <c r="G11" s="66">
        <f t="shared" si="1"/>
        <v>26</v>
      </c>
      <c r="H11" s="65">
        <f>VLOOKUP($A11,'Return Data'!$B$7:$R$2700,12,0)</f>
        <v>5.9138000000000002</v>
      </c>
      <c r="I11" s="66">
        <f t="shared" si="2"/>
        <v>15</v>
      </c>
      <c r="J11" s="65">
        <f>VLOOKUP($A11,'Return Data'!$B$7:$R$2700,13,0)</f>
        <v>11.3931</v>
      </c>
      <c r="K11" s="66">
        <f t="shared" si="3"/>
        <v>8</v>
      </c>
      <c r="L11" s="65">
        <f>VLOOKUP($A11,'Return Data'!$B$7:$R$2700,17,0)</f>
        <v>15.8711</v>
      </c>
      <c r="M11" s="66">
        <f t="shared" si="4"/>
        <v>3</v>
      </c>
      <c r="N11" s="65">
        <f>VLOOKUP($A11,'Return Data'!$B$7:$R$2700,14,0)</f>
        <v>9.1906999999999996</v>
      </c>
      <c r="O11" s="66">
        <f t="shared" si="5"/>
        <v>4</v>
      </c>
      <c r="P11" s="65">
        <f>VLOOKUP($A11,'Return Data'!$B$7:$R$2700,15,0)</f>
        <v>11.3367</v>
      </c>
      <c r="Q11" s="66">
        <f t="shared" si="6"/>
        <v>8</v>
      </c>
      <c r="R11" s="65">
        <f>VLOOKUP($A11,'Return Data'!$B$7:$R$2700,16,0)</f>
        <v>14.3187</v>
      </c>
      <c r="S11" s="67">
        <f t="shared" si="7"/>
        <v>3</v>
      </c>
    </row>
    <row r="12" spans="1:20" x14ac:dyDescent="0.3">
      <c r="A12" s="63" t="s">
        <v>980</v>
      </c>
      <c r="B12" s="64">
        <f>VLOOKUP($A12,'Return Data'!$B$7:$R$2700,3,0)</f>
        <v>44158</v>
      </c>
      <c r="C12" s="65">
        <f>VLOOKUP($A12,'Return Data'!$B$7:$R$2700,4,0)</f>
        <v>33.51</v>
      </c>
      <c r="D12" s="65">
        <f>VLOOKUP($A12,'Return Data'!$B$7:$R$2700,10,0)</f>
        <v>12.4497</v>
      </c>
      <c r="E12" s="66">
        <f t="shared" si="0"/>
        <v>15</v>
      </c>
      <c r="F12" s="65">
        <f>VLOOKUP($A12,'Return Data'!$B$7:$R$2700,11,0)</f>
        <v>37.1113</v>
      </c>
      <c r="G12" s="66">
        <f t="shared" si="1"/>
        <v>19</v>
      </c>
      <c r="H12" s="65">
        <f>VLOOKUP($A12,'Return Data'!$B$7:$R$2700,12,0)</f>
        <v>9.7249999999999996</v>
      </c>
      <c r="I12" s="66">
        <f t="shared" si="2"/>
        <v>2</v>
      </c>
      <c r="J12" s="65">
        <f>VLOOKUP($A12,'Return Data'!$B$7:$R$2700,13,0)</f>
        <v>18.242799999999999</v>
      </c>
      <c r="K12" s="66">
        <f t="shared" si="3"/>
        <v>1</v>
      </c>
      <c r="L12" s="65">
        <f>VLOOKUP($A12,'Return Data'!$B$7:$R$2700,17,0)</f>
        <v>18.035599999999999</v>
      </c>
      <c r="M12" s="66">
        <f t="shared" si="4"/>
        <v>2</v>
      </c>
      <c r="N12" s="65">
        <f>VLOOKUP($A12,'Return Data'!$B$7:$R$2700,14,0)</f>
        <v>13.058999999999999</v>
      </c>
      <c r="O12" s="66">
        <f t="shared" si="5"/>
        <v>2</v>
      </c>
      <c r="P12" s="65">
        <f>VLOOKUP($A12,'Return Data'!$B$7:$R$2700,15,0)</f>
        <v>14.2393</v>
      </c>
      <c r="Q12" s="66">
        <f t="shared" si="6"/>
        <v>2</v>
      </c>
      <c r="R12" s="65">
        <f>VLOOKUP($A12,'Return Data'!$B$7:$R$2700,16,0)</f>
        <v>13.8605</v>
      </c>
      <c r="S12" s="67">
        <f t="shared" si="7"/>
        <v>5</v>
      </c>
    </row>
    <row r="13" spans="1:20" x14ac:dyDescent="0.3">
      <c r="A13" s="63" t="s">
        <v>982</v>
      </c>
      <c r="B13" s="64">
        <f>VLOOKUP($A13,'Return Data'!$B$7:$R$2700,3,0)</f>
        <v>44158</v>
      </c>
      <c r="C13" s="65">
        <f>VLOOKUP($A13,'Return Data'!$B$7:$R$2700,4,0)</f>
        <v>238.37299999999999</v>
      </c>
      <c r="D13" s="65">
        <f>VLOOKUP($A13,'Return Data'!$B$7:$R$2700,10,0)</f>
        <v>12.9612</v>
      </c>
      <c r="E13" s="66">
        <f t="shared" si="0"/>
        <v>12</v>
      </c>
      <c r="F13" s="65">
        <f>VLOOKUP($A13,'Return Data'!$B$7:$R$2700,11,0)</f>
        <v>39.6297</v>
      </c>
      <c r="G13" s="66">
        <f t="shared" si="1"/>
        <v>9</v>
      </c>
      <c r="H13" s="65">
        <f>VLOOKUP($A13,'Return Data'!$B$7:$R$2700,12,0)</f>
        <v>-0.56850000000000001</v>
      </c>
      <c r="I13" s="66">
        <f t="shared" si="2"/>
        <v>28</v>
      </c>
      <c r="J13" s="65">
        <f>VLOOKUP($A13,'Return Data'!$B$7:$R$2700,13,0)</f>
        <v>3.3184</v>
      </c>
      <c r="K13" s="66">
        <f t="shared" si="3"/>
        <v>26</v>
      </c>
      <c r="L13" s="65">
        <f>VLOOKUP($A13,'Return Data'!$B$7:$R$2700,17,0)</f>
        <v>9.5739999999999998</v>
      </c>
      <c r="M13" s="66">
        <f t="shared" si="4"/>
        <v>21</v>
      </c>
      <c r="N13" s="65">
        <f>VLOOKUP($A13,'Return Data'!$B$7:$R$2700,14,0)</f>
        <v>5.3471000000000002</v>
      </c>
      <c r="O13" s="66">
        <f t="shared" si="5"/>
        <v>21</v>
      </c>
      <c r="P13" s="65">
        <f>VLOOKUP($A13,'Return Data'!$B$7:$R$2700,15,0)</f>
        <v>8.9204000000000008</v>
      </c>
      <c r="Q13" s="66">
        <f t="shared" si="6"/>
        <v>25</v>
      </c>
      <c r="R13" s="65">
        <f>VLOOKUP($A13,'Return Data'!$B$7:$R$2700,16,0)</f>
        <v>10.1388</v>
      </c>
      <c r="S13" s="67">
        <f t="shared" si="7"/>
        <v>26</v>
      </c>
    </row>
    <row r="14" spans="1:20" x14ac:dyDescent="0.3">
      <c r="A14" s="63" t="s">
        <v>985</v>
      </c>
      <c r="B14" s="64">
        <f>VLOOKUP($A14,'Return Data'!$B$7:$R$2700,3,0)</f>
        <v>44158</v>
      </c>
      <c r="C14" s="65">
        <f>VLOOKUP($A14,'Return Data'!$B$7:$R$2700,4,0)</f>
        <v>43.69</v>
      </c>
      <c r="D14" s="65">
        <f>VLOOKUP($A14,'Return Data'!$B$7:$R$2700,10,0)</f>
        <v>12.3714</v>
      </c>
      <c r="E14" s="66">
        <f t="shared" si="0"/>
        <v>16</v>
      </c>
      <c r="F14" s="65">
        <f>VLOOKUP($A14,'Return Data'!$B$7:$R$2700,11,0)</f>
        <v>41.896700000000003</v>
      </c>
      <c r="G14" s="66">
        <f t="shared" si="1"/>
        <v>4</v>
      </c>
      <c r="H14" s="65">
        <f>VLOOKUP($A14,'Return Data'!$B$7:$R$2700,12,0)</f>
        <v>7.1620999999999997</v>
      </c>
      <c r="I14" s="66">
        <f t="shared" si="2"/>
        <v>7</v>
      </c>
      <c r="J14" s="65">
        <f>VLOOKUP($A14,'Return Data'!$B$7:$R$2700,13,0)</f>
        <v>11.939500000000001</v>
      </c>
      <c r="K14" s="66">
        <f t="shared" si="3"/>
        <v>5</v>
      </c>
      <c r="L14" s="65">
        <f>VLOOKUP($A14,'Return Data'!$B$7:$R$2700,17,0)</f>
        <v>13.669600000000001</v>
      </c>
      <c r="M14" s="66">
        <f t="shared" si="4"/>
        <v>7</v>
      </c>
      <c r="N14" s="65">
        <f>VLOOKUP($A14,'Return Data'!$B$7:$R$2700,14,0)</f>
        <v>9.3779000000000003</v>
      </c>
      <c r="O14" s="66">
        <f t="shared" si="5"/>
        <v>3</v>
      </c>
      <c r="P14" s="65">
        <f>VLOOKUP($A14,'Return Data'!$B$7:$R$2700,15,0)</f>
        <v>12.0321</v>
      </c>
      <c r="Q14" s="66">
        <f t="shared" si="6"/>
        <v>5</v>
      </c>
      <c r="R14" s="65">
        <f>VLOOKUP($A14,'Return Data'!$B$7:$R$2700,16,0)</f>
        <v>13.2982</v>
      </c>
      <c r="S14" s="67">
        <f t="shared" si="7"/>
        <v>8</v>
      </c>
    </row>
    <row r="15" spans="1:20" x14ac:dyDescent="0.3">
      <c r="A15" s="63" t="s">
        <v>987</v>
      </c>
      <c r="B15" s="64">
        <f>VLOOKUP($A15,'Return Data'!$B$7:$R$2700,3,0)</f>
        <v>44158</v>
      </c>
      <c r="C15" s="65">
        <f>VLOOKUP($A15,'Return Data'!$B$7:$R$2700,4,0)</f>
        <v>27.965900000000001</v>
      </c>
      <c r="D15" s="65">
        <f>VLOOKUP($A15,'Return Data'!$B$7:$R$2700,10,0)</f>
        <v>12.331300000000001</v>
      </c>
      <c r="E15" s="66">
        <f t="shared" si="0"/>
        <v>17</v>
      </c>
      <c r="F15" s="65">
        <f>VLOOKUP($A15,'Return Data'!$B$7:$R$2700,11,0)</f>
        <v>38.4039</v>
      </c>
      <c r="G15" s="66">
        <f t="shared" si="1"/>
        <v>15</v>
      </c>
      <c r="H15" s="65">
        <f>VLOOKUP($A15,'Return Data'!$B$7:$R$2700,12,0)</f>
        <v>3.6625999999999999</v>
      </c>
      <c r="I15" s="66">
        <f t="shared" si="2"/>
        <v>20</v>
      </c>
      <c r="J15" s="65">
        <f>VLOOKUP($A15,'Return Data'!$B$7:$R$2700,13,0)</f>
        <v>7.1871999999999998</v>
      </c>
      <c r="K15" s="66">
        <f t="shared" si="3"/>
        <v>22</v>
      </c>
      <c r="L15" s="65">
        <f>VLOOKUP($A15,'Return Data'!$B$7:$R$2700,17,0)</f>
        <v>11.0334</v>
      </c>
      <c r="M15" s="66">
        <f t="shared" si="4"/>
        <v>17</v>
      </c>
      <c r="N15" s="65">
        <f>VLOOKUP($A15,'Return Data'!$B$7:$R$2700,14,0)</f>
        <v>5.2995999999999999</v>
      </c>
      <c r="O15" s="66">
        <f t="shared" si="5"/>
        <v>22</v>
      </c>
      <c r="P15" s="65">
        <f>VLOOKUP($A15,'Return Data'!$B$7:$R$2700,15,0)</f>
        <v>10.297499999999999</v>
      </c>
      <c r="Q15" s="66">
        <f t="shared" si="6"/>
        <v>16</v>
      </c>
      <c r="R15" s="65">
        <f>VLOOKUP($A15,'Return Data'!$B$7:$R$2700,16,0)</f>
        <v>11.492100000000001</v>
      </c>
      <c r="S15" s="67">
        <f t="shared" si="7"/>
        <v>19</v>
      </c>
    </row>
    <row r="16" spans="1:20" x14ac:dyDescent="0.3">
      <c r="A16" s="63" t="s">
        <v>989</v>
      </c>
      <c r="B16" s="64">
        <f>VLOOKUP($A16,'Return Data'!$B$7:$R$2700,3,0)</f>
        <v>44158</v>
      </c>
      <c r="C16" s="65">
        <f>VLOOKUP($A16,'Return Data'!$B$7:$R$2700,4,0)</f>
        <v>531.97659999999996</v>
      </c>
      <c r="D16" s="65">
        <f>VLOOKUP($A16,'Return Data'!$B$7:$R$2700,10,0)</f>
        <v>14.6731</v>
      </c>
      <c r="E16" s="66">
        <f t="shared" si="0"/>
        <v>2</v>
      </c>
      <c r="F16" s="65">
        <f>VLOOKUP($A16,'Return Data'!$B$7:$R$2700,11,0)</f>
        <v>39.047499999999999</v>
      </c>
      <c r="G16" s="66">
        <f t="shared" si="1"/>
        <v>12</v>
      </c>
      <c r="H16" s="65">
        <f>VLOOKUP($A16,'Return Data'!$B$7:$R$2700,12,0)</f>
        <v>5.9528999999999996</v>
      </c>
      <c r="I16" s="66">
        <f t="shared" si="2"/>
        <v>14</v>
      </c>
      <c r="J16" s="65">
        <f>VLOOKUP($A16,'Return Data'!$B$7:$R$2700,13,0)</f>
        <v>8.0770999999999997</v>
      </c>
      <c r="K16" s="66">
        <f t="shared" si="3"/>
        <v>19</v>
      </c>
      <c r="L16" s="65">
        <f>VLOOKUP($A16,'Return Data'!$B$7:$R$2700,17,0)</f>
        <v>7.5324</v>
      </c>
      <c r="M16" s="66">
        <f t="shared" si="4"/>
        <v>25</v>
      </c>
      <c r="N16" s="65">
        <f>VLOOKUP($A16,'Return Data'!$B$7:$R$2700,14,0)</f>
        <v>3.9142000000000001</v>
      </c>
      <c r="O16" s="66">
        <f t="shared" si="5"/>
        <v>25</v>
      </c>
      <c r="P16" s="65">
        <f>VLOOKUP($A16,'Return Data'!$B$7:$R$2700,15,0)</f>
        <v>8.4390000000000001</v>
      </c>
      <c r="Q16" s="66">
        <f t="shared" si="6"/>
        <v>26</v>
      </c>
      <c r="R16" s="65">
        <f>VLOOKUP($A16,'Return Data'!$B$7:$R$2700,16,0)</f>
        <v>10.699400000000001</v>
      </c>
      <c r="S16" s="67">
        <f t="shared" si="7"/>
        <v>24</v>
      </c>
    </row>
    <row r="17" spans="1:19" x14ac:dyDescent="0.3">
      <c r="A17" s="63" t="s">
        <v>991</v>
      </c>
      <c r="B17" s="64">
        <f>VLOOKUP($A17,'Return Data'!$B$7:$R$2700,3,0)</f>
        <v>44158</v>
      </c>
      <c r="C17" s="65">
        <f>VLOOKUP($A17,'Return Data'!$B$7:$R$2700,4,0)</f>
        <v>512.43700000000001</v>
      </c>
      <c r="D17" s="65">
        <f>VLOOKUP($A17,'Return Data'!$B$7:$R$2700,10,0)</f>
        <v>9.3254999999999999</v>
      </c>
      <c r="E17" s="66">
        <f t="shared" si="0"/>
        <v>27</v>
      </c>
      <c r="F17" s="65">
        <f>VLOOKUP($A17,'Return Data'!$B$7:$R$2700,11,0)</f>
        <v>37.81</v>
      </c>
      <c r="G17" s="66">
        <f t="shared" si="1"/>
        <v>16</v>
      </c>
      <c r="H17" s="65">
        <f>VLOOKUP($A17,'Return Data'!$B$7:$R$2700,12,0)</f>
        <v>0.64439999999999997</v>
      </c>
      <c r="I17" s="66">
        <f t="shared" si="2"/>
        <v>26</v>
      </c>
      <c r="J17" s="65">
        <f>VLOOKUP($A17,'Return Data'!$B$7:$R$2700,13,0)</f>
        <v>-1.3389</v>
      </c>
      <c r="K17" s="66">
        <f t="shared" si="3"/>
        <v>28</v>
      </c>
      <c r="L17" s="65">
        <f>VLOOKUP($A17,'Return Data'!$B$7:$R$2700,17,0)</f>
        <v>4.4499000000000004</v>
      </c>
      <c r="M17" s="66">
        <f t="shared" si="4"/>
        <v>27</v>
      </c>
      <c r="N17" s="65">
        <f>VLOOKUP($A17,'Return Data'!$B$7:$R$2700,14,0)</f>
        <v>2.3641999999999999</v>
      </c>
      <c r="O17" s="66">
        <f t="shared" si="5"/>
        <v>28</v>
      </c>
      <c r="P17" s="65">
        <f>VLOOKUP($A17,'Return Data'!$B$7:$R$2700,15,0)</f>
        <v>9.0648999999999997</v>
      </c>
      <c r="Q17" s="66">
        <f t="shared" si="6"/>
        <v>23</v>
      </c>
      <c r="R17" s="65">
        <f>VLOOKUP($A17,'Return Data'!$B$7:$R$2700,16,0)</f>
        <v>10.9016</v>
      </c>
      <c r="S17" s="67">
        <f t="shared" si="7"/>
        <v>23</v>
      </c>
    </row>
    <row r="18" spans="1:19" x14ac:dyDescent="0.3">
      <c r="A18" s="63" t="s">
        <v>993</v>
      </c>
      <c r="B18" s="64">
        <f>VLOOKUP($A18,'Return Data'!$B$7:$R$2700,3,0)</f>
        <v>44158</v>
      </c>
      <c r="C18" s="65">
        <f>VLOOKUP($A18,'Return Data'!$B$7:$R$2700,4,0)</f>
        <v>256.46359999999999</v>
      </c>
      <c r="D18" s="65">
        <f>VLOOKUP($A18,'Return Data'!$B$7:$R$2700,10,0)</f>
        <v>14.3347</v>
      </c>
      <c r="E18" s="66">
        <f t="shared" si="0"/>
        <v>4</v>
      </c>
      <c r="F18" s="65">
        <f>VLOOKUP($A18,'Return Data'!$B$7:$R$2700,11,0)</f>
        <v>40.311999999999998</v>
      </c>
      <c r="G18" s="66">
        <f t="shared" si="1"/>
        <v>7</v>
      </c>
      <c r="H18" s="65">
        <f>VLOOKUP($A18,'Return Data'!$B$7:$R$2700,12,0)</f>
        <v>7.1531000000000002</v>
      </c>
      <c r="I18" s="66">
        <f t="shared" si="2"/>
        <v>8</v>
      </c>
      <c r="J18" s="65">
        <f>VLOOKUP($A18,'Return Data'!$B$7:$R$2700,13,0)</f>
        <v>9.7565000000000008</v>
      </c>
      <c r="K18" s="66">
        <f t="shared" si="3"/>
        <v>13</v>
      </c>
      <c r="L18" s="65">
        <f>VLOOKUP($A18,'Return Data'!$B$7:$R$2700,17,0)</f>
        <v>12.9375</v>
      </c>
      <c r="M18" s="66">
        <f t="shared" si="4"/>
        <v>8</v>
      </c>
      <c r="N18" s="65">
        <f>VLOOKUP($A18,'Return Data'!$B$7:$R$2700,14,0)</f>
        <v>7.6790000000000003</v>
      </c>
      <c r="O18" s="66">
        <f t="shared" si="5"/>
        <v>10</v>
      </c>
      <c r="P18" s="65">
        <f>VLOOKUP($A18,'Return Data'!$B$7:$R$2700,15,0)</f>
        <v>12.079700000000001</v>
      </c>
      <c r="Q18" s="66">
        <f t="shared" si="6"/>
        <v>4</v>
      </c>
      <c r="R18" s="65">
        <f>VLOOKUP($A18,'Return Data'!$B$7:$R$2700,16,0)</f>
        <v>11.6767</v>
      </c>
      <c r="S18" s="67">
        <f t="shared" si="7"/>
        <v>18</v>
      </c>
    </row>
    <row r="19" spans="1:19" x14ac:dyDescent="0.3">
      <c r="A19" s="63" t="s">
        <v>995</v>
      </c>
      <c r="B19" s="64">
        <f>VLOOKUP($A19,'Return Data'!$B$7:$R$2700,3,0)</f>
        <v>44158</v>
      </c>
      <c r="C19" s="65">
        <f>VLOOKUP($A19,'Return Data'!$B$7:$R$2700,4,0)</f>
        <v>49.79</v>
      </c>
      <c r="D19" s="65">
        <f>VLOOKUP($A19,'Return Data'!$B$7:$R$2700,10,0)</f>
        <v>10.965</v>
      </c>
      <c r="E19" s="66">
        <f t="shared" si="0"/>
        <v>22</v>
      </c>
      <c r="F19" s="65">
        <f>VLOOKUP($A19,'Return Data'!$B$7:$R$2700,11,0)</f>
        <v>37.6175</v>
      </c>
      <c r="G19" s="66">
        <f t="shared" si="1"/>
        <v>17</v>
      </c>
      <c r="H19" s="65">
        <f>VLOOKUP($A19,'Return Data'!$B$7:$R$2700,12,0)</f>
        <v>5.8910999999999998</v>
      </c>
      <c r="I19" s="66">
        <f t="shared" si="2"/>
        <v>16</v>
      </c>
      <c r="J19" s="65">
        <f>VLOOKUP($A19,'Return Data'!$B$7:$R$2700,13,0)</f>
        <v>8.0981000000000005</v>
      </c>
      <c r="K19" s="66">
        <f t="shared" si="3"/>
        <v>18</v>
      </c>
      <c r="L19" s="65">
        <f>VLOOKUP($A19,'Return Data'!$B$7:$R$2700,17,0)</f>
        <v>9.2833000000000006</v>
      </c>
      <c r="M19" s="66">
        <f t="shared" si="4"/>
        <v>22</v>
      </c>
      <c r="N19" s="65">
        <f>VLOOKUP($A19,'Return Data'!$B$7:$R$2700,14,0)</f>
        <v>6.1082999999999998</v>
      </c>
      <c r="O19" s="66">
        <f t="shared" si="5"/>
        <v>19</v>
      </c>
      <c r="P19" s="65">
        <f>VLOOKUP($A19,'Return Data'!$B$7:$R$2700,15,0)</f>
        <v>11.295999999999999</v>
      </c>
      <c r="Q19" s="66">
        <f t="shared" si="6"/>
        <v>9</v>
      </c>
      <c r="R19" s="65">
        <f>VLOOKUP($A19,'Return Data'!$B$7:$R$2700,16,0)</f>
        <v>13.315099999999999</v>
      </c>
      <c r="S19" s="67">
        <f t="shared" si="7"/>
        <v>7</v>
      </c>
    </row>
    <row r="20" spans="1:19" x14ac:dyDescent="0.3">
      <c r="A20" s="63" t="s">
        <v>997</v>
      </c>
      <c r="B20" s="64">
        <f>VLOOKUP($A20,'Return Data'!$B$7:$R$2700,3,0)</f>
        <v>44158</v>
      </c>
      <c r="C20" s="65">
        <f>VLOOKUP($A20,'Return Data'!$B$7:$R$2700,4,0)</f>
        <v>30.48</v>
      </c>
      <c r="D20" s="65">
        <f>VLOOKUP($A20,'Return Data'!$B$7:$R$2700,10,0)</f>
        <v>13.3086</v>
      </c>
      <c r="E20" s="66">
        <f t="shared" si="0"/>
        <v>9</v>
      </c>
      <c r="F20" s="65">
        <f>VLOOKUP($A20,'Return Data'!$B$7:$R$2700,11,0)</f>
        <v>38.671500000000002</v>
      </c>
      <c r="G20" s="66">
        <f t="shared" si="1"/>
        <v>14</v>
      </c>
      <c r="H20" s="65">
        <f>VLOOKUP($A20,'Return Data'!$B$7:$R$2700,12,0)</f>
        <v>7.2107000000000001</v>
      </c>
      <c r="I20" s="66">
        <f t="shared" si="2"/>
        <v>6</v>
      </c>
      <c r="J20" s="65">
        <f>VLOOKUP($A20,'Return Data'!$B$7:$R$2700,13,0)</f>
        <v>11.7302</v>
      </c>
      <c r="K20" s="66">
        <f t="shared" si="3"/>
        <v>6</v>
      </c>
      <c r="L20" s="65">
        <f>VLOOKUP($A20,'Return Data'!$B$7:$R$2700,17,0)</f>
        <v>13.773999999999999</v>
      </c>
      <c r="M20" s="66">
        <f t="shared" si="4"/>
        <v>6</v>
      </c>
      <c r="N20" s="65">
        <f>VLOOKUP($A20,'Return Data'!$B$7:$R$2700,14,0)</f>
        <v>7.0949</v>
      </c>
      <c r="O20" s="66">
        <f t="shared" si="5"/>
        <v>12</v>
      </c>
      <c r="P20" s="65">
        <f>VLOOKUP($A20,'Return Data'!$B$7:$R$2700,15,0)</f>
        <v>9.8331999999999997</v>
      </c>
      <c r="Q20" s="66">
        <f t="shared" si="6"/>
        <v>18</v>
      </c>
      <c r="R20" s="65">
        <f>VLOOKUP($A20,'Return Data'!$B$7:$R$2700,16,0)</f>
        <v>12.3611</v>
      </c>
      <c r="S20" s="67">
        <f t="shared" si="7"/>
        <v>13</v>
      </c>
    </row>
    <row r="21" spans="1:19" x14ac:dyDescent="0.3">
      <c r="A21" s="63" t="s">
        <v>998</v>
      </c>
      <c r="B21" s="64">
        <f>VLOOKUP($A21,'Return Data'!$B$7:$R$2700,3,0)</f>
        <v>44158</v>
      </c>
      <c r="C21" s="65">
        <f>VLOOKUP($A21,'Return Data'!$B$7:$R$2700,4,0)</f>
        <v>40.18</v>
      </c>
      <c r="D21" s="65">
        <f>VLOOKUP($A21,'Return Data'!$B$7:$R$2700,10,0)</f>
        <v>10.202999999999999</v>
      </c>
      <c r="E21" s="66">
        <f t="shared" si="0"/>
        <v>25</v>
      </c>
      <c r="F21" s="65">
        <f>VLOOKUP($A21,'Return Data'!$B$7:$R$2700,11,0)</f>
        <v>35.560099999999998</v>
      </c>
      <c r="G21" s="66">
        <f t="shared" si="1"/>
        <v>23</v>
      </c>
      <c r="H21" s="65">
        <f>VLOOKUP($A21,'Return Data'!$B$7:$R$2700,12,0)</f>
        <v>6.1839000000000004</v>
      </c>
      <c r="I21" s="66">
        <f t="shared" si="2"/>
        <v>12</v>
      </c>
      <c r="J21" s="65">
        <f>VLOOKUP($A21,'Return Data'!$B$7:$R$2700,13,0)</f>
        <v>11.6732</v>
      </c>
      <c r="K21" s="66">
        <f t="shared" si="3"/>
        <v>7</v>
      </c>
      <c r="L21" s="65">
        <f>VLOOKUP($A21,'Return Data'!$B$7:$R$2700,17,0)</f>
        <v>12.177300000000001</v>
      </c>
      <c r="M21" s="66">
        <f t="shared" si="4"/>
        <v>11</v>
      </c>
      <c r="N21" s="65">
        <f>VLOOKUP($A21,'Return Data'!$B$7:$R$2700,14,0)</f>
        <v>6.8514999999999997</v>
      </c>
      <c r="O21" s="66">
        <f t="shared" si="5"/>
        <v>14</v>
      </c>
      <c r="P21" s="65">
        <f>VLOOKUP($A21,'Return Data'!$B$7:$R$2700,15,0)</f>
        <v>11.8939</v>
      </c>
      <c r="Q21" s="66">
        <f t="shared" si="6"/>
        <v>6</v>
      </c>
      <c r="R21" s="65">
        <f>VLOOKUP($A21,'Return Data'!$B$7:$R$2700,16,0)</f>
        <v>11.335800000000001</v>
      </c>
      <c r="S21" s="67">
        <f t="shared" si="7"/>
        <v>20</v>
      </c>
    </row>
    <row r="22" spans="1:19" x14ac:dyDescent="0.3">
      <c r="A22" s="63" t="s">
        <v>1001</v>
      </c>
      <c r="B22" s="64">
        <f>VLOOKUP($A22,'Return Data'!$B$7:$R$2700,3,0)</f>
        <v>44158</v>
      </c>
      <c r="C22" s="65">
        <f>VLOOKUP($A22,'Return Data'!$B$7:$R$2700,4,0)</f>
        <v>25.96</v>
      </c>
      <c r="D22" s="65">
        <f>VLOOKUP($A22,'Return Data'!$B$7:$R$2700,10,0)</f>
        <v>13.6602</v>
      </c>
      <c r="E22" s="66">
        <f t="shared" si="0"/>
        <v>7</v>
      </c>
      <c r="F22" s="65">
        <f>VLOOKUP($A22,'Return Data'!$B$7:$R$2700,11,0)</f>
        <v>41.703099999999999</v>
      </c>
      <c r="G22" s="66">
        <f t="shared" si="1"/>
        <v>5</v>
      </c>
      <c r="H22" s="65">
        <f>VLOOKUP($A22,'Return Data'!$B$7:$R$2700,12,0)</f>
        <v>3.3851</v>
      </c>
      <c r="I22" s="66">
        <f t="shared" si="2"/>
        <v>22</v>
      </c>
      <c r="J22" s="65">
        <f>VLOOKUP($A22,'Return Data'!$B$7:$R$2700,13,0)</f>
        <v>5.7865000000000002</v>
      </c>
      <c r="K22" s="66">
        <f t="shared" si="3"/>
        <v>24</v>
      </c>
      <c r="L22" s="65">
        <f>VLOOKUP($A22,'Return Data'!$B$7:$R$2700,17,0)</f>
        <v>10.3169</v>
      </c>
      <c r="M22" s="66">
        <f t="shared" si="4"/>
        <v>19</v>
      </c>
      <c r="N22" s="65">
        <f>VLOOKUP($A22,'Return Data'!$B$7:$R$2700,14,0)</f>
        <v>6.6277999999999997</v>
      </c>
      <c r="O22" s="66">
        <f t="shared" si="5"/>
        <v>16</v>
      </c>
      <c r="P22" s="65">
        <f>VLOOKUP($A22,'Return Data'!$B$7:$R$2700,15,0)</f>
        <v>11.5662</v>
      </c>
      <c r="Q22" s="66">
        <f t="shared" si="6"/>
        <v>7</v>
      </c>
      <c r="R22" s="65">
        <f>VLOOKUP($A22,'Return Data'!$B$7:$R$2700,16,0)</f>
        <v>11.861700000000001</v>
      </c>
      <c r="S22" s="67">
        <f t="shared" si="7"/>
        <v>17</v>
      </c>
    </row>
    <row r="23" spans="1:19" x14ac:dyDescent="0.3">
      <c r="A23" s="63" t="s">
        <v>1003</v>
      </c>
      <c r="B23" s="64">
        <f>VLOOKUP($A23,'Return Data'!$B$7:$R$2700,3,0)</f>
        <v>44158</v>
      </c>
      <c r="C23" s="65">
        <f>VLOOKUP($A23,'Return Data'!$B$7:$R$2700,4,0)</f>
        <v>35.81</v>
      </c>
      <c r="D23" s="65">
        <f>VLOOKUP($A23,'Return Data'!$B$7:$R$2700,10,0)</f>
        <v>9.9140999999999995</v>
      </c>
      <c r="E23" s="66">
        <f t="shared" si="0"/>
        <v>26</v>
      </c>
      <c r="F23" s="65">
        <f>VLOOKUP($A23,'Return Data'!$B$7:$R$2700,11,0)</f>
        <v>33.769100000000002</v>
      </c>
      <c r="G23" s="66">
        <f t="shared" si="1"/>
        <v>27</v>
      </c>
      <c r="H23" s="65">
        <f>VLOOKUP($A23,'Return Data'!$B$7:$R$2700,12,0)</f>
        <v>3.5270000000000001</v>
      </c>
      <c r="I23" s="66">
        <f t="shared" si="2"/>
        <v>21</v>
      </c>
      <c r="J23" s="65">
        <f>VLOOKUP($A23,'Return Data'!$B$7:$R$2700,13,0)</f>
        <v>10.2525</v>
      </c>
      <c r="K23" s="66">
        <f t="shared" si="3"/>
        <v>10</v>
      </c>
      <c r="L23" s="65">
        <f>VLOOKUP($A23,'Return Data'!$B$7:$R$2700,17,0)</f>
        <v>11.98</v>
      </c>
      <c r="M23" s="66">
        <f t="shared" si="4"/>
        <v>13</v>
      </c>
      <c r="N23" s="65">
        <f>VLOOKUP($A23,'Return Data'!$B$7:$R$2700,14,0)</f>
        <v>7.9760999999999997</v>
      </c>
      <c r="O23" s="66">
        <f t="shared" si="5"/>
        <v>8</v>
      </c>
      <c r="P23" s="65">
        <f>VLOOKUP($A23,'Return Data'!$B$7:$R$2700,15,0)</f>
        <v>11.2622</v>
      </c>
      <c r="Q23" s="66">
        <f t="shared" si="6"/>
        <v>10</v>
      </c>
      <c r="R23" s="65">
        <f>VLOOKUP($A23,'Return Data'!$B$7:$R$2700,16,0)</f>
        <v>13.6656</v>
      </c>
      <c r="S23" s="67">
        <f t="shared" si="7"/>
        <v>6</v>
      </c>
    </row>
    <row r="24" spans="1:19" x14ac:dyDescent="0.3">
      <c r="A24" s="63" t="s">
        <v>1005</v>
      </c>
      <c r="B24" s="64">
        <f>VLOOKUP($A24,'Return Data'!$B$7:$R$2700,3,0)</f>
        <v>44158</v>
      </c>
      <c r="C24" s="65">
        <f>VLOOKUP($A24,'Return Data'!$B$7:$R$2700,4,0)</f>
        <v>83.168400000000005</v>
      </c>
      <c r="D24" s="65">
        <f>VLOOKUP($A24,'Return Data'!$B$7:$R$2700,10,0)</f>
        <v>9.2091999999999992</v>
      </c>
      <c r="E24" s="66">
        <f t="shared" si="0"/>
        <v>28</v>
      </c>
      <c r="F24" s="65">
        <f>VLOOKUP($A24,'Return Data'!$B$7:$R$2700,11,0)</f>
        <v>27.638000000000002</v>
      </c>
      <c r="G24" s="66">
        <f t="shared" si="1"/>
        <v>29</v>
      </c>
      <c r="H24" s="65">
        <f>VLOOKUP($A24,'Return Data'!$B$7:$R$2700,12,0)</f>
        <v>13.125</v>
      </c>
      <c r="I24" s="66">
        <f t="shared" si="2"/>
        <v>1</v>
      </c>
      <c r="J24" s="65">
        <f>VLOOKUP($A24,'Return Data'!$B$7:$R$2700,13,0)</f>
        <v>14.206200000000001</v>
      </c>
      <c r="K24" s="66">
        <f t="shared" si="3"/>
        <v>3</v>
      </c>
      <c r="L24" s="65">
        <f>VLOOKUP($A24,'Return Data'!$B$7:$R$2700,17,0)</f>
        <v>10.1432</v>
      </c>
      <c r="M24" s="66">
        <f t="shared" si="4"/>
        <v>20</v>
      </c>
      <c r="N24" s="65">
        <f>VLOOKUP($A24,'Return Data'!$B$7:$R$2700,14,0)</f>
        <v>7.4202000000000004</v>
      </c>
      <c r="O24" s="66">
        <f t="shared" si="5"/>
        <v>11</v>
      </c>
      <c r="P24" s="65">
        <f>VLOOKUP($A24,'Return Data'!$B$7:$R$2700,15,0)</f>
        <v>9.2858000000000001</v>
      </c>
      <c r="Q24" s="66">
        <f t="shared" si="6"/>
        <v>20</v>
      </c>
      <c r="R24" s="65">
        <f>VLOOKUP($A24,'Return Data'!$B$7:$R$2700,16,0)</f>
        <v>11.1083</v>
      </c>
      <c r="S24" s="67">
        <f t="shared" si="7"/>
        <v>22</v>
      </c>
    </row>
    <row r="25" spans="1:19" x14ac:dyDescent="0.3">
      <c r="A25" s="63" t="s">
        <v>1007</v>
      </c>
      <c r="B25" s="64">
        <f>VLOOKUP($A25,'Return Data'!$B$7:$R$2700,3,0)</f>
        <v>44158</v>
      </c>
      <c r="C25" s="65">
        <f>VLOOKUP($A25,'Return Data'!$B$7:$R$2700,4,0)</f>
        <v>81.673795843203294</v>
      </c>
      <c r="D25" s="65">
        <f>VLOOKUP($A25,'Return Data'!$B$7:$R$2700,10,0)</f>
        <v>13.0121</v>
      </c>
      <c r="E25" s="66">
        <f t="shared" si="0"/>
        <v>10</v>
      </c>
      <c r="F25" s="65">
        <f>VLOOKUP($A25,'Return Data'!$B$7:$R$2700,11,0)</f>
        <v>42.5518</v>
      </c>
      <c r="G25" s="66">
        <f t="shared" si="1"/>
        <v>3</v>
      </c>
      <c r="H25" s="65">
        <f>VLOOKUP($A25,'Return Data'!$B$7:$R$2700,12,0)</f>
        <v>8.0792999999999999</v>
      </c>
      <c r="I25" s="66">
        <f t="shared" si="2"/>
        <v>4</v>
      </c>
      <c r="J25" s="65">
        <f>VLOOKUP($A25,'Return Data'!$B$7:$R$2700,13,0)</f>
        <v>11.0396</v>
      </c>
      <c r="K25" s="66">
        <f t="shared" si="3"/>
        <v>9</v>
      </c>
      <c r="L25" s="65">
        <f>VLOOKUP($A25,'Return Data'!$B$7:$R$2700,17,0)</f>
        <v>13.9815</v>
      </c>
      <c r="M25" s="66">
        <f t="shared" si="4"/>
        <v>4</v>
      </c>
      <c r="N25" s="65">
        <f>VLOOKUP($A25,'Return Data'!$B$7:$R$2700,14,0)</f>
        <v>8.2014999999999993</v>
      </c>
      <c r="O25" s="66">
        <f t="shared" si="5"/>
        <v>6</v>
      </c>
      <c r="P25" s="65">
        <f>VLOOKUP($A25,'Return Data'!$B$7:$R$2700,15,0)</f>
        <v>11.090299999999999</v>
      </c>
      <c r="Q25" s="66">
        <f t="shared" si="6"/>
        <v>11</v>
      </c>
      <c r="R25" s="65">
        <f>VLOOKUP($A25,'Return Data'!$B$7:$R$2700,16,0)</f>
        <v>12.7475</v>
      </c>
      <c r="S25" s="67">
        <f t="shared" si="7"/>
        <v>11</v>
      </c>
    </row>
    <row r="26" spans="1:19" x14ac:dyDescent="0.3">
      <c r="A26" s="63" t="s">
        <v>1008</v>
      </c>
      <c r="B26" s="64">
        <f>VLOOKUP($A26,'Return Data'!$B$7:$R$2700,3,0)</f>
        <v>44158</v>
      </c>
      <c r="C26" s="65">
        <f>VLOOKUP($A26,'Return Data'!$B$7:$R$2700,4,0)</f>
        <v>32.133000000000003</v>
      </c>
      <c r="D26" s="65">
        <f>VLOOKUP($A26,'Return Data'!$B$7:$R$2700,10,0)</f>
        <v>11.26</v>
      </c>
      <c r="E26" s="66">
        <f t="shared" si="0"/>
        <v>21</v>
      </c>
      <c r="F26" s="65">
        <f>VLOOKUP($A26,'Return Data'!$B$7:$R$2700,11,0)</f>
        <v>35.662399999999998</v>
      </c>
      <c r="G26" s="66">
        <f t="shared" si="1"/>
        <v>22</v>
      </c>
      <c r="H26" s="65">
        <f>VLOOKUP($A26,'Return Data'!$B$7:$R$2700,12,0)</f>
        <v>3.3614000000000002</v>
      </c>
      <c r="I26" s="66">
        <f t="shared" si="2"/>
        <v>23</v>
      </c>
      <c r="J26" s="65">
        <f>VLOOKUP($A26,'Return Data'!$B$7:$R$2700,13,0)</f>
        <v>7.3461999999999996</v>
      </c>
      <c r="K26" s="66">
        <f t="shared" si="3"/>
        <v>21</v>
      </c>
      <c r="L26" s="65">
        <f>VLOOKUP($A26,'Return Data'!$B$7:$R$2700,17,0)</f>
        <v>10.851599999999999</v>
      </c>
      <c r="M26" s="66">
        <f t="shared" si="4"/>
        <v>18</v>
      </c>
      <c r="N26" s="65">
        <f>VLOOKUP($A26,'Return Data'!$B$7:$R$2700,14,0)</f>
        <v>6.6494</v>
      </c>
      <c r="O26" s="66">
        <f t="shared" si="5"/>
        <v>15</v>
      </c>
      <c r="P26" s="65">
        <f>VLOOKUP($A26,'Return Data'!$B$7:$R$2700,15,0)</f>
        <v>9.8262999999999998</v>
      </c>
      <c r="Q26" s="66">
        <f t="shared" si="6"/>
        <v>19</v>
      </c>
      <c r="R26" s="65">
        <f>VLOOKUP($A26,'Return Data'!$B$7:$R$2700,16,0)</f>
        <v>12.1685</v>
      </c>
      <c r="S26" s="67">
        <f t="shared" si="7"/>
        <v>15</v>
      </c>
    </row>
    <row r="27" spans="1:19" x14ac:dyDescent="0.3">
      <c r="A27" s="63" t="s">
        <v>1011</v>
      </c>
      <c r="B27" s="64">
        <f>VLOOKUP($A27,'Return Data'!$B$7:$R$2700,3,0)</f>
        <v>44158</v>
      </c>
      <c r="C27" s="65">
        <f>VLOOKUP($A27,'Return Data'!$B$7:$R$2700,4,0)</f>
        <v>33.092700000000001</v>
      </c>
      <c r="D27" s="65">
        <f>VLOOKUP($A27,'Return Data'!$B$7:$R$2700,10,0)</f>
        <v>14.3766</v>
      </c>
      <c r="E27" s="66">
        <f t="shared" si="0"/>
        <v>3</v>
      </c>
      <c r="F27" s="65">
        <f>VLOOKUP($A27,'Return Data'!$B$7:$R$2700,11,0)</f>
        <v>35.406100000000002</v>
      </c>
      <c r="G27" s="66">
        <f t="shared" si="1"/>
        <v>24</v>
      </c>
      <c r="H27" s="65">
        <f>VLOOKUP($A27,'Return Data'!$B$7:$R$2700,12,0)</f>
        <v>2.2395999999999998</v>
      </c>
      <c r="I27" s="66">
        <f t="shared" si="2"/>
        <v>25</v>
      </c>
      <c r="J27" s="65">
        <f>VLOOKUP($A27,'Return Data'!$B$7:$R$2700,13,0)</f>
        <v>9.8498000000000001</v>
      </c>
      <c r="K27" s="66">
        <f t="shared" si="3"/>
        <v>12</v>
      </c>
      <c r="L27" s="65">
        <f>VLOOKUP($A27,'Return Data'!$B$7:$R$2700,17,0)</f>
        <v>13.9453</v>
      </c>
      <c r="M27" s="66">
        <f t="shared" si="4"/>
        <v>5</v>
      </c>
      <c r="N27" s="65">
        <f>VLOOKUP($A27,'Return Data'!$B$7:$R$2700,14,0)</f>
        <v>8.7931000000000008</v>
      </c>
      <c r="O27" s="66">
        <f t="shared" si="5"/>
        <v>5</v>
      </c>
      <c r="P27" s="65">
        <f>VLOOKUP($A27,'Return Data'!$B$7:$R$2700,15,0)</f>
        <v>10.5762</v>
      </c>
      <c r="Q27" s="66">
        <f t="shared" si="6"/>
        <v>15</v>
      </c>
      <c r="R27" s="65">
        <f>VLOOKUP($A27,'Return Data'!$B$7:$R$2700,16,0)</f>
        <v>12.1066</v>
      </c>
      <c r="S27" s="67">
        <f t="shared" si="7"/>
        <v>16</v>
      </c>
    </row>
    <row r="28" spans="1:19" x14ac:dyDescent="0.3">
      <c r="A28" s="63" t="s">
        <v>1012</v>
      </c>
      <c r="B28" s="64">
        <f>VLOOKUP($A28,'Return Data'!$B$7:$R$2700,3,0)</f>
        <v>44158</v>
      </c>
      <c r="C28" s="65">
        <f>VLOOKUP($A28,'Return Data'!$B$7:$R$2700,4,0)</f>
        <v>11.546099999999999</v>
      </c>
      <c r="D28" s="65">
        <f>VLOOKUP($A28,'Return Data'!$B$7:$R$2700,10,0)</f>
        <v>13.853400000000001</v>
      </c>
      <c r="E28" s="66">
        <f t="shared" si="0"/>
        <v>6</v>
      </c>
      <c r="F28" s="65">
        <f>VLOOKUP($A28,'Return Data'!$B$7:$R$2700,11,0)</f>
        <v>36.3095</v>
      </c>
      <c r="G28" s="66">
        <f t="shared" si="1"/>
        <v>20</v>
      </c>
      <c r="H28" s="65">
        <f>VLOOKUP($A28,'Return Data'!$B$7:$R$2700,12,0)</f>
        <v>5.6890000000000001</v>
      </c>
      <c r="I28" s="66">
        <f t="shared" si="2"/>
        <v>18</v>
      </c>
      <c r="J28" s="65">
        <f>VLOOKUP($A28,'Return Data'!$B$7:$R$2700,13,0)</f>
        <v>6.9153000000000002</v>
      </c>
      <c r="K28" s="66">
        <f t="shared" si="3"/>
        <v>23</v>
      </c>
      <c r="L28" s="65"/>
      <c r="M28" s="66"/>
      <c r="N28" s="65"/>
      <c r="O28" s="66"/>
      <c r="P28" s="65"/>
      <c r="Q28" s="66"/>
      <c r="R28" s="65">
        <f>VLOOKUP($A28,'Return Data'!$B$7:$R$2700,16,0)</f>
        <v>8.8468</v>
      </c>
      <c r="S28" s="67">
        <f t="shared" si="7"/>
        <v>27</v>
      </c>
    </row>
    <row r="29" spans="1:19" x14ac:dyDescent="0.3">
      <c r="A29" s="63" t="s">
        <v>1014</v>
      </c>
      <c r="B29" s="64">
        <f>VLOOKUP($A29,'Return Data'!$B$7:$R$2700,3,0)</f>
        <v>44158</v>
      </c>
      <c r="C29" s="65">
        <f>VLOOKUP($A29,'Return Data'!$B$7:$R$2700,4,0)</f>
        <v>61.835000000000001</v>
      </c>
      <c r="D29" s="65">
        <f>VLOOKUP($A29,'Return Data'!$B$7:$R$2700,10,0)</f>
        <v>10.9307</v>
      </c>
      <c r="E29" s="66">
        <f t="shared" si="0"/>
        <v>23</v>
      </c>
      <c r="F29" s="65">
        <f>VLOOKUP($A29,'Return Data'!$B$7:$R$2700,11,0)</f>
        <v>43.578600000000002</v>
      </c>
      <c r="G29" s="66">
        <f t="shared" si="1"/>
        <v>2</v>
      </c>
      <c r="H29" s="65">
        <f>VLOOKUP($A29,'Return Data'!$B$7:$R$2700,12,0)</f>
        <v>6.7243000000000004</v>
      </c>
      <c r="I29" s="66">
        <f t="shared" si="2"/>
        <v>10</v>
      </c>
      <c r="J29" s="65">
        <f>VLOOKUP($A29,'Return Data'!$B$7:$R$2700,13,0)</f>
        <v>9.1431000000000004</v>
      </c>
      <c r="K29" s="66">
        <f t="shared" si="3"/>
        <v>16</v>
      </c>
      <c r="L29" s="65">
        <f>VLOOKUP($A29,'Return Data'!$B$7:$R$2700,17,0)</f>
        <v>11.984</v>
      </c>
      <c r="M29" s="66">
        <f t="shared" si="4"/>
        <v>12</v>
      </c>
      <c r="N29" s="65">
        <f>VLOOKUP($A29,'Return Data'!$B$7:$R$2700,14,0)</f>
        <v>7.8089000000000004</v>
      </c>
      <c r="O29" s="66">
        <f t="shared" si="5"/>
        <v>9</v>
      </c>
      <c r="P29" s="65">
        <f>VLOOKUP($A29,'Return Data'!$B$7:$R$2700,15,0)</f>
        <v>13.5825</v>
      </c>
      <c r="Q29" s="66">
        <f t="shared" si="6"/>
        <v>3</v>
      </c>
      <c r="R29" s="65">
        <f>VLOOKUP($A29,'Return Data'!$B$7:$R$2700,16,0)</f>
        <v>16.258900000000001</v>
      </c>
      <c r="S29" s="67">
        <f t="shared" si="7"/>
        <v>1</v>
      </c>
    </row>
    <row r="30" spans="1:19" x14ac:dyDescent="0.3">
      <c r="A30" s="63" t="s">
        <v>1017</v>
      </c>
      <c r="B30" s="64">
        <f>VLOOKUP($A30,'Return Data'!$B$7:$R$2700,3,0)</f>
        <v>44158</v>
      </c>
      <c r="C30" s="65">
        <f>VLOOKUP($A30,'Return Data'!$B$7:$R$2700,4,0)</f>
        <v>36.588900000000002</v>
      </c>
      <c r="D30" s="65">
        <f>VLOOKUP($A30,'Return Data'!$B$7:$R$2700,10,0)</f>
        <v>8.3994</v>
      </c>
      <c r="E30" s="66">
        <f t="shared" si="0"/>
        <v>29</v>
      </c>
      <c r="F30" s="65">
        <f>VLOOKUP($A30,'Return Data'!$B$7:$R$2700,11,0)</f>
        <v>39.384700000000002</v>
      </c>
      <c r="G30" s="66">
        <f t="shared" si="1"/>
        <v>11</v>
      </c>
      <c r="H30" s="65">
        <f>VLOOKUP($A30,'Return Data'!$B$7:$R$2700,12,0)</f>
        <v>-3.3195999999999999</v>
      </c>
      <c r="I30" s="66">
        <f t="shared" si="2"/>
        <v>29</v>
      </c>
      <c r="J30" s="65">
        <f>VLOOKUP($A30,'Return Data'!$B$7:$R$2700,13,0)</f>
        <v>-1.6477999999999999</v>
      </c>
      <c r="K30" s="66">
        <f t="shared" si="3"/>
        <v>29</v>
      </c>
      <c r="L30" s="65">
        <f>VLOOKUP($A30,'Return Data'!$B$7:$R$2700,17,0)</f>
        <v>3.4419</v>
      </c>
      <c r="M30" s="66">
        <f t="shared" si="4"/>
        <v>28</v>
      </c>
      <c r="N30" s="65">
        <f>VLOOKUP($A30,'Return Data'!$B$7:$R$2700,14,0)</f>
        <v>2.5497999999999998</v>
      </c>
      <c r="O30" s="66">
        <f t="shared" si="5"/>
        <v>27</v>
      </c>
      <c r="P30" s="65">
        <f>VLOOKUP($A30,'Return Data'!$B$7:$R$2700,15,0)</f>
        <v>8.9659999999999993</v>
      </c>
      <c r="Q30" s="66">
        <f t="shared" si="6"/>
        <v>24</v>
      </c>
      <c r="R30" s="65">
        <f>VLOOKUP($A30,'Return Data'!$B$7:$R$2700,16,0)</f>
        <v>12.3527</v>
      </c>
      <c r="S30" s="67">
        <f t="shared" si="7"/>
        <v>14</v>
      </c>
    </row>
    <row r="31" spans="1:19" x14ac:dyDescent="0.3">
      <c r="A31" s="63" t="s">
        <v>1019</v>
      </c>
      <c r="B31" s="64">
        <f>VLOOKUP($A31,'Return Data'!$B$7:$R$2700,3,0)</f>
        <v>44158</v>
      </c>
      <c r="C31" s="65">
        <f>VLOOKUP($A31,'Return Data'!$B$7:$R$2700,4,0)</f>
        <v>208.18</v>
      </c>
      <c r="D31" s="65">
        <f>VLOOKUP($A31,'Return Data'!$B$7:$R$2700,10,0)</f>
        <v>13.0001</v>
      </c>
      <c r="E31" s="66">
        <f t="shared" si="0"/>
        <v>11</v>
      </c>
      <c r="F31" s="65">
        <f>VLOOKUP($A31,'Return Data'!$B$7:$R$2700,11,0)</f>
        <v>38.934899999999999</v>
      </c>
      <c r="G31" s="66">
        <f t="shared" si="1"/>
        <v>13</v>
      </c>
      <c r="H31" s="65">
        <f>VLOOKUP($A31,'Return Data'!$B$7:$R$2700,12,0)</f>
        <v>6.1547000000000001</v>
      </c>
      <c r="I31" s="66">
        <f t="shared" si="2"/>
        <v>13</v>
      </c>
      <c r="J31" s="65">
        <f>VLOOKUP($A31,'Return Data'!$B$7:$R$2700,13,0)</f>
        <v>8.4892000000000003</v>
      </c>
      <c r="K31" s="66">
        <f t="shared" si="3"/>
        <v>17</v>
      </c>
      <c r="L31" s="65">
        <f>VLOOKUP($A31,'Return Data'!$B$7:$R$2700,17,0)</f>
        <v>12.6991</v>
      </c>
      <c r="M31" s="66">
        <f t="shared" si="4"/>
        <v>9</v>
      </c>
      <c r="N31" s="65">
        <f>VLOOKUP($A31,'Return Data'!$B$7:$R$2700,14,0)</f>
        <v>7.0704000000000002</v>
      </c>
      <c r="O31" s="66">
        <f t="shared" si="5"/>
        <v>13</v>
      </c>
      <c r="P31" s="65">
        <f>VLOOKUP($A31,'Return Data'!$B$7:$R$2700,15,0)</f>
        <v>10.7563</v>
      </c>
      <c r="Q31" s="66">
        <f t="shared" si="6"/>
        <v>13</v>
      </c>
      <c r="R31" s="65">
        <f>VLOOKUP($A31,'Return Data'!$B$7:$R$2700,16,0)</f>
        <v>13.2561</v>
      </c>
      <c r="S31" s="67">
        <f t="shared" si="7"/>
        <v>9</v>
      </c>
    </row>
    <row r="32" spans="1:19" x14ac:dyDescent="0.3">
      <c r="A32" s="63" t="s">
        <v>1020</v>
      </c>
      <c r="B32" s="64">
        <f>VLOOKUP($A32,'Return Data'!$B$7:$R$2700,3,0)</f>
        <v>44158</v>
      </c>
      <c r="C32" s="65">
        <f>VLOOKUP($A32,'Return Data'!$B$7:$R$2700,4,0)</f>
        <v>47.843600000000002</v>
      </c>
      <c r="D32" s="65">
        <f>VLOOKUP($A32,'Return Data'!$B$7:$R$2700,10,0)</f>
        <v>13.594200000000001</v>
      </c>
      <c r="E32" s="66">
        <f t="shared" si="0"/>
        <v>8</v>
      </c>
      <c r="F32" s="65">
        <f>VLOOKUP($A32,'Return Data'!$B$7:$R$2700,11,0)</f>
        <v>43.8538</v>
      </c>
      <c r="G32" s="66">
        <f t="shared" si="1"/>
        <v>1</v>
      </c>
      <c r="H32" s="65">
        <f>VLOOKUP($A32,'Return Data'!$B$7:$R$2700,12,0)</f>
        <v>7.9890999999999996</v>
      </c>
      <c r="I32" s="66">
        <f t="shared" si="2"/>
        <v>5</v>
      </c>
      <c r="J32" s="65">
        <f>VLOOKUP($A32,'Return Data'!$B$7:$R$2700,13,0)</f>
        <v>9.9109999999999996</v>
      </c>
      <c r="K32" s="66">
        <f t="shared" si="3"/>
        <v>11</v>
      </c>
      <c r="L32" s="65">
        <f>VLOOKUP($A32,'Return Data'!$B$7:$R$2700,17,0)</f>
        <v>11.6691</v>
      </c>
      <c r="M32" s="66">
        <f t="shared" si="4"/>
        <v>14</v>
      </c>
      <c r="N32" s="65">
        <f>VLOOKUP($A32,'Return Data'!$B$7:$R$2700,14,0)</f>
        <v>6.5148000000000001</v>
      </c>
      <c r="O32" s="66">
        <f t="shared" si="5"/>
        <v>17</v>
      </c>
      <c r="P32" s="65">
        <f>VLOOKUP($A32,'Return Data'!$B$7:$R$2700,15,0)</f>
        <v>10.8795</v>
      </c>
      <c r="Q32" s="66">
        <f t="shared" si="6"/>
        <v>12</v>
      </c>
      <c r="R32" s="65">
        <f>VLOOKUP($A32,'Return Data'!$B$7:$R$2700,16,0)</f>
        <v>14.236800000000001</v>
      </c>
      <c r="S32" s="67">
        <f t="shared" si="7"/>
        <v>4</v>
      </c>
    </row>
    <row r="33" spans="1:19" x14ac:dyDescent="0.3">
      <c r="A33" s="63" t="s">
        <v>1023</v>
      </c>
      <c r="B33" s="64">
        <f>VLOOKUP($A33,'Return Data'!$B$7:$R$2700,3,0)</f>
        <v>44158</v>
      </c>
      <c r="C33" s="65">
        <f>VLOOKUP($A33,'Return Data'!$B$7:$R$2700,4,0)</f>
        <v>253.55760000000001</v>
      </c>
      <c r="D33" s="65">
        <f>VLOOKUP($A33,'Return Data'!$B$7:$R$2700,10,0)</f>
        <v>10.8993</v>
      </c>
      <c r="E33" s="66">
        <f t="shared" si="0"/>
        <v>24</v>
      </c>
      <c r="F33" s="65">
        <f>VLOOKUP($A33,'Return Data'!$B$7:$R$2700,11,0)</f>
        <v>37.527500000000003</v>
      </c>
      <c r="G33" s="66">
        <f t="shared" si="1"/>
        <v>18</v>
      </c>
      <c r="H33" s="65">
        <f>VLOOKUP($A33,'Return Data'!$B$7:$R$2700,12,0)</f>
        <v>-0.123</v>
      </c>
      <c r="I33" s="66">
        <f t="shared" si="2"/>
        <v>27</v>
      </c>
      <c r="J33" s="65">
        <f>VLOOKUP($A33,'Return Data'!$B$7:$R$2700,13,0)</f>
        <v>1.8488</v>
      </c>
      <c r="K33" s="66">
        <f t="shared" si="3"/>
        <v>27</v>
      </c>
      <c r="L33" s="65">
        <f>VLOOKUP($A33,'Return Data'!$B$7:$R$2700,17,0)</f>
        <v>8.4981000000000009</v>
      </c>
      <c r="M33" s="66">
        <f t="shared" si="4"/>
        <v>24</v>
      </c>
      <c r="N33" s="65">
        <f>VLOOKUP($A33,'Return Data'!$B$7:$R$2700,14,0)</f>
        <v>4.1924000000000001</v>
      </c>
      <c r="O33" s="66">
        <f t="shared" si="5"/>
        <v>24</v>
      </c>
      <c r="P33" s="65">
        <f>VLOOKUP($A33,'Return Data'!$B$7:$R$2700,15,0)</f>
        <v>9.1127000000000002</v>
      </c>
      <c r="Q33" s="66">
        <f t="shared" si="6"/>
        <v>22</v>
      </c>
      <c r="R33" s="65">
        <f>VLOOKUP($A33,'Return Data'!$B$7:$R$2700,16,0)</f>
        <v>11.333500000000001</v>
      </c>
      <c r="S33" s="67">
        <f t="shared" si="7"/>
        <v>21</v>
      </c>
    </row>
    <row r="34" spans="1:19" x14ac:dyDescent="0.3">
      <c r="A34" s="63" t="s">
        <v>1024</v>
      </c>
      <c r="B34" s="64">
        <f>VLOOKUP($A34,'Return Data'!$B$7:$R$2700,3,0)</f>
        <v>44158</v>
      </c>
      <c r="C34" s="65">
        <f>VLOOKUP($A34,'Return Data'!$B$7:$R$2700,4,0)</f>
        <v>83.6</v>
      </c>
      <c r="D34" s="65">
        <f>VLOOKUP($A34,'Return Data'!$B$7:$R$2700,10,0)</f>
        <v>11.5113</v>
      </c>
      <c r="E34" s="66">
        <f t="shared" si="0"/>
        <v>20</v>
      </c>
      <c r="F34" s="65">
        <f>VLOOKUP($A34,'Return Data'!$B$7:$R$2700,11,0)</f>
        <v>33.717199999999998</v>
      </c>
      <c r="G34" s="66">
        <f t="shared" si="1"/>
        <v>28</v>
      </c>
      <c r="H34" s="65">
        <f>VLOOKUP($A34,'Return Data'!$B$7:$R$2700,12,0)</f>
        <v>2.3632</v>
      </c>
      <c r="I34" s="66">
        <f t="shared" si="2"/>
        <v>24</v>
      </c>
      <c r="J34" s="65">
        <f>VLOOKUP($A34,'Return Data'!$B$7:$R$2700,13,0)</f>
        <v>4.2784000000000004</v>
      </c>
      <c r="K34" s="66">
        <f t="shared" si="3"/>
        <v>25</v>
      </c>
      <c r="L34" s="65">
        <f>VLOOKUP($A34,'Return Data'!$B$7:$R$2700,17,0)</f>
        <v>7.0018000000000002</v>
      </c>
      <c r="M34" s="66">
        <f t="shared" si="4"/>
        <v>26</v>
      </c>
      <c r="N34" s="65">
        <f>VLOOKUP($A34,'Return Data'!$B$7:$R$2700,14,0)</f>
        <v>2.7366000000000001</v>
      </c>
      <c r="O34" s="66">
        <f t="shared" si="5"/>
        <v>26</v>
      </c>
      <c r="P34" s="65">
        <f>VLOOKUP($A34,'Return Data'!$B$7:$R$2700,15,0)</f>
        <v>6.1912000000000003</v>
      </c>
      <c r="Q34" s="66">
        <f t="shared" si="6"/>
        <v>27</v>
      </c>
      <c r="R34" s="65">
        <f>VLOOKUP($A34,'Return Data'!$B$7:$R$2700,16,0)</f>
        <v>8.3908000000000005</v>
      </c>
      <c r="S34" s="67">
        <f t="shared" si="7"/>
        <v>28</v>
      </c>
    </row>
    <row r="35" spans="1:19" x14ac:dyDescent="0.3">
      <c r="A35" s="63" t="s">
        <v>1026</v>
      </c>
      <c r="B35" s="64">
        <f>VLOOKUP($A35,'Return Data'!$B$7:$R$2700,3,0)</f>
        <v>44158</v>
      </c>
      <c r="C35" s="65">
        <f>VLOOKUP($A35,'Return Data'!$B$7:$R$2700,4,0)</f>
        <v>12.41</v>
      </c>
      <c r="D35" s="65">
        <f>VLOOKUP($A35,'Return Data'!$B$7:$R$2700,10,0)</f>
        <v>12.5113</v>
      </c>
      <c r="E35" s="66">
        <f t="shared" si="0"/>
        <v>13</v>
      </c>
      <c r="F35" s="65">
        <f>VLOOKUP($A35,'Return Data'!$B$7:$R$2700,11,0)</f>
        <v>39.595100000000002</v>
      </c>
      <c r="G35" s="66">
        <f t="shared" si="1"/>
        <v>10</v>
      </c>
      <c r="H35" s="65">
        <f>VLOOKUP($A35,'Return Data'!$B$7:$R$2700,12,0)</f>
        <v>6.6151</v>
      </c>
      <c r="I35" s="66">
        <f t="shared" si="2"/>
        <v>11</v>
      </c>
      <c r="J35" s="65">
        <f>VLOOKUP($A35,'Return Data'!$B$7:$R$2700,13,0)</f>
        <v>9.2430000000000003</v>
      </c>
      <c r="K35" s="66">
        <f t="shared" si="3"/>
        <v>15</v>
      </c>
      <c r="L35" s="65">
        <f>VLOOKUP($A35,'Return Data'!$B$7:$R$2700,17,0)</f>
        <v>11.4786</v>
      </c>
      <c r="M35" s="66">
        <f t="shared" si="4"/>
        <v>16</v>
      </c>
      <c r="N35" s="65">
        <f>VLOOKUP($A35,'Return Data'!$B$7:$R$2700,14,0)</f>
        <v>5.6901000000000002</v>
      </c>
      <c r="O35" s="66">
        <f t="shared" si="5"/>
        <v>20</v>
      </c>
      <c r="P35" s="65">
        <f>VLOOKUP($A35,'Return Data'!$B$7:$R$2700,15,0)</f>
        <v>0</v>
      </c>
      <c r="Q35" s="66">
        <f t="shared" si="6"/>
        <v>28</v>
      </c>
      <c r="R35" s="65">
        <f>VLOOKUP($A35,'Return Data'!$B$7:$R$2700,16,0)</f>
        <v>6.2896999999999998</v>
      </c>
      <c r="S35" s="67">
        <f t="shared" si="7"/>
        <v>29</v>
      </c>
    </row>
    <row r="36" spans="1:19" x14ac:dyDescent="0.3">
      <c r="A36" s="63" t="s">
        <v>1028</v>
      </c>
      <c r="B36" s="64">
        <f>VLOOKUP($A36,'Return Data'!$B$7:$R$2700,3,0)</f>
        <v>44158</v>
      </c>
      <c r="C36" s="65">
        <f>VLOOKUP($A36,'Return Data'!$B$7:$R$2700,4,0)</f>
        <v>66.806447046781798</v>
      </c>
      <c r="D36" s="65">
        <f>VLOOKUP($A36,'Return Data'!$B$7:$R$2700,10,0)</f>
        <v>13.866300000000001</v>
      </c>
      <c r="E36" s="66">
        <f t="shared" si="0"/>
        <v>5</v>
      </c>
      <c r="F36" s="65">
        <f>VLOOKUP($A36,'Return Data'!$B$7:$R$2700,11,0)</f>
        <v>40.292499999999997</v>
      </c>
      <c r="G36" s="66">
        <f t="shared" si="1"/>
        <v>8</v>
      </c>
      <c r="H36" s="65">
        <f>VLOOKUP($A36,'Return Data'!$B$7:$R$2700,12,0)</f>
        <v>8.1494999999999997</v>
      </c>
      <c r="I36" s="66">
        <f t="shared" si="2"/>
        <v>3</v>
      </c>
      <c r="J36" s="65">
        <f>VLOOKUP($A36,'Return Data'!$B$7:$R$2700,13,0)</f>
        <v>13.9277</v>
      </c>
      <c r="K36" s="66">
        <f t="shared" si="3"/>
        <v>4</v>
      </c>
      <c r="L36" s="65">
        <f>VLOOKUP($A36,'Return Data'!$B$7:$R$2700,17,0)</f>
        <v>12.3874</v>
      </c>
      <c r="M36" s="66">
        <f t="shared" si="4"/>
        <v>10</v>
      </c>
      <c r="N36" s="65">
        <f>VLOOKUP($A36,'Return Data'!$B$7:$R$2700,14,0)</f>
        <v>8.1793999999999993</v>
      </c>
      <c r="O36" s="66">
        <f t="shared" si="5"/>
        <v>7</v>
      </c>
      <c r="P36" s="65">
        <f>VLOOKUP($A36,'Return Data'!$B$7:$R$2700,15,0)</f>
        <v>10.752800000000001</v>
      </c>
      <c r="Q36" s="66">
        <f t="shared" si="6"/>
        <v>14</v>
      </c>
      <c r="R36" s="65">
        <f>VLOOKUP($A36,'Return Data'!$B$7:$R$2700,16,0)</f>
        <v>12.4839</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12.205420689655174</v>
      </c>
      <c r="E38" s="74"/>
      <c r="F38" s="75">
        <f>AVERAGE(F8:F36)</f>
        <v>38.00569310344828</v>
      </c>
      <c r="G38" s="74"/>
      <c r="H38" s="75">
        <f>AVERAGE(H8:H36)</f>
        <v>5.2056068965517257</v>
      </c>
      <c r="I38" s="74"/>
      <c r="J38" s="75">
        <f>AVERAGE(J8:J36)</f>
        <v>8.6949517241379315</v>
      </c>
      <c r="K38" s="74"/>
      <c r="L38" s="75">
        <f>AVERAGE(L8:L36)</f>
        <v>11.345396428571432</v>
      </c>
      <c r="M38" s="74"/>
      <c r="N38" s="75">
        <f>AVERAGE(N8:N36)</f>
        <v>6.8729642857142847</v>
      </c>
      <c r="O38" s="74"/>
      <c r="P38" s="75">
        <f>AVERAGE(P8:P36)</f>
        <v>10.273578571428573</v>
      </c>
      <c r="Q38" s="74"/>
      <c r="R38" s="75">
        <f>AVERAGE(R8:R36)</f>
        <v>12.052882758620694</v>
      </c>
      <c r="S38" s="76"/>
    </row>
    <row r="39" spans="1:19" x14ac:dyDescent="0.3">
      <c r="A39" s="73" t="s">
        <v>28</v>
      </c>
      <c r="B39" s="74"/>
      <c r="C39" s="74"/>
      <c r="D39" s="75">
        <f>MIN(D8:D36)</f>
        <v>8.3994</v>
      </c>
      <c r="E39" s="74"/>
      <c r="F39" s="75">
        <f>MIN(F8:F36)</f>
        <v>27.638000000000002</v>
      </c>
      <c r="G39" s="74"/>
      <c r="H39" s="75">
        <f>MIN(H8:H36)</f>
        <v>-3.3195999999999999</v>
      </c>
      <c r="I39" s="74"/>
      <c r="J39" s="75">
        <f>MIN(J8:J36)</f>
        <v>-1.6477999999999999</v>
      </c>
      <c r="K39" s="74"/>
      <c r="L39" s="75">
        <f>MIN(L8:L36)</f>
        <v>3.4419</v>
      </c>
      <c r="M39" s="74"/>
      <c r="N39" s="75">
        <f>MIN(N8:N36)</f>
        <v>2.3641999999999999</v>
      </c>
      <c r="O39" s="74"/>
      <c r="P39" s="75">
        <f>MIN(P8:P36)</f>
        <v>0</v>
      </c>
      <c r="Q39" s="74"/>
      <c r="R39" s="75">
        <f>MIN(R8:R36)</f>
        <v>6.2896999999999998</v>
      </c>
      <c r="S39" s="76"/>
    </row>
    <row r="40" spans="1:19" ht="15" thickBot="1" x14ac:dyDescent="0.35">
      <c r="A40" s="77" t="s">
        <v>29</v>
      </c>
      <c r="B40" s="78"/>
      <c r="C40" s="78"/>
      <c r="D40" s="79">
        <f>MAX(D8:D36)</f>
        <v>14.9068</v>
      </c>
      <c r="E40" s="78"/>
      <c r="F40" s="79">
        <f>MAX(F8:F36)</f>
        <v>43.8538</v>
      </c>
      <c r="G40" s="78"/>
      <c r="H40" s="79">
        <f>MAX(H8:H36)</f>
        <v>13.125</v>
      </c>
      <c r="I40" s="78"/>
      <c r="J40" s="79">
        <f>MAX(J8:J36)</f>
        <v>18.242799999999999</v>
      </c>
      <c r="K40" s="78"/>
      <c r="L40" s="79">
        <f>MAX(L8:L36)</f>
        <v>18.288499999999999</v>
      </c>
      <c r="M40" s="78"/>
      <c r="N40" s="79">
        <f>MAX(N8:N36)</f>
        <v>14.442600000000001</v>
      </c>
      <c r="O40" s="78"/>
      <c r="P40" s="79">
        <f>MAX(P8:P36)</f>
        <v>14.8583</v>
      </c>
      <c r="Q40" s="78"/>
      <c r="R40" s="79">
        <f>MAX(R8:R36)</f>
        <v>16.258900000000001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44158</v>
      </c>
      <c r="C8" s="65">
        <f>VLOOKUP($A8,'Return Data'!$B$7:$R$2700,4,0)</f>
        <v>65.973200000000006</v>
      </c>
      <c r="D8" s="65">
        <f>VLOOKUP($A8,'Return Data'!$B$7:$R$2700,9,0)</f>
        <v>4.1245000000000003</v>
      </c>
      <c r="E8" s="66">
        <f t="shared" ref="E8:E31" si="0">RANK(D8,D$8:D$31,0)</f>
        <v>20</v>
      </c>
      <c r="F8" s="65">
        <f>VLOOKUP($A8,'Return Data'!$B$7:$R$2700,10,0)</f>
        <v>11.255000000000001</v>
      </c>
      <c r="G8" s="66">
        <f t="shared" ref="G8:G31" si="1">RANK(F8,F$8:F$31,0)</f>
        <v>15</v>
      </c>
      <c r="H8" s="65">
        <f>VLOOKUP($A8,'Return Data'!$B$7:$R$2700,11,0)</f>
        <v>6.0152999999999999</v>
      </c>
      <c r="I8" s="66">
        <f t="shared" ref="I8:I31" si="2">RANK(H8,H$8:H$31,0)</f>
        <v>16</v>
      </c>
      <c r="J8" s="65">
        <f>VLOOKUP($A8,'Return Data'!$B$7:$R$2700,12,0)</f>
        <v>12.111599999999999</v>
      </c>
      <c r="K8" s="66">
        <f t="shared" ref="K8:K31" si="3">RANK(J8,J$8:J$31,0)</f>
        <v>9</v>
      </c>
      <c r="L8" s="65">
        <f>VLOOKUP($A8,'Return Data'!$B$7:$R$2700,13,0)</f>
        <v>12.0505</v>
      </c>
      <c r="M8" s="66">
        <f t="shared" ref="M8:M31" si="4">RANK(L8,L$8:L$31,0)</f>
        <v>12</v>
      </c>
      <c r="N8" s="65">
        <f>VLOOKUP($A8,'Return Data'!$B$7:$R$2700,17,0)</f>
        <v>13.347300000000001</v>
      </c>
      <c r="O8" s="66">
        <f t="shared" ref="O8:O31" si="5">RANK(N8,N$8:N$31,0)</f>
        <v>11</v>
      </c>
      <c r="P8" s="65">
        <f>VLOOKUP($A8,'Return Data'!$B$7:$R$2700,14,0)</f>
        <v>9.8170999999999999</v>
      </c>
      <c r="Q8" s="66">
        <f t="shared" ref="Q8:Q31" si="6">RANK(P8,P$8:P$31,0)</f>
        <v>13</v>
      </c>
      <c r="R8" s="65">
        <f>VLOOKUP($A8,'Return Data'!$B$7:$R$2700,16,0)</f>
        <v>10.4137</v>
      </c>
      <c r="S8" s="67">
        <f t="shared" ref="S8:S31" si="7">RANK(R8,R$8:R$31,0)</f>
        <v>8</v>
      </c>
    </row>
    <row r="9" spans="1:19" x14ac:dyDescent="0.3">
      <c r="A9" s="82" t="s">
        <v>1434</v>
      </c>
      <c r="B9" s="64">
        <f>VLOOKUP($A9,'Return Data'!$B$7:$R$2700,3,0)</f>
        <v>44158</v>
      </c>
      <c r="C9" s="65">
        <f>VLOOKUP($A9,'Return Data'!$B$7:$R$2700,4,0)</f>
        <v>20.549399999999999</v>
      </c>
      <c r="D9" s="65">
        <f>VLOOKUP($A9,'Return Data'!$B$7:$R$2700,9,0)</f>
        <v>7.8966000000000003</v>
      </c>
      <c r="E9" s="66">
        <f t="shared" si="0"/>
        <v>6</v>
      </c>
      <c r="F9" s="65">
        <f>VLOOKUP($A9,'Return Data'!$B$7:$R$2700,10,0)</f>
        <v>12.9537</v>
      </c>
      <c r="G9" s="66">
        <f t="shared" si="1"/>
        <v>5</v>
      </c>
      <c r="H9" s="65">
        <f>VLOOKUP($A9,'Return Data'!$B$7:$R$2700,11,0)</f>
        <v>7.6734</v>
      </c>
      <c r="I9" s="66">
        <f t="shared" si="2"/>
        <v>4</v>
      </c>
      <c r="J9" s="65">
        <f>VLOOKUP($A9,'Return Data'!$B$7:$R$2700,12,0)</f>
        <v>13.259</v>
      </c>
      <c r="K9" s="66">
        <f t="shared" si="3"/>
        <v>4</v>
      </c>
      <c r="L9" s="65">
        <f>VLOOKUP($A9,'Return Data'!$B$7:$R$2700,13,0)</f>
        <v>13.239699999999999</v>
      </c>
      <c r="M9" s="66">
        <f t="shared" si="4"/>
        <v>7</v>
      </c>
      <c r="N9" s="65">
        <f>VLOOKUP($A9,'Return Data'!$B$7:$R$2700,17,0)</f>
        <v>14.0268</v>
      </c>
      <c r="O9" s="66">
        <f t="shared" si="5"/>
        <v>5</v>
      </c>
      <c r="P9" s="65">
        <f>VLOOKUP($A9,'Return Data'!$B$7:$R$2700,14,0)</f>
        <v>9.9451000000000001</v>
      </c>
      <c r="Q9" s="66">
        <f t="shared" si="6"/>
        <v>11</v>
      </c>
      <c r="R9" s="65">
        <f>VLOOKUP($A9,'Return Data'!$B$7:$R$2700,16,0)</f>
        <v>8.6311</v>
      </c>
      <c r="S9" s="67">
        <f t="shared" si="7"/>
        <v>22</v>
      </c>
    </row>
    <row r="10" spans="1:19" x14ac:dyDescent="0.3">
      <c r="A10" s="82" t="s">
        <v>1437</v>
      </c>
      <c r="B10" s="64">
        <f>VLOOKUP($A10,'Return Data'!$B$7:$R$2700,3,0)</f>
        <v>44158</v>
      </c>
      <c r="C10" s="65">
        <f>VLOOKUP($A10,'Return Data'!$B$7:$R$2700,4,0)</f>
        <v>35.724299999999999</v>
      </c>
      <c r="D10" s="65">
        <f>VLOOKUP($A10,'Return Data'!$B$7:$R$2700,9,0)</f>
        <v>6.7154999999999996</v>
      </c>
      <c r="E10" s="66">
        <f t="shared" si="0"/>
        <v>8</v>
      </c>
      <c r="F10" s="65">
        <f>VLOOKUP($A10,'Return Data'!$B$7:$R$2700,10,0)</f>
        <v>10.3477</v>
      </c>
      <c r="G10" s="66">
        <f t="shared" si="1"/>
        <v>20</v>
      </c>
      <c r="H10" s="65">
        <f>VLOOKUP($A10,'Return Data'!$B$7:$R$2700,11,0)</f>
        <v>6.6337999999999999</v>
      </c>
      <c r="I10" s="66">
        <f t="shared" si="2"/>
        <v>9</v>
      </c>
      <c r="J10" s="65">
        <f>VLOOKUP($A10,'Return Data'!$B$7:$R$2700,12,0)</f>
        <v>10.3604</v>
      </c>
      <c r="K10" s="66">
        <f t="shared" si="3"/>
        <v>17</v>
      </c>
      <c r="L10" s="65">
        <f>VLOOKUP($A10,'Return Data'!$B$7:$R$2700,13,0)</f>
        <v>10.226599999999999</v>
      </c>
      <c r="M10" s="66">
        <f t="shared" si="4"/>
        <v>19</v>
      </c>
      <c r="N10" s="65">
        <f>VLOOKUP($A10,'Return Data'!$B$7:$R$2700,17,0)</f>
        <v>11.312799999999999</v>
      </c>
      <c r="O10" s="66">
        <f t="shared" si="5"/>
        <v>19</v>
      </c>
      <c r="P10" s="65">
        <f>VLOOKUP($A10,'Return Data'!$B$7:$R$2700,14,0)</f>
        <v>8.6808999999999994</v>
      </c>
      <c r="Q10" s="66">
        <f t="shared" si="6"/>
        <v>17</v>
      </c>
      <c r="R10" s="65">
        <f>VLOOKUP($A10,'Return Data'!$B$7:$R$2700,16,0)</f>
        <v>9.0585000000000004</v>
      </c>
      <c r="S10" s="67">
        <f t="shared" si="7"/>
        <v>17</v>
      </c>
    </row>
    <row r="11" spans="1:19" x14ac:dyDescent="0.3">
      <c r="A11" s="82" t="s">
        <v>1438</v>
      </c>
      <c r="B11" s="64">
        <f>VLOOKUP($A11,'Return Data'!$B$7:$R$2700,3,0)</f>
        <v>44158</v>
      </c>
      <c r="C11" s="65">
        <f>VLOOKUP($A11,'Return Data'!$B$7:$R$2700,4,0)</f>
        <v>62.680399999999999</v>
      </c>
      <c r="D11" s="65">
        <f>VLOOKUP($A11,'Return Data'!$B$7:$R$2700,9,0)</f>
        <v>5.8350999999999997</v>
      </c>
      <c r="E11" s="66">
        <f t="shared" si="0"/>
        <v>10</v>
      </c>
      <c r="F11" s="65">
        <f>VLOOKUP($A11,'Return Data'!$B$7:$R$2700,10,0)</f>
        <v>11.5534</v>
      </c>
      <c r="G11" s="66">
        <f t="shared" si="1"/>
        <v>11</v>
      </c>
      <c r="H11" s="65">
        <f>VLOOKUP($A11,'Return Data'!$B$7:$R$2700,11,0)</f>
        <v>5.9093999999999998</v>
      </c>
      <c r="I11" s="66">
        <f t="shared" si="2"/>
        <v>18</v>
      </c>
      <c r="J11" s="65">
        <f>VLOOKUP($A11,'Return Data'!$B$7:$R$2700,12,0)</f>
        <v>10.510199999999999</v>
      </c>
      <c r="K11" s="66">
        <f t="shared" si="3"/>
        <v>16</v>
      </c>
      <c r="L11" s="65">
        <f>VLOOKUP($A11,'Return Data'!$B$7:$R$2700,13,0)</f>
        <v>10.5961</v>
      </c>
      <c r="M11" s="66">
        <f t="shared" si="4"/>
        <v>16</v>
      </c>
      <c r="N11" s="65">
        <f>VLOOKUP($A11,'Return Data'!$B$7:$R$2700,17,0)</f>
        <v>11.417</v>
      </c>
      <c r="O11" s="66">
        <f t="shared" si="5"/>
        <v>18</v>
      </c>
      <c r="P11" s="65">
        <f>VLOOKUP($A11,'Return Data'!$B$7:$R$2700,14,0)</f>
        <v>8.4960000000000004</v>
      </c>
      <c r="Q11" s="66">
        <f t="shared" si="6"/>
        <v>19</v>
      </c>
      <c r="R11" s="65">
        <f>VLOOKUP($A11,'Return Data'!$B$7:$R$2700,16,0)</f>
        <v>9.5678000000000001</v>
      </c>
      <c r="S11" s="67">
        <f t="shared" si="7"/>
        <v>13</v>
      </c>
    </row>
    <row r="12" spans="1:19" x14ac:dyDescent="0.3">
      <c r="A12" s="82" t="s">
        <v>1440</v>
      </c>
      <c r="B12" s="64">
        <f>VLOOKUP($A12,'Return Data'!$B$7:$R$2700,3,0)</f>
        <v>44158</v>
      </c>
      <c r="C12" s="65">
        <f>VLOOKUP($A12,'Return Data'!$B$7:$R$2700,4,0)</f>
        <v>76.426100000000005</v>
      </c>
      <c r="D12" s="65">
        <f>VLOOKUP($A12,'Return Data'!$B$7:$R$2700,9,0)</f>
        <v>9.9383999999999997</v>
      </c>
      <c r="E12" s="66">
        <f t="shared" si="0"/>
        <v>2</v>
      </c>
      <c r="F12" s="65">
        <f>VLOOKUP($A12,'Return Data'!$B$7:$R$2700,10,0)</f>
        <v>13.6995</v>
      </c>
      <c r="G12" s="66">
        <f t="shared" si="1"/>
        <v>2</v>
      </c>
      <c r="H12" s="65">
        <f>VLOOKUP($A12,'Return Data'!$B$7:$R$2700,11,0)</f>
        <v>7.1924000000000001</v>
      </c>
      <c r="I12" s="66">
        <f t="shared" si="2"/>
        <v>6</v>
      </c>
      <c r="J12" s="65">
        <f>VLOOKUP($A12,'Return Data'!$B$7:$R$2700,12,0)</f>
        <v>12.9945</v>
      </c>
      <c r="K12" s="66">
        <f t="shared" si="3"/>
        <v>5</v>
      </c>
      <c r="L12" s="65">
        <f>VLOOKUP($A12,'Return Data'!$B$7:$R$2700,13,0)</f>
        <v>13.602499999999999</v>
      </c>
      <c r="M12" s="66">
        <f t="shared" si="4"/>
        <v>4</v>
      </c>
      <c r="N12" s="65">
        <f>VLOOKUP($A12,'Return Data'!$B$7:$R$2700,17,0)</f>
        <v>14.5319</v>
      </c>
      <c r="O12" s="66">
        <f t="shared" si="5"/>
        <v>4</v>
      </c>
      <c r="P12" s="65">
        <f>VLOOKUP($A12,'Return Data'!$B$7:$R$2700,14,0)</f>
        <v>10.9876</v>
      </c>
      <c r="Q12" s="66">
        <f t="shared" si="6"/>
        <v>5</v>
      </c>
      <c r="R12" s="65">
        <f>VLOOKUP($A12,'Return Data'!$B$7:$R$2700,16,0)</f>
        <v>9.4732000000000003</v>
      </c>
      <c r="S12" s="67">
        <f t="shared" si="7"/>
        <v>16</v>
      </c>
    </row>
    <row r="13" spans="1:19" x14ac:dyDescent="0.3">
      <c r="A13" s="82" t="s">
        <v>1442</v>
      </c>
      <c r="B13" s="64">
        <f>VLOOKUP($A13,'Return Data'!$B$7:$R$2700,3,0)</f>
        <v>44158</v>
      </c>
      <c r="C13" s="65">
        <f>VLOOKUP($A13,'Return Data'!$B$7:$R$2700,4,0)</f>
        <v>19.459299999999999</v>
      </c>
      <c r="D13" s="65">
        <f>VLOOKUP($A13,'Return Data'!$B$7:$R$2700,9,0)</f>
        <v>16.5791</v>
      </c>
      <c r="E13" s="66">
        <f t="shared" si="0"/>
        <v>1</v>
      </c>
      <c r="F13" s="65">
        <f>VLOOKUP($A13,'Return Data'!$B$7:$R$2700,10,0)</f>
        <v>16.366</v>
      </c>
      <c r="G13" s="66">
        <f t="shared" si="1"/>
        <v>1</v>
      </c>
      <c r="H13" s="65">
        <f>VLOOKUP($A13,'Return Data'!$B$7:$R$2700,11,0)</f>
        <v>9.2849000000000004</v>
      </c>
      <c r="I13" s="66">
        <f t="shared" si="2"/>
        <v>1</v>
      </c>
      <c r="J13" s="65">
        <f>VLOOKUP($A13,'Return Data'!$B$7:$R$2700,12,0)</f>
        <v>14.444599999999999</v>
      </c>
      <c r="K13" s="66">
        <f t="shared" si="3"/>
        <v>1</v>
      </c>
      <c r="L13" s="65">
        <f>VLOOKUP($A13,'Return Data'!$B$7:$R$2700,13,0)</f>
        <v>13.128</v>
      </c>
      <c r="M13" s="66">
        <f t="shared" si="4"/>
        <v>8</v>
      </c>
      <c r="N13" s="65">
        <f>VLOOKUP($A13,'Return Data'!$B$7:$R$2700,17,0)</f>
        <v>13.505000000000001</v>
      </c>
      <c r="O13" s="66">
        <f t="shared" si="5"/>
        <v>9</v>
      </c>
      <c r="P13" s="65">
        <f>VLOOKUP($A13,'Return Data'!$B$7:$R$2700,14,0)</f>
        <v>10.6157</v>
      </c>
      <c r="Q13" s="66">
        <f t="shared" si="6"/>
        <v>7</v>
      </c>
      <c r="R13" s="65">
        <f>VLOOKUP($A13,'Return Data'!$B$7:$R$2700,16,0)</f>
        <v>10.3161</v>
      </c>
      <c r="S13" s="67">
        <f t="shared" si="7"/>
        <v>9</v>
      </c>
    </row>
    <row r="14" spans="1:19" x14ac:dyDescent="0.3">
      <c r="A14" s="82" t="s">
        <v>1445</v>
      </c>
      <c r="B14" s="64">
        <f>VLOOKUP($A14,'Return Data'!$B$7:$R$2700,3,0)</f>
        <v>44158</v>
      </c>
      <c r="C14" s="65">
        <f>VLOOKUP($A14,'Return Data'!$B$7:$R$2700,4,0)</f>
        <v>50.716200000000001</v>
      </c>
      <c r="D14" s="65">
        <f>VLOOKUP($A14,'Return Data'!$B$7:$R$2700,9,0)</f>
        <v>2.4729999999999999</v>
      </c>
      <c r="E14" s="66">
        <f t="shared" si="0"/>
        <v>24</v>
      </c>
      <c r="F14" s="65">
        <f>VLOOKUP($A14,'Return Data'!$B$7:$R$2700,10,0)</f>
        <v>7.6821000000000002</v>
      </c>
      <c r="G14" s="66">
        <f t="shared" si="1"/>
        <v>23</v>
      </c>
      <c r="H14" s="65">
        <f>VLOOKUP($A14,'Return Data'!$B$7:$R$2700,11,0)</f>
        <v>2.9201999999999999</v>
      </c>
      <c r="I14" s="66">
        <f t="shared" si="2"/>
        <v>24</v>
      </c>
      <c r="J14" s="65">
        <f>VLOOKUP($A14,'Return Data'!$B$7:$R$2700,12,0)</f>
        <v>6.9204999999999997</v>
      </c>
      <c r="K14" s="66">
        <f t="shared" si="3"/>
        <v>24</v>
      </c>
      <c r="L14" s="65">
        <f>VLOOKUP($A14,'Return Data'!$B$7:$R$2700,13,0)</f>
        <v>8.4062000000000001</v>
      </c>
      <c r="M14" s="66">
        <f t="shared" si="4"/>
        <v>24</v>
      </c>
      <c r="N14" s="65">
        <f>VLOOKUP($A14,'Return Data'!$B$7:$R$2700,17,0)</f>
        <v>10.36</v>
      </c>
      <c r="O14" s="66">
        <f t="shared" si="5"/>
        <v>23</v>
      </c>
      <c r="P14" s="65">
        <f>VLOOKUP($A14,'Return Data'!$B$7:$R$2700,14,0)</f>
        <v>6.8467000000000002</v>
      </c>
      <c r="Q14" s="66">
        <f t="shared" si="6"/>
        <v>24</v>
      </c>
      <c r="R14" s="65">
        <f>VLOOKUP($A14,'Return Data'!$B$7:$R$2700,16,0)</f>
        <v>8.3976000000000006</v>
      </c>
      <c r="S14" s="67">
        <f t="shared" si="7"/>
        <v>23</v>
      </c>
    </row>
    <row r="15" spans="1:19" x14ac:dyDescent="0.3">
      <c r="A15" s="82" t="s">
        <v>1447</v>
      </c>
      <c r="B15" s="64">
        <f>VLOOKUP($A15,'Return Data'!$B$7:$R$2700,3,0)</f>
        <v>44158</v>
      </c>
      <c r="C15" s="65">
        <f>VLOOKUP($A15,'Return Data'!$B$7:$R$2700,4,0)</f>
        <v>44.983899999999998</v>
      </c>
      <c r="D15" s="65">
        <f>VLOOKUP($A15,'Return Data'!$B$7:$R$2700,9,0)</f>
        <v>5.0787000000000004</v>
      </c>
      <c r="E15" s="66">
        <f t="shared" si="0"/>
        <v>17</v>
      </c>
      <c r="F15" s="65">
        <f>VLOOKUP($A15,'Return Data'!$B$7:$R$2700,10,0)</f>
        <v>11.1622</v>
      </c>
      <c r="G15" s="66">
        <f t="shared" si="1"/>
        <v>16</v>
      </c>
      <c r="H15" s="65">
        <f>VLOOKUP($A15,'Return Data'!$B$7:$R$2700,11,0)</f>
        <v>7.1482000000000001</v>
      </c>
      <c r="I15" s="66">
        <f t="shared" si="2"/>
        <v>7</v>
      </c>
      <c r="J15" s="65">
        <f>VLOOKUP($A15,'Return Data'!$B$7:$R$2700,12,0)</f>
        <v>10.3339</v>
      </c>
      <c r="K15" s="66">
        <f t="shared" si="3"/>
        <v>18</v>
      </c>
      <c r="L15" s="65">
        <f>VLOOKUP($A15,'Return Data'!$B$7:$R$2700,13,0)</f>
        <v>10.499000000000001</v>
      </c>
      <c r="M15" s="66">
        <f t="shared" si="4"/>
        <v>17</v>
      </c>
      <c r="N15" s="65">
        <f>VLOOKUP($A15,'Return Data'!$B$7:$R$2700,17,0)</f>
        <v>10.5031</v>
      </c>
      <c r="O15" s="66">
        <f t="shared" si="5"/>
        <v>22</v>
      </c>
      <c r="P15" s="65">
        <f>VLOOKUP($A15,'Return Data'!$B$7:$R$2700,14,0)</f>
        <v>8.0950000000000006</v>
      </c>
      <c r="Q15" s="66">
        <f t="shared" si="6"/>
        <v>21</v>
      </c>
      <c r="R15" s="65">
        <f>VLOOKUP($A15,'Return Data'!$B$7:$R$2700,16,0)</f>
        <v>8.9567999999999994</v>
      </c>
      <c r="S15" s="67">
        <f t="shared" si="7"/>
        <v>18</v>
      </c>
    </row>
    <row r="16" spans="1:19" x14ac:dyDescent="0.3">
      <c r="A16" s="82" t="s">
        <v>1449</v>
      </c>
      <c r="B16" s="64">
        <f>VLOOKUP($A16,'Return Data'!$B$7:$R$2700,3,0)</f>
        <v>44158</v>
      </c>
      <c r="C16" s="65">
        <f>VLOOKUP($A16,'Return Data'!$B$7:$R$2700,4,0)</f>
        <v>81.261200000000002</v>
      </c>
      <c r="D16" s="65">
        <f>VLOOKUP($A16,'Return Data'!$B$7:$R$2700,9,0)</f>
        <v>5.6635</v>
      </c>
      <c r="E16" s="66">
        <f t="shared" si="0"/>
        <v>11</v>
      </c>
      <c r="F16" s="65">
        <f>VLOOKUP($A16,'Return Data'!$B$7:$R$2700,10,0)</f>
        <v>11.353999999999999</v>
      </c>
      <c r="G16" s="66">
        <f t="shared" si="1"/>
        <v>14</v>
      </c>
      <c r="H16" s="65">
        <f>VLOOKUP($A16,'Return Data'!$B$7:$R$2700,11,0)</f>
        <v>6.3887</v>
      </c>
      <c r="I16" s="66">
        <f t="shared" si="2"/>
        <v>15</v>
      </c>
      <c r="J16" s="65">
        <f>VLOOKUP($A16,'Return Data'!$B$7:$R$2700,12,0)</f>
        <v>11.993</v>
      </c>
      <c r="K16" s="66">
        <f t="shared" si="3"/>
        <v>10</v>
      </c>
      <c r="L16" s="65">
        <f>VLOOKUP($A16,'Return Data'!$B$7:$R$2700,13,0)</f>
        <v>13.7645</v>
      </c>
      <c r="M16" s="66">
        <f t="shared" si="4"/>
        <v>2</v>
      </c>
      <c r="N16" s="65">
        <f>VLOOKUP($A16,'Return Data'!$B$7:$R$2700,17,0)</f>
        <v>12.834300000000001</v>
      </c>
      <c r="O16" s="66">
        <f t="shared" si="5"/>
        <v>12</v>
      </c>
      <c r="P16" s="65">
        <f>VLOOKUP($A16,'Return Data'!$B$7:$R$2700,14,0)</f>
        <v>9.9834999999999994</v>
      </c>
      <c r="Q16" s="66">
        <f t="shared" si="6"/>
        <v>10</v>
      </c>
      <c r="R16" s="65">
        <f>VLOOKUP($A16,'Return Data'!$B$7:$R$2700,16,0)</f>
        <v>9.7471999999999994</v>
      </c>
      <c r="S16" s="67">
        <f t="shared" si="7"/>
        <v>11</v>
      </c>
    </row>
    <row r="17" spans="1:19" x14ac:dyDescent="0.3">
      <c r="A17" s="82" t="s">
        <v>1451</v>
      </c>
      <c r="B17" s="64">
        <f>VLOOKUP($A17,'Return Data'!$B$7:$R$2700,3,0)</f>
        <v>44158</v>
      </c>
      <c r="C17" s="65">
        <f>VLOOKUP($A17,'Return Data'!$B$7:$R$2700,4,0)</f>
        <v>18.0397</v>
      </c>
      <c r="D17" s="65">
        <f>VLOOKUP($A17,'Return Data'!$B$7:$R$2700,9,0)</f>
        <v>7.8582000000000001</v>
      </c>
      <c r="E17" s="66">
        <f t="shared" si="0"/>
        <v>7</v>
      </c>
      <c r="F17" s="65">
        <f>VLOOKUP($A17,'Return Data'!$B$7:$R$2700,10,0)</f>
        <v>11.815099999999999</v>
      </c>
      <c r="G17" s="66">
        <f t="shared" si="1"/>
        <v>9</v>
      </c>
      <c r="H17" s="65">
        <f>VLOOKUP($A17,'Return Data'!$B$7:$R$2700,11,0)</f>
        <v>4.5414000000000003</v>
      </c>
      <c r="I17" s="66">
        <f t="shared" si="2"/>
        <v>21</v>
      </c>
      <c r="J17" s="65">
        <f>VLOOKUP($A17,'Return Data'!$B$7:$R$2700,12,0)</f>
        <v>8.7805999999999997</v>
      </c>
      <c r="K17" s="66">
        <f t="shared" si="3"/>
        <v>22</v>
      </c>
      <c r="L17" s="65">
        <f>VLOOKUP($A17,'Return Data'!$B$7:$R$2700,13,0)</f>
        <v>8.6790000000000003</v>
      </c>
      <c r="M17" s="66">
        <f t="shared" si="4"/>
        <v>22</v>
      </c>
      <c r="N17" s="65">
        <f>VLOOKUP($A17,'Return Data'!$B$7:$R$2700,17,0)</f>
        <v>9.7157</v>
      </c>
      <c r="O17" s="66">
        <f t="shared" si="5"/>
        <v>24</v>
      </c>
      <c r="P17" s="65">
        <f>VLOOKUP($A17,'Return Data'!$B$7:$R$2700,14,0)</f>
        <v>7.0536000000000003</v>
      </c>
      <c r="Q17" s="66">
        <f t="shared" si="6"/>
        <v>23</v>
      </c>
      <c r="R17" s="65">
        <f>VLOOKUP($A17,'Return Data'!$B$7:$R$2700,16,0)</f>
        <v>7.6731999999999996</v>
      </c>
      <c r="S17" s="67">
        <f t="shared" si="7"/>
        <v>24</v>
      </c>
    </row>
    <row r="18" spans="1:19" x14ac:dyDescent="0.3">
      <c r="A18" s="82" t="s">
        <v>1452</v>
      </c>
      <c r="B18" s="64">
        <f>VLOOKUP($A18,'Return Data'!$B$7:$R$2700,3,0)</f>
        <v>44158</v>
      </c>
      <c r="C18" s="65">
        <f>VLOOKUP($A18,'Return Data'!$B$7:$R$2700,4,0)</f>
        <v>29.150700000000001</v>
      </c>
      <c r="D18" s="65">
        <f>VLOOKUP($A18,'Return Data'!$B$7:$R$2700,9,0)</f>
        <v>5.3109999999999999</v>
      </c>
      <c r="E18" s="66">
        <f t="shared" si="0"/>
        <v>14</v>
      </c>
      <c r="F18" s="65">
        <f>VLOOKUP($A18,'Return Data'!$B$7:$R$2700,10,0)</f>
        <v>12.529199999999999</v>
      </c>
      <c r="G18" s="66">
        <f t="shared" si="1"/>
        <v>7</v>
      </c>
      <c r="H18" s="65">
        <f>VLOOKUP($A18,'Return Data'!$B$7:$R$2700,11,0)</f>
        <v>8.2843999999999998</v>
      </c>
      <c r="I18" s="66">
        <f t="shared" si="2"/>
        <v>3</v>
      </c>
      <c r="J18" s="65">
        <f>VLOOKUP($A18,'Return Data'!$B$7:$R$2700,12,0)</f>
        <v>13.7774</v>
      </c>
      <c r="K18" s="66">
        <f t="shared" si="3"/>
        <v>2</v>
      </c>
      <c r="L18" s="65">
        <f>VLOOKUP($A18,'Return Data'!$B$7:$R$2700,13,0)</f>
        <v>14.569800000000001</v>
      </c>
      <c r="M18" s="66">
        <f t="shared" si="4"/>
        <v>1</v>
      </c>
      <c r="N18" s="65">
        <f>VLOOKUP($A18,'Return Data'!$B$7:$R$2700,17,0)</f>
        <v>15.231999999999999</v>
      </c>
      <c r="O18" s="66">
        <f t="shared" si="5"/>
        <v>2</v>
      </c>
      <c r="P18" s="65">
        <f>VLOOKUP($A18,'Return Data'!$B$7:$R$2700,14,0)</f>
        <v>11.482200000000001</v>
      </c>
      <c r="Q18" s="66">
        <f t="shared" si="6"/>
        <v>3</v>
      </c>
      <c r="R18" s="65">
        <f>VLOOKUP($A18,'Return Data'!$B$7:$R$2700,16,0)</f>
        <v>10.6134</v>
      </c>
      <c r="S18" s="67">
        <f t="shared" si="7"/>
        <v>6</v>
      </c>
    </row>
    <row r="19" spans="1:19" x14ac:dyDescent="0.3">
      <c r="A19" s="82" t="s">
        <v>1455</v>
      </c>
      <c r="B19" s="64">
        <f>VLOOKUP($A19,'Return Data'!$B$7:$R$2700,3,0)</f>
        <v>44158</v>
      </c>
      <c r="C19" s="65">
        <f>VLOOKUP($A19,'Return Data'!$B$7:$R$2700,4,0)</f>
        <v>2408.1716000000001</v>
      </c>
      <c r="D19" s="65">
        <f>VLOOKUP($A19,'Return Data'!$B$7:$R$2700,9,0)</f>
        <v>3.6194000000000002</v>
      </c>
      <c r="E19" s="66">
        <f t="shared" si="0"/>
        <v>22</v>
      </c>
      <c r="F19" s="65">
        <f>VLOOKUP($A19,'Return Data'!$B$7:$R$2700,10,0)</f>
        <v>6.6505000000000001</v>
      </c>
      <c r="G19" s="66">
        <f t="shared" si="1"/>
        <v>24</v>
      </c>
      <c r="H19" s="65">
        <f>VLOOKUP($A19,'Return Data'!$B$7:$R$2700,11,0)</f>
        <v>4.1787999999999998</v>
      </c>
      <c r="I19" s="66">
        <f t="shared" si="2"/>
        <v>23</v>
      </c>
      <c r="J19" s="65">
        <f>VLOOKUP($A19,'Return Data'!$B$7:$R$2700,12,0)</f>
        <v>8.4072999999999993</v>
      </c>
      <c r="K19" s="66">
        <f t="shared" si="3"/>
        <v>23</v>
      </c>
      <c r="L19" s="65">
        <f>VLOOKUP($A19,'Return Data'!$B$7:$R$2700,13,0)</f>
        <v>8.6364999999999998</v>
      </c>
      <c r="M19" s="66">
        <f t="shared" si="4"/>
        <v>23</v>
      </c>
      <c r="N19" s="65">
        <f>VLOOKUP($A19,'Return Data'!$B$7:$R$2700,17,0)</f>
        <v>10.8538</v>
      </c>
      <c r="O19" s="66">
        <f t="shared" si="5"/>
        <v>21</v>
      </c>
      <c r="P19" s="65">
        <f>VLOOKUP($A19,'Return Data'!$B$7:$R$2700,14,0)</f>
        <v>8.0452999999999992</v>
      </c>
      <c r="Q19" s="66">
        <f t="shared" si="6"/>
        <v>22</v>
      </c>
      <c r="R19" s="65">
        <f>VLOOKUP($A19,'Return Data'!$B$7:$R$2700,16,0)</f>
        <v>8.7101000000000006</v>
      </c>
      <c r="S19" s="67">
        <f t="shared" si="7"/>
        <v>21</v>
      </c>
    </row>
    <row r="20" spans="1:19" x14ac:dyDescent="0.3">
      <c r="A20" s="82" t="s">
        <v>1456</v>
      </c>
      <c r="B20" s="64">
        <f>VLOOKUP($A20,'Return Data'!$B$7:$R$2700,3,0)</f>
        <v>44158</v>
      </c>
      <c r="C20" s="65">
        <f>VLOOKUP($A20,'Return Data'!$B$7:$R$2700,4,0)</f>
        <v>83.820300000000003</v>
      </c>
      <c r="D20" s="65">
        <f>VLOOKUP($A20,'Return Data'!$B$7:$R$2700,9,0)</f>
        <v>9.8042999999999996</v>
      </c>
      <c r="E20" s="66">
        <f t="shared" si="0"/>
        <v>3</v>
      </c>
      <c r="F20" s="65">
        <f>VLOOKUP($A20,'Return Data'!$B$7:$R$2700,10,0)</f>
        <v>13.507099999999999</v>
      </c>
      <c r="G20" s="66">
        <f t="shared" si="1"/>
        <v>3</v>
      </c>
      <c r="H20" s="65">
        <f>VLOOKUP($A20,'Return Data'!$B$7:$R$2700,11,0)</f>
        <v>6.4438000000000004</v>
      </c>
      <c r="I20" s="66">
        <f t="shared" si="2"/>
        <v>13</v>
      </c>
      <c r="J20" s="65">
        <f>VLOOKUP($A20,'Return Data'!$B$7:$R$2700,12,0)</f>
        <v>12.9842</v>
      </c>
      <c r="K20" s="66">
        <f t="shared" si="3"/>
        <v>6</v>
      </c>
      <c r="L20" s="65">
        <f>VLOOKUP($A20,'Return Data'!$B$7:$R$2700,13,0)</f>
        <v>13.3383</v>
      </c>
      <c r="M20" s="66">
        <f t="shared" si="4"/>
        <v>6</v>
      </c>
      <c r="N20" s="65">
        <f>VLOOKUP($A20,'Return Data'!$B$7:$R$2700,17,0)</f>
        <v>13.545999999999999</v>
      </c>
      <c r="O20" s="66">
        <f t="shared" si="5"/>
        <v>8</v>
      </c>
      <c r="P20" s="65">
        <f>VLOOKUP($A20,'Return Data'!$B$7:$R$2700,14,0)</f>
        <v>10.228400000000001</v>
      </c>
      <c r="Q20" s="66">
        <f t="shared" si="6"/>
        <v>8</v>
      </c>
      <c r="R20" s="65">
        <f>VLOOKUP($A20,'Return Data'!$B$7:$R$2700,16,0)</f>
        <v>9.5601000000000003</v>
      </c>
      <c r="S20" s="67">
        <f t="shared" si="7"/>
        <v>14</v>
      </c>
    </row>
    <row r="21" spans="1:19" x14ac:dyDescent="0.3">
      <c r="A21" s="82" t="s">
        <v>1458</v>
      </c>
      <c r="B21" s="64">
        <f>VLOOKUP($A21,'Return Data'!$B$7:$R$2700,3,0)</f>
        <v>44158</v>
      </c>
      <c r="C21" s="65">
        <f>VLOOKUP($A21,'Return Data'!$B$7:$R$2700,4,0)</f>
        <v>58.698999999999998</v>
      </c>
      <c r="D21" s="65">
        <f>VLOOKUP($A21,'Return Data'!$B$7:$R$2700,9,0)</f>
        <v>8.5320999999999998</v>
      </c>
      <c r="E21" s="66">
        <f t="shared" si="0"/>
        <v>4</v>
      </c>
      <c r="F21" s="65">
        <f>VLOOKUP($A21,'Return Data'!$B$7:$R$2700,10,0)</f>
        <v>12.7081</v>
      </c>
      <c r="G21" s="66">
        <f t="shared" si="1"/>
        <v>6</v>
      </c>
      <c r="H21" s="65">
        <f>VLOOKUP($A21,'Return Data'!$B$7:$R$2700,11,0)</f>
        <v>8.5587999999999997</v>
      </c>
      <c r="I21" s="66">
        <f t="shared" si="2"/>
        <v>2</v>
      </c>
      <c r="J21" s="65">
        <f>VLOOKUP($A21,'Return Data'!$B$7:$R$2700,12,0)</f>
        <v>12.538500000000001</v>
      </c>
      <c r="K21" s="66">
        <f t="shared" si="3"/>
        <v>7</v>
      </c>
      <c r="L21" s="65">
        <f>VLOOKUP($A21,'Return Data'!$B$7:$R$2700,13,0)</f>
        <v>12.5044</v>
      </c>
      <c r="M21" s="66">
        <f t="shared" si="4"/>
        <v>9</v>
      </c>
      <c r="N21" s="65">
        <f>VLOOKUP($A21,'Return Data'!$B$7:$R$2700,17,0)</f>
        <v>12.207000000000001</v>
      </c>
      <c r="O21" s="66">
        <f t="shared" si="5"/>
        <v>16</v>
      </c>
      <c r="P21" s="65">
        <f>VLOOKUP($A21,'Return Data'!$B$7:$R$2700,14,0)</f>
        <v>9.4291</v>
      </c>
      <c r="Q21" s="66">
        <f t="shared" si="6"/>
        <v>14</v>
      </c>
      <c r="R21" s="65">
        <f>VLOOKUP($A21,'Return Data'!$B$7:$R$2700,16,0)</f>
        <v>10.5327</v>
      </c>
      <c r="S21" s="67">
        <f t="shared" si="7"/>
        <v>7</v>
      </c>
    </row>
    <row r="22" spans="1:19" x14ac:dyDescent="0.3">
      <c r="A22" s="82" t="s">
        <v>1460</v>
      </c>
      <c r="B22" s="64">
        <f>VLOOKUP($A22,'Return Data'!$B$7:$R$2700,3,0)</f>
        <v>44158</v>
      </c>
      <c r="C22" s="65">
        <f>VLOOKUP($A22,'Return Data'!$B$7:$R$2700,4,0)</f>
        <v>51.083599999999997</v>
      </c>
      <c r="D22" s="65">
        <f>VLOOKUP($A22,'Return Data'!$B$7:$R$2700,9,0)</f>
        <v>4.6604000000000001</v>
      </c>
      <c r="E22" s="66">
        <f t="shared" si="0"/>
        <v>19</v>
      </c>
      <c r="F22" s="65">
        <f>VLOOKUP($A22,'Return Data'!$B$7:$R$2700,10,0)</f>
        <v>10.4087</v>
      </c>
      <c r="G22" s="66">
        <f t="shared" si="1"/>
        <v>18</v>
      </c>
      <c r="H22" s="65">
        <f>VLOOKUP($A22,'Return Data'!$B$7:$R$2700,11,0)</f>
        <v>6.5964999999999998</v>
      </c>
      <c r="I22" s="66">
        <f t="shared" si="2"/>
        <v>10</v>
      </c>
      <c r="J22" s="65">
        <f>VLOOKUP($A22,'Return Data'!$B$7:$R$2700,12,0)</f>
        <v>11.167400000000001</v>
      </c>
      <c r="K22" s="66">
        <f t="shared" si="3"/>
        <v>15</v>
      </c>
      <c r="L22" s="65">
        <f>VLOOKUP($A22,'Return Data'!$B$7:$R$2700,13,0)</f>
        <v>11.238</v>
      </c>
      <c r="M22" s="66">
        <f t="shared" si="4"/>
        <v>15</v>
      </c>
      <c r="N22" s="65">
        <f>VLOOKUP($A22,'Return Data'!$B$7:$R$2700,17,0)</f>
        <v>12.810600000000001</v>
      </c>
      <c r="O22" s="66">
        <f t="shared" si="5"/>
        <v>13</v>
      </c>
      <c r="P22" s="65">
        <f>VLOOKUP($A22,'Return Data'!$B$7:$R$2700,14,0)</f>
        <v>10.1958</v>
      </c>
      <c r="Q22" s="66">
        <f t="shared" si="6"/>
        <v>9</v>
      </c>
      <c r="R22" s="65">
        <f>VLOOKUP($A22,'Return Data'!$B$7:$R$2700,16,0)</f>
        <v>8.8477999999999994</v>
      </c>
      <c r="S22" s="67">
        <f t="shared" si="7"/>
        <v>19</v>
      </c>
    </row>
    <row r="23" spans="1:19" x14ac:dyDescent="0.3">
      <c r="A23" s="82" t="s">
        <v>1463</v>
      </c>
      <c r="B23" s="64">
        <f>VLOOKUP($A23,'Return Data'!$B$7:$R$2700,3,0)</f>
        <v>44158</v>
      </c>
      <c r="C23" s="65">
        <f>VLOOKUP($A23,'Return Data'!$B$7:$R$2700,4,0)</f>
        <v>32.795400000000001</v>
      </c>
      <c r="D23" s="65">
        <f>VLOOKUP($A23,'Return Data'!$B$7:$R$2700,9,0)</f>
        <v>4.7473999999999998</v>
      </c>
      <c r="E23" s="66">
        <f t="shared" si="0"/>
        <v>18</v>
      </c>
      <c r="F23" s="65">
        <f>VLOOKUP($A23,'Return Data'!$B$7:$R$2700,10,0)</f>
        <v>10.3567</v>
      </c>
      <c r="G23" s="66">
        <f t="shared" si="1"/>
        <v>19</v>
      </c>
      <c r="H23" s="65">
        <f>VLOOKUP($A23,'Return Data'!$B$7:$R$2700,11,0)</f>
        <v>6.4165999999999999</v>
      </c>
      <c r="I23" s="66">
        <f t="shared" si="2"/>
        <v>14</v>
      </c>
      <c r="J23" s="65">
        <f>VLOOKUP($A23,'Return Data'!$B$7:$R$2700,12,0)</f>
        <v>11.2613</v>
      </c>
      <c r="K23" s="66">
        <f t="shared" si="3"/>
        <v>13</v>
      </c>
      <c r="L23" s="65">
        <f>VLOOKUP($A23,'Return Data'!$B$7:$R$2700,13,0)</f>
        <v>12.1378</v>
      </c>
      <c r="M23" s="66">
        <f t="shared" si="4"/>
        <v>11</v>
      </c>
      <c r="N23" s="65">
        <f>VLOOKUP($A23,'Return Data'!$B$7:$R$2700,17,0)</f>
        <v>13.9328</v>
      </c>
      <c r="O23" s="66">
        <f t="shared" si="5"/>
        <v>6</v>
      </c>
      <c r="P23" s="65">
        <f>VLOOKUP($A23,'Return Data'!$B$7:$R$2700,14,0)</f>
        <v>10.918900000000001</v>
      </c>
      <c r="Q23" s="66">
        <f t="shared" si="6"/>
        <v>6</v>
      </c>
      <c r="R23" s="65">
        <f>VLOOKUP($A23,'Return Data'!$B$7:$R$2700,16,0)</f>
        <v>11.409700000000001</v>
      </c>
      <c r="S23" s="67">
        <f t="shared" si="7"/>
        <v>1</v>
      </c>
    </row>
    <row r="24" spans="1:19" x14ac:dyDescent="0.3">
      <c r="A24" s="82" t="s">
        <v>1465</v>
      </c>
      <c r="B24" s="64">
        <f>VLOOKUP($A24,'Return Data'!$B$7:$R$2700,3,0)</f>
        <v>44158</v>
      </c>
      <c r="C24" s="65">
        <f>VLOOKUP($A24,'Return Data'!$B$7:$R$2700,4,0)</f>
        <v>24.612200000000001</v>
      </c>
      <c r="D24" s="65">
        <f>VLOOKUP($A24,'Return Data'!$B$7:$R$2700,9,0)</f>
        <v>5.5949</v>
      </c>
      <c r="E24" s="66">
        <f t="shared" si="0"/>
        <v>13</v>
      </c>
      <c r="F24" s="65">
        <f>VLOOKUP($A24,'Return Data'!$B$7:$R$2700,10,0)</f>
        <v>11.4071</v>
      </c>
      <c r="G24" s="66">
        <f t="shared" si="1"/>
        <v>13</v>
      </c>
      <c r="H24" s="65">
        <f>VLOOKUP($A24,'Return Data'!$B$7:$R$2700,11,0)</f>
        <v>6.4452999999999996</v>
      </c>
      <c r="I24" s="66">
        <f t="shared" si="2"/>
        <v>12</v>
      </c>
      <c r="J24" s="65">
        <f>VLOOKUP($A24,'Return Data'!$B$7:$R$2700,12,0)</f>
        <v>9.5244999999999997</v>
      </c>
      <c r="K24" s="66">
        <f t="shared" si="3"/>
        <v>20</v>
      </c>
      <c r="L24" s="65">
        <f>VLOOKUP($A24,'Return Data'!$B$7:$R$2700,13,0)</f>
        <v>10.3224</v>
      </c>
      <c r="M24" s="66">
        <f t="shared" si="4"/>
        <v>18</v>
      </c>
      <c r="N24" s="65">
        <f>VLOOKUP($A24,'Return Data'!$B$7:$R$2700,17,0)</f>
        <v>11.6046</v>
      </c>
      <c r="O24" s="66">
        <f t="shared" si="5"/>
        <v>17</v>
      </c>
      <c r="P24" s="65">
        <f>VLOOKUP($A24,'Return Data'!$B$7:$R$2700,14,0)</f>
        <v>8.6425000000000001</v>
      </c>
      <c r="Q24" s="66">
        <f t="shared" si="6"/>
        <v>18</v>
      </c>
      <c r="R24" s="65">
        <f>VLOOKUP($A24,'Return Data'!$B$7:$R$2700,16,0)</f>
        <v>8.7578999999999994</v>
      </c>
      <c r="S24" s="67">
        <f t="shared" si="7"/>
        <v>20</v>
      </c>
    </row>
    <row r="25" spans="1:19" x14ac:dyDescent="0.3">
      <c r="A25" s="82" t="s">
        <v>1466</v>
      </c>
      <c r="B25" s="64">
        <f>VLOOKUP($A25,'Return Data'!$B$7:$R$2700,3,0)</f>
        <v>44158</v>
      </c>
      <c r="C25" s="65">
        <f>VLOOKUP($A25,'Return Data'!$B$7:$R$2700,4,0)</f>
        <v>51.970199999999998</v>
      </c>
      <c r="D25" s="65">
        <f>VLOOKUP($A25,'Return Data'!$B$7:$R$2700,9,0)</f>
        <v>5.6387</v>
      </c>
      <c r="E25" s="66">
        <f t="shared" si="0"/>
        <v>12</v>
      </c>
      <c r="F25" s="65">
        <f>VLOOKUP($A25,'Return Data'!$B$7:$R$2700,10,0)</f>
        <v>11.7631</v>
      </c>
      <c r="G25" s="66">
        <f t="shared" si="1"/>
        <v>10</v>
      </c>
      <c r="H25" s="65">
        <f>VLOOKUP($A25,'Return Data'!$B$7:$R$2700,11,0)</f>
        <v>5.9633000000000003</v>
      </c>
      <c r="I25" s="66">
        <f t="shared" si="2"/>
        <v>17</v>
      </c>
      <c r="J25" s="65">
        <f>VLOOKUP($A25,'Return Data'!$B$7:$R$2700,12,0)</f>
        <v>11.5322</v>
      </c>
      <c r="K25" s="66">
        <f t="shared" si="3"/>
        <v>11</v>
      </c>
      <c r="L25" s="65">
        <f>VLOOKUP($A25,'Return Data'!$B$7:$R$2700,13,0)</f>
        <v>12.396599999999999</v>
      </c>
      <c r="M25" s="66">
        <f t="shared" si="4"/>
        <v>10</v>
      </c>
      <c r="N25" s="65">
        <f>VLOOKUP($A25,'Return Data'!$B$7:$R$2700,17,0)</f>
        <v>13.773899999999999</v>
      </c>
      <c r="O25" s="66">
        <f t="shared" si="5"/>
        <v>7</v>
      </c>
      <c r="P25" s="65">
        <f>VLOOKUP($A25,'Return Data'!$B$7:$R$2700,14,0)</f>
        <v>9.9060000000000006</v>
      </c>
      <c r="Q25" s="66">
        <f t="shared" si="6"/>
        <v>12</v>
      </c>
      <c r="R25" s="65">
        <f>VLOOKUP($A25,'Return Data'!$B$7:$R$2700,16,0)</f>
        <v>10.8011</v>
      </c>
      <c r="S25" s="67">
        <f t="shared" si="7"/>
        <v>4</v>
      </c>
    </row>
    <row r="26" spans="1:19" x14ac:dyDescent="0.3">
      <c r="A26" s="82" t="s">
        <v>1468</v>
      </c>
      <c r="B26" s="64">
        <f>VLOOKUP($A26,'Return Data'!$B$7:$R$2700,3,0)</f>
        <v>44158</v>
      </c>
      <c r="C26" s="65">
        <f>VLOOKUP($A26,'Return Data'!$B$7:$R$2700,4,0)</f>
        <v>66.575299999999999</v>
      </c>
      <c r="D26" s="65">
        <f>VLOOKUP($A26,'Return Data'!$B$7:$R$2700,9,0)</f>
        <v>8.3803000000000001</v>
      </c>
      <c r="E26" s="66">
        <f t="shared" si="0"/>
        <v>5</v>
      </c>
      <c r="F26" s="65">
        <f>VLOOKUP($A26,'Return Data'!$B$7:$R$2700,10,0)</f>
        <v>9.7970000000000006</v>
      </c>
      <c r="G26" s="66">
        <f t="shared" si="1"/>
        <v>21</v>
      </c>
      <c r="H26" s="65">
        <f>VLOOKUP($A26,'Return Data'!$B$7:$R$2700,11,0)</f>
        <v>5.5965999999999996</v>
      </c>
      <c r="I26" s="66">
        <f t="shared" si="2"/>
        <v>19</v>
      </c>
      <c r="J26" s="65">
        <f>VLOOKUP($A26,'Return Data'!$B$7:$R$2700,12,0)</f>
        <v>9.3130000000000006</v>
      </c>
      <c r="K26" s="66">
        <f t="shared" si="3"/>
        <v>21</v>
      </c>
      <c r="L26" s="65">
        <f>VLOOKUP($A26,'Return Data'!$B$7:$R$2700,13,0)</f>
        <v>9.7742000000000004</v>
      </c>
      <c r="M26" s="66">
        <f t="shared" si="4"/>
        <v>21</v>
      </c>
      <c r="N26" s="65">
        <f>VLOOKUP($A26,'Return Data'!$B$7:$R$2700,17,0)</f>
        <v>11.245100000000001</v>
      </c>
      <c r="O26" s="66">
        <f t="shared" si="5"/>
        <v>20</v>
      </c>
      <c r="P26" s="65">
        <f>VLOOKUP($A26,'Return Data'!$B$7:$R$2700,14,0)</f>
        <v>8.1774000000000004</v>
      </c>
      <c r="Q26" s="66">
        <f t="shared" si="6"/>
        <v>20</v>
      </c>
      <c r="R26" s="65">
        <f>VLOOKUP($A26,'Return Data'!$B$7:$R$2700,16,0)</f>
        <v>9.4946000000000002</v>
      </c>
      <c r="S26" s="67">
        <f t="shared" si="7"/>
        <v>15</v>
      </c>
    </row>
    <row r="27" spans="1:19" x14ac:dyDescent="0.3">
      <c r="A27" s="82" t="s">
        <v>1470</v>
      </c>
      <c r="B27" s="64">
        <f>VLOOKUP($A27,'Return Data'!$B$7:$R$2700,3,0)</f>
        <v>44158</v>
      </c>
      <c r="C27" s="65">
        <f>VLOOKUP($A27,'Return Data'!$B$7:$R$2700,4,0)</f>
        <v>50.259599999999999</v>
      </c>
      <c r="D27" s="65">
        <f>VLOOKUP($A27,'Return Data'!$B$7:$R$2700,9,0)</f>
        <v>3.8593000000000002</v>
      </c>
      <c r="E27" s="66">
        <f t="shared" si="0"/>
        <v>21</v>
      </c>
      <c r="F27" s="65">
        <f>VLOOKUP($A27,'Return Data'!$B$7:$R$2700,10,0)</f>
        <v>9.2675999999999998</v>
      </c>
      <c r="G27" s="66">
        <f t="shared" si="1"/>
        <v>22</v>
      </c>
      <c r="H27" s="65">
        <f>VLOOKUP($A27,'Return Data'!$B$7:$R$2700,11,0)</f>
        <v>4.1978999999999997</v>
      </c>
      <c r="I27" s="66">
        <f t="shared" si="2"/>
        <v>22</v>
      </c>
      <c r="J27" s="65">
        <f>VLOOKUP($A27,'Return Data'!$B$7:$R$2700,12,0)</f>
        <v>9.9041999999999994</v>
      </c>
      <c r="K27" s="66">
        <f t="shared" si="3"/>
        <v>19</v>
      </c>
      <c r="L27" s="65">
        <f>VLOOKUP($A27,'Return Data'!$B$7:$R$2700,13,0)</f>
        <v>10.2142</v>
      </c>
      <c r="M27" s="66">
        <f t="shared" si="4"/>
        <v>20</v>
      </c>
      <c r="N27" s="65">
        <f>VLOOKUP($A27,'Return Data'!$B$7:$R$2700,17,0)</f>
        <v>12.27</v>
      </c>
      <c r="O27" s="66">
        <f t="shared" si="5"/>
        <v>15</v>
      </c>
      <c r="P27" s="65">
        <f>VLOOKUP($A27,'Return Data'!$B$7:$R$2700,14,0)</f>
        <v>9.1636000000000006</v>
      </c>
      <c r="Q27" s="66">
        <f t="shared" si="6"/>
        <v>15</v>
      </c>
      <c r="R27" s="65">
        <f>VLOOKUP($A27,'Return Data'!$B$7:$R$2700,16,0)</f>
        <v>9.9055999999999997</v>
      </c>
      <c r="S27" s="67">
        <f t="shared" si="7"/>
        <v>10</v>
      </c>
    </row>
    <row r="28" spans="1:19" x14ac:dyDescent="0.3">
      <c r="A28" s="82" t="s">
        <v>882</v>
      </c>
      <c r="B28" s="64">
        <f>VLOOKUP($A28,'Return Data'!$B$7:$R$2700,3,0)</f>
        <v>44158</v>
      </c>
      <c r="C28" s="65">
        <f>VLOOKUP($A28,'Return Data'!$B$7:$R$2700,4,0)</f>
        <v>17.733599999999999</v>
      </c>
      <c r="D28" s="65">
        <f>VLOOKUP($A28,'Return Data'!$B$7:$R$2700,9,0)</f>
        <v>2.5617999999999999</v>
      </c>
      <c r="E28" s="66">
        <f t="shared" si="0"/>
        <v>23</v>
      </c>
      <c r="F28" s="65">
        <f>VLOOKUP($A28,'Return Data'!$B$7:$R$2700,10,0)</f>
        <v>10.901999999999999</v>
      </c>
      <c r="G28" s="66">
        <f t="shared" si="1"/>
        <v>17</v>
      </c>
      <c r="H28" s="65">
        <f>VLOOKUP($A28,'Return Data'!$B$7:$R$2700,11,0)</f>
        <v>4.7195999999999998</v>
      </c>
      <c r="I28" s="66">
        <f t="shared" si="2"/>
        <v>20</v>
      </c>
      <c r="J28" s="65">
        <f>VLOOKUP($A28,'Return Data'!$B$7:$R$2700,12,0)</f>
        <v>11.3565</v>
      </c>
      <c r="K28" s="66">
        <f t="shared" si="3"/>
        <v>12</v>
      </c>
      <c r="L28" s="65">
        <f>VLOOKUP($A28,'Return Data'!$B$7:$R$2700,13,0)</f>
        <v>11.7273</v>
      </c>
      <c r="M28" s="66">
        <f t="shared" si="4"/>
        <v>13</v>
      </c>
      <c r="N28" s="65">
        <f>VLOOKUP($A28,'Return Data'!$B$7:$R$2700,17,0)</f>
        <v>12.7613</v>
      </c>
      <c r="O28" s="66">
        <f t="shared" si="5"/>
        <v>14</v>
      </c>
      <c r="P28" s="65">
        <f>VLOOKUP($A28,'Return Data'!$B$7:$R$2700,14,0)</f>
        <v>9.1552000000000007</v>
      </c>
      <c r="Q28" s="66">
        <f t="shared" si="6"/>
        <v>16</v>
      </c>
      <c r="R28" s="65">
        <f>VLOOKUP($A28,'Return Data'!$B$7:$R$2700,16,0)</f>
        <v>9.7387999999999995</v>
      </c>
      <c r="S28" s="67">
        <f t="shared" si="7"/>
        <v>12</v>
      </c>
    </row>
    <row r="29" spans="1:19" x14ac:dyDescent="0.3">
      <c r="A29" s="82" t="s">
        <v>885</v>
      </c>
      <c r="B29" s="64">
        <f>VLOOKUP($A29,'Return Data'!$B$7:$R$2700,3,0)</f>
        <v>44158</v>
      </c>
      <c r="C29" s="65">
        <f>VLOOKUP($A29,'Return Data'!$B$7:$R$2700,4,0)</f>
        <v>19.331600000000002</v>
      </c>
      <c r="D29" s="65">
        <f>VLOOKUP($A29,'Return Data'!$B$7:$R$2700,9,0)</f>
        <v>5.1508000000000003</v>
      </c>
      <c r="E29" s="66">
        <f t="shared" si="0"/>
        <v>15</v>
      </c>
      <c r="F29" s="65">
        <f>VLOOKUP($A29,'Return Data'!$B$7:$R$2700,10,0)</f>
        <v>13.2158</v>
      </c>
      <c r="G29" s="66">
        <f t="shared" si="1"/>
        <v>4</v>
      </c>
      <c r="H29" s="65">
        <f>VLOOKUP($A29,'Return Data'!$B$7:$R$2700,11,0)</f>
        <v>7.4707999999999997</v>
      </c>
      <c r="I29" s="66">
        <f t="shared" si="2"/>
        <v>5</v>
      </c>
      <c r="J29" s="65">
        <f>VLOOKUP($A29,'Return Data'!$B$7:$R$2700,12,0)</f>
        <v>13.572100000000001</v>
      </c>
      <c r="K29" s="66">
        <f t="shared" si="3"/>
        <v>3</v>
      </c>
      <c r="L29" s="65">
        <f>VLOOKUP($A29,'Return Data'!$B$7:$R$2700,13,0)</f>
        <v>13.7258</v>
      </c>
      <c r="M29" s="66">
        <f t="shared" si="4"/>
        <v>3</v>
      </c>
      <c r="N29" s="65">
        <f>VLOOKUP($A29,'Return Data'!$B$7:$R$2700,17,0)</f>
        <v>14.890499999999999</v>
      </c>
      <c r="O29" s="66">
        <f t="shared" si="5"/>
        <v>3</v>
      </c>
      <c r="P29" s="65">
        <f>VLOOKUP($A29,'Return Data'!$B$7:$R$2700,14,0)</f>
        <v>11.729799999999999</v>
      </c>
      <c r="Q29" s="66">
        <f t="shared" si="6"/>
        <v>2</v>
      </c>
      <c r="R29" s="65">
        <f>VLOOKUP($A29,'Return Data'!$B$7:$R$2700,16,0)</f>
        <v>11.212</v>
      </c>
      <c r="S29" s="67">
        <f t="shared" si="7"/>
        <v>2</v>
      </c>
    </row>
    <row r="30" spans="1:19" x14ac:dyDescent="0.3">
      <c r="A30" s="82" t="s">
        <v>886</v>
      </c>
      <c r="B30" s="64">
        <f>VLOOKUP($A30,'Return Data'!$B$7:$R$2700,3,0)</f>
        <v>44158</v>
      </c>
      <c r="C30" s="65">
        <f>VLOOKUP($A30,'Return Data'!$B$7:$R$2700,4,0)</f>
        <v>36.067700000000002</v>
      </c>
      <c r="D30" s="65">
        <f>VLOOKUP($A30,'Return Data'!$B$7:$R$2700,9,0)</f>
        <v>6.0637999999999996</v>
      </c>
      <c r="E30" s="66">
        <f t="shared" si="0"/>
        <v>9</v>
      </c>
      <c r="F30" s="65">
        <f>VLOOKUP($A30,'Return Data'!$B$7:$R$2700,10,0)</f>
        <v>11.545999999999999</v>
      </c>
      <c r="G30" s="66">
        <f t="shared" si="1"/>
        <v>12</v>
      </c>
      <c r="H30" s="65">
        <f>VLOOKUP($A30,'Return Data'!$B$7:$R$2700,11,0)</f>
        <v>6.9718</v>
      </c>
      <c r="I30" s="66">
        <f t="shared" si="2"/>
        <v>8</v>
      </c>
      <c r="J30" s="65">
        <f>VLOOKUP($A30,'Return Data'!$B$7:$R$2700,12,0)</f>
        <v>12.4381</v>
      </c>
      <c r="K30" s="66">
        <f t="shared" si="3"/>
        <v>8</v>
      </c>
      <c r="L30" s="65">
        <f>VLOOKUP($A30,'Return Data'!$B$7:$R$2700,13,0)</f>
        <v>13.5328</v>
      </c>
      <c r="M30" s="66">
        <f t="shared" si="4"/>
        <v>5</v>
      </c>
      <c r="N30" s="65">
        <f>VLOOKUP($A30,'Return Data'!$B$7:$R$2700,17,0)</f>
        <v>15.404400000000001</v>
      </c>
      <c r="O30" s="66">
        <f t="shared" si="5"/>
        <v>1</v>
      </c>
      <c r="P30" s="65">
        <f>VLOOKUP($A30,'Return Data'!$B$7:$R$2700,14,0)</f>
        <v>12.750999999999999</v>
      </c>
      <c r="Q30" s="66">
        <f t="shared" si="6"/>
        <v>1</v>
      </c>
      <c r="R30" s="65">
        <f>VLOOKUP($A30,'Return Data'!$B$7:$R$2700,16,0)</f>
        <v>11.0815</v>
      </c>
      <c r="S30" s="67">
        <f t="shared" si="7"/>
        <v>3</v>
      </c>
    </row>
    <row r="31" spans="1:19" x14ac:dyDescent="0.3">
      <c r="A31" s="82" t="s">
        <v>889</v>
      </c>
      <c r="B31" s="64">
        <f>VLOOKUP($A31,'Return Data'!$B$7:$R$2700,3,0)</f>
        <v>44158</v>
      </c>
      <c r="C31" s="65">
        <f>VLOOKUP($A31,'Return Data'!$B$7:$R$2700,4,0)</f>
        <v>50.840600000000002</v>
      </c>
      <c r="D31" s="65">
        <f>VLOOKUP($A31,'Return Data'!$B$7:$R$2700,9,0)</f>
        <v>5.1170999999999998</v>
      </c>
      <c r="E31" s="66">
        <f t="shared" si="0"/>
        <v>16</v>
      </c>
      <c r="F31" s="65">
        <f>VLOOKUP($A31,'Return Data'!$B$7:$R$2700,10,0)</f>
        <v>11.8184</v>
      </c>
      <c r="G31" s="66">
        <f t="shared" si="1"/>
        <v>8</v>
      </c>
      <c r="H31" s="65">
        <f>VLOOKUP($A31,'Return Data'!$B$7:$R$2700,11,0)</f>
        <v>6.5279999999999996</v>
      </c>
      <c r="I31" s="66">
        <f t="shared" si="2"/>
        <v>11</v>
      </c>
      <c r="J31" s="65">
        <f>VLOOKUP($A31,'Return Data'!$B$7:$R$2700,12,0)</f>
        <v>11.1869</v>
      </c>
      <c r="K31" s="66">
        <f t="shared" si="3"/>
        <v>14</v>
      </c>
      <c r="L31" s="65">
        <f>VLOOKUP($A31,'Return Data'!$B$7:$R$2700,13,0)</f>
        <v>11.625500000000001</v>
      </c>
      <c r="M31" s="66">
        <f t="shared" si="4"/>
        <v>14</v>
      </c>
      <c r="N31" s="65">
        <f>VLOOKUP($A31,'Return Data'!$B$7:$R$2700,17,0)</f>
        <v>13.361700000000001</v>
      </c>
      <c r="O31" s="66">
        <f t="shared" si="5"/>
        <v>10</v>
      </c>
      <c r="P31" s="65">
        <f>VLOOKUP($A31,'Return Data'!$B$7:$R$2700,14,0)</f>
        <v>11.2873</v>
      </c>
      <c r="Q31" s="66">
        <f t="shared" si="6"/>
        <v>4</v>
      </c>
      <c r="R31" s="65">
        <f>VLOOKUP($A31,'Return Data'!$B$7:$R$2700,16,0)</f>
        <v>10.7258</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6.300162499999999</v>
      </c>
      <c r="E33" s="88"/>
      <c r="F33" s="89">
        <f>AVERAGE(F8:F31)</f>
        <v>11.419416666666665</v>
      </c>
      <c r="G33" s="88"/>
      <c r="H33" s="89">
        <f>AVERAGE(H8:H31)</f>
        <v>6.3366625000000001</v>
      </c>
      <c r="I33" s="88"/>
      <c r="J33" s="89">
        <f>AVERAGE(J8:J31)</f>
        <v>11.277995833333334</v>
      </c>
      <c r="K33" s="88"/>
      <c r="L33" s="89">
        <f>AVERAGE(L8:L31)</f>
        <v>11.663987499999999</v>
      </c>
      <c r="M33" s="88"/>
      <c r="N33" s="89">
        <f>AVERAGE(N8:N31)</f>
        <v>12.72698333333333</v>
      </c>
      <c r="O33" s="88"/>
      <c r="P33" s="89">
        <f>AVERAGE(P8:P31)</f>
        <v>9.6514041666666692</v>
      </c>
      <c r="Q33" s="88"/>
      <c r="R33" s="89">
        <f>AVERAGE(R8:R31)</f>
        <v>9.7344291666666649</v>
      </c>
      <c r="S33" s="90"/>
    </row>
    <row r="34" spans="1:19" x14ac:dyDescent="0.3">
      <c r="A34" s="87" t="s">
        <v>28</v>
      </c>
      <c r="B34" s="88"/>
      <c r="C34" s="88"/>
      <c r="D34" s="89">
        <f>MIN(D8:D31)</f>
        <v>2.4729999999999999</v>
      </c>
      <c r="E34" s="88"/>
      <c r="F34" s="89">
        <f>MIN(F8:F31)</f>
        <v>6.6505000000000001</v>
      </c>
      <c r="G34" s="88"/>
      <c r="H34" s="89">
        <f>MIN(H8:H31)</f>
        <v>2.9201999999999999</v>
      </c>
      <c r="I34" s="88"/>
      <c r="J34" s="89">
        <f>MIN(J8:J31)</f>
        <v>6.9204999999999997</v>
      </c>
      <c r="K34" s="88"/>
      <c r="L34" s="89">
        <f>MIN(L8:L31)</f>
        <v>8.4062000000000001</v>
      </c>
      <c r="M34" s="88"/>
      <c r="N34" s="89">
        <f>MIN(N8:N31)</f>
        <v>9.7157</v>
      </c>
      <c r="O34" s="88"/>
      <c r="P34" s="89">
        <f>MIN(P8:P31)</f>
        <v>6.8467000000000002</v>
      </c>
      <c r="Q34" s="88"/>
      <c r="R34" s="89">
        <f>MIN(R8:R31)</f>
        <v>7.6731999999999996</v>
      </c>
      <c r="S34" s="90"/>
    </row>
    <row r="35" spans="1:19" ht="15" thickBot="1" x14ac:dyDescent="0.35">
      <c r="A35" s="91" t="s">
        <v>29</v>
      </c>
      <c r="B35" s="92"/>
      <c r="C35" s="92"/>
      <c r="D35" s="93">
        <f>MAX(D8:D31)</f>
        <v>16.5791</v>
      </c>
      <c r="E35" s="92"/>
      <c r="F35" s="93">
        <f>MAX(F8:F31)</f>
        <v>16.366</v>
      </c>
      <c r="G35" s="92"/>
      <c r="H35" s="93">
        <f>MAX(H8:H31)</f>
        <v>9.2849000000000004</v>
      </c>
      <c r="I35" s="92"/>
      <c r="J35" s="93">
        <f>MAX(J8:J31)</f>
        <v>14.444599999999999</v>
      </c>
      <c r="K35" s="92"/>
      <c r="L35" s="93">
        <f>MAX(L8:L31)</f>
        <v>14.569800000000001</v>
      </c>
      <c r="M35" s="92"/>
      <c r="N35" s="93">
        <f>MAX(N8:N31)</f>
        <v>15.404400000000001</v>
      </c>
      <c r="O35" s="92"/>
      <c r="P35" s="93">
        <f>MAX(P8:P31)</f>
        <v>12.750999999999999</v>
      </c>
      <c r="Q35" s="92"/>
      <c r="R35" s="93">
        <f>MAX(R8:R31)</f>
        <v>11.409700000000001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44158</v>
      </c>
      <c r="C8" s="65">
        <f>VLOOKUP($A8,'Return Data'!$B$7:$R$2700,4,0)</f>
        <v>63.264000000000003</v>
      </c>
      <c r="D8" s="65">
        <f>VLOOKUP($A8,'Return Data'!$B$7:$R$2700,9,0)</f>
        <v>3.5224000000000002</v>
      </c>
      <c r="E8" s="66">
        <f>RANK(D8,D$8:D$34,0)</f>
        <v>23</v>
      </c>
      <c r="F8" s="65">
        <f>VLOOKUP($A8,'Return Data'!$B$7:$R$2700,10,0)</f>
        <v>10.638</v>
      </c>
      <c r="G8" s="66">
        <f>RANK(F8,F$8:F$34,0)</f>
        <v>19</v>
      </c>
      <c r="H8" s="65">
        <f>VLOOKUP($A8,'Return Data'!$B$7:$R$2700,11,0)</f>
        <v>5.3977000000000004</v>
      </c>
      <c r="I8" s="66">
        <f>RANK(H8,H$8:H$34,0)</f>
        <v>17</v>
      </c>
      <c r="J8" s="65">
        <f>VLOOKUP($A8,'Return Data'!$B$7:$R$2700,12,0)</f>
        <v>11.4603</v>
      </c>
      <c r="K8" s="66">
        <f>RANK(J8,J$8:J$34,0)</f>
        <v>9</v>
      </c>
      <c r="L8" s="65">
        <f>VLOOKUP($A8,'Return Data'!$B$7:$R$2700,13,0)</f>
        <v>11.382300000000001</v>
      </c>
      <c r="M8" s="66">
        <f>RANK(L8,L$8:L$34,0)</f>
        <v>11</v>
      </c>
      <c r="N8" s="65">
        <f>VLOOKUP($A8,'Return Data'!$B$7:$R$2700,17,0)</f>
        <v>12.6709</v>
      </c>
      <c r="O8" s="66">
        <f>RANK(N8,N$8:N$34,0)</f>
        <v>10</v>
      </c>
      <c r="P8" s="65">
        <f>VLOOKUP($A8,'Return Data'!$B$7:$R$2700,14,0)</f>
        <v>9.1713000000000005</v>
      </c>
      <c r="Q8" s="66">
        <f>RANK(P8,P$8:P$34,0)</f>
        <v>12</v>
      </c>
      <c r="R8" s="65">
        <f>VLOOKUP($A8,'Return Data'!$B$7:$R$2700,16,0)</f>
        <v>9.1209000000000007</v>
      </c>
      <c r="S8" s="67">
        <f>RANK(R8,R$8:R$34,0)</f>
        <v>8</v>
      </c>
    </row>
    <row r="9" spans="1:19" x14ac:dyDescent="0.3">
      <c r="A9" s="82" t="s">
        <v>1435</v>
      </c>
      <c r="B9" s="64">
        <f>VLOOKUP($A9,'Return Data'!$B$7:$R$2700,3,0)</f>
        <v>44158</v>
      </c>
      <c r="C9" s="65">
        <f>VLOOKUP($A9,'Return Data'!$B$7:$R$2700,4,0)</f>
        <v>19.744</v>
      </c>
      <c r="D9" s="65">
        <f>VLOOKUP($A9,'Return Data'!$B$7:$R$2700,9,0)</f>
        <v>7.2965</v>
      </c>
      <c r="E9" s="66">
        <f t="shared" ref="E9:E34" si="0">RANK(D9,D$8:D$34,0)</f>
        <v>6</v>
      </c>
      <c r="F9" s="65">
        <f>VLOOKUP($A9,'Return Data'!$B$7:$R$2700,10,0)</f>
        <v>12.3498</v>
      </c>
      <c r="G9" s="66">
        <f t="shared" ref="G9:G34" si="1">RANK(F9,F$8:F$34,0)</f>
        <v>5</v>
      </c>
      <c r="H9" s="65">
        <f>VLOOKUP($A9,'Return Data'!$B$7:$R$2700,11,0)</f>
        <v>7.1307999999999998</v>
      </c>
      <c r="I9" s="66">
        <f t="shared" ref="I9:I34" si="2">RANK(H9,H$8:H$34,0)</f>
        <v>5</v>
      </c>
      <c r="J9" s="65">
        <f>VLOOKUP($A9,'Return Data'!$B$7:$R$2700,12,0)</f>
        <v>12.711600000000001</v>
      </c>
      <c r="K9" s="66">
        <f t="shared" ref="K9:K34" si="3">RANK(J9,J$8:J$34,0)</f>
        <v>4</v>
      </c>
      <c r="L9" s="65">
        <f>VLOOKUP($A9,'Return Data'!$B$7:$R$2700,13,0)</f>
        <v>12.6876</v>
      </c>
      <c r="M9" s="66">
        <f t="shared" ref="M9:M34" si="4">RANK(L9,L$8:L$34,0)</f>
        <v>6</v>
      </c>
      <c r="N9" s="65">
        <f>VLOOKUP($A9,'Return Data'!$B$7:$R$2700,17,0)</f>
        <v>13.491400000000001</v>
      </c>
      <c r="O9" s="66">
        <f t="shared" ref="O9:O34" si="5">RANK(N9,N$8:N$34,0)</f>
        <v>5</v>
      </c>
      <c r="P9" s="65">
        <f>VLOOKUP($A9,'Return Data'!$B$7:$R$2700,14,0)</f>
        <v>9.4078999999999997</v>
      </c>
      <c r="Q9" s="66">
        <f t="shared" ref="Q9:Q34" si="6">RANK(P9,P$8:P$34,0)</f>
        <v>9</v>
      </c>
      <c r="R9" s="65">
        <f>VLOOKUP($A9,'Return Data'!$B$7:$R$2700,16,0)</f>
        <v>7.9981</v>
      </c>
      <c r="S9" s="67">
        <f t="shared" ref="S9:S34" si="7">RANK(R9,R$8:R$34,0)</f>
        <v>19</v>
      </c>
    </row>
    <row r="10" spans="1:19" x14ac:dyDescent="0.3">
      <c r="A10" s="82" t="s">
        <v>1436</v>
      </c>
      <c r="B10" s="64">
        <f>VLOOKUP($A10,'Return Data'!$B$7:$R$2700,3,0)</f>
        <v>44158</v>
      </c>
      <c r="C10" s="65">
        <f>VLOOKUP($A10,'Return Data'!$B$7:$R$2700,4,0)</f>
        <v>33.3626</v>
      </c>
      <c r="D10" s="65">
        <f>VLOOKUP($A10,'Return Data'!$B$7:$R$2700,9,0)</f>
        <v>5.9305000000000003</v>
      </c>
      <c r="E10" s="66">
        <f t="shared" si="0"/>
        <v>8</v>
      </c>
      <c r="F10" s="65">
        <f>VLOOKUP($A10,'Return Data'!$B$7:$R$2700,10,0)</f>
        <v>9.5471000000000004</v>
      </c>
      <c r="G10" s="66">
        <f t="shared" si="1"/>
        <v>22</v>
      </c>
      <c r="H10" s="65">
        <f>VLOOKUP($A10,'Return Data'!$B$7:$R$2700,11,0)</f>
        <v>5.8327999999999998</v>
      </c>
      <c r="I10" s="66">
        <f t="shared" si="2"/>
        <v>10</v>
      </c>
      <c r="J10" s="65">
        <f>VLOOKUP($A10,'Return Data'!$B$7:$R$2700,12,0)</f>
        <v>9.5143000000000004</v>
      </c>
      <c r="K10" s="66">
        <f t="shared" si="3"/>
        <v>21</v>
      </c>
      <c r="L10" s="65">
        <f>VLOOKUP($A10,'Return Data'!$B$7:$R$2700,13,0)</f>
        <v>9.3558000000000003</v>
      </c>
      <c r="M10" s="66">
        <f t="shared" si="4"/>
        <v>22</v>
      </c>
      <c r="N10" s="65">
        <f>VLOOKUP($A10,'Return Data'!$B$7:$R$2700,17,0)</f>
        <v>10.463699999999999</v>
      </c>
      <c r="O10" s="66">
        <f t="shared" si="5"/>
        <v>22</v>
      </c>
      <c r="P10" s="65">
        <f>VLOOKUP($A10,'Return Data'!$B$7:$R$2700,14,0)</f>
        <v>7.8250000000000002</v>
      </c>
      <c r="Q10" s="66">
        <f t="shared" si="6"/>
        <v>20</v>
      </c>
      <c r="R10" s="65">
        <f>VLOOKUP($A10,'Return Data'!$B$7:$R$2700,16,0)</f>
        <v>6.6586999999999996</v>
      </c>
      <c r="S10" s="67">
        <f t="shared" si="7"/>
        <v>26</v>
      </c>
    </row>
    <row r="11" spans="1:19" x14ac:dyDescent="0.3">
      <c r="A11" s="82" t="s">
        <v>1439</v>
      </c>
      <c r="B11" s="64">
        <f>VLOOKUP($A11,'Return Data'!$B$7:$R$2700,3,0)</f>
        <v>44158</v>
      </c>
      <c r="C11" s="65">
        <f>VLOOKUP($A11,'Return Data'!$B$7:$R$2700,4,0)</f>
        <v>60.132899999999999</v>
      </c>
      <c r="D11" s="65">
        <f>VLOOKUP($A11,'Return Data'!$B$7:$R$2700,9,0)</f>
        <v>5.0260999999999996</v>
      </c>
      <c r="E11" s="66">
        <f t="shared" si="0"/>
        <v>12</v>
      </c>
      <c r="F11" s="65">
        <f>VLOOKUP($A11,'Return Data'!$B$7:$R$2700,10,0)</f>
        <v>10.764799999999999</v>
      </c>
      <c r="G11" s="66">
        <f t="shared" si="1"/>
        <v>14</v>
      </c>
      <c r="H11" s="65">
        <f>VLOOKUP($A11,'Return Data'!$B$7:$R$2700,11,0)</f>
        <v>5.1673</v>
      </c>
      <c r="I11" s="66">
        <f t="shared" si="2"/>
        <v>20</v>
      </c>
      <c r="J11" s="65">
        <f>VLOOKUP($A11,'Return Data'!$B$7:$R$2700,12,0)</f>
        <v>9.7783999999999995</v>
      </c>
      <c r="K11" s="66">
        <f t="shared" si="3"/>
        <v>19</v>
      </c>
      <c r="L11" s="65">
        <f>VLOOKUP($A11,'Return Data'!$B$7:$R$2700,13,0)</f>
        <v>9.8538999999999994</v>
      </c>
      <c r="M11" s="66">
        <f t="shared" si="4"/>
        <v>20</v>
      </c>
      <c r="N11" s="65">
        <f>VLOOKUP($A11,'Return Data'!$B$7:$R$2700,17,0)</f>
        <v>10.6807</v>
      </c>
      <c r="O11" s="66">
        <f t="shared" si="5"/>
        <v>20</v>
      </c>
      <c r="P11" s="65">
        <f>VLOOKUP($A11,'Return Data'!$B$7:$R$2700,14,0)</f>
        <v>7.7980999999999998</v>
      </c>
      <c r="Q11" s="66">
        <f t="shared" si="6"/>
        <v>21</v>
      </c>
      <c r="R11" s="65">
        <f>VLOOKUP($A11,'Return Data'!$B$7:$R$2700,16,0)</f>
        <v>8.9548000000000005</v>
      </c>
      <c r="S11" s="67">
        <f t="shared" si="7"/>
        <v>10</v>
      </c>
    </row>
    <row r="12" spans="1:19" x14ac:dyDescent="0.3">
      <c r="A12" s="82" t="s">
        <v>1441</v>
      </c>
      <c r="B12" s="64">
        <f>VLOOKUP($A12,'Return Data'!$B$7:$R$2700,3,0)</f>
        <v>44158</v>
      </c>
      <c r="C12" s="65">
        <f>VLOOKUP($A12,'Return Data'!$B$7:$R$2700,4,0)</f>
        <v>73.596800000000002</v>
      </c>
      <c r="D12" s="65">
        <f>VLOOKUP($A12,'Return Data'!$B$7:$R$2700,9,0)</f>
        <v>9.4031000000000002</v>
      </c>
      <c r="E12" s="66">
        <f t="shared" si="0"/>
        <v>2</v>
      </c>
      <c r="F12" s="65">
        <f>VLOOKUP($A12,'Return Data'!$B$7:$R$2700,10,0)</f>
        <v>13.1913</v>
      </c>
      <c r="G12" s="66">
        <f t="shared" si="1"/>
        <v>2</v>
      </c>
      <c r="H12" s="65">
        <f>VLOOKUP($A12,'Return Data'!$B$7:$R$2700,11,0)</f>
        <v>6.67</v>
      </c>
      <c r="I12" s="66">
        <f t="shared" si="2"/>
        <v>8</v>
      </c>
      <c r="J12" s="65">
        <f>VLOOKUP($A12,'Return Data'!$B$7:$R$2700,12,0)</f>
        <v>12.4033</v>
      </c>
      <c r="K12" s="66">
        <f t="shared" si="3"/>
        <v>5</v>
      </c>
      <c r="L12" s="65">
        <f>VLOOKUP($A12,'Return Data'!$B$7:$R$2700,13,0)</f>
        <v>12.9551</v>
      </c>
      <c r="M12" s="66">
        <f t="shared" si="4"/>
        <v>5</v>
      </c>
      <c r="N12" s="65">
        <f>VLOOKUP($A12,'Return Data'!$B$7:$R$2700,17,0)</f>
        <v>13.8567</v>
      </c>
      <c r="O12" s="66">
        <f t="shared" si="5"/>
        <v>4</v>
      </c>
      <c r="P12" s="65">
        <f>VLOOKUP($A12,'Return Data'!$B$7:$R$2700,14,0)</f>
        <v>10.244999999999999</v>
      </c>
      <c r="Q12" s="66">
        <f t="shared" si="6"/>
        <v>5</v>
      </c>
      <c r="R12" s="65">
        <f>VLOOKUP($A12,'Return Data'!$B$7:$R$2700,16,0)</f>
        <v>9.8901000000000003</v>
      </c>
      <c r="S12" s="67">
        <f t="shared" si="7"/>
        <v>3</v>
      </c>
    </row>
    <row r="13" spans="1:19" x14ac:dyDescent="0.3">
      <c r="A13" s="82" t="s">
        <v>1443</v>
      </c>
      <c r="B13" s="64">
        <f>VLOOKUP($A13,'Return Data'!$B$7:$R$2700,3,0)</f>
        <v>44158</v>
      </c>
      <c r="C13" s="65">
        <f>VLOOKUP($A13,'Return Data'!$B$7:$R$2700,4,0)</f>
        <v>18.857099999999999</v>
      </c>
      <c r="D13" s="65">
        <f>VLOOKUP($A13,'Return Data'!$B$7:$R$2700,9,0)</f>
        <v>16.1081</v>
      </c>
      <c r="E13" s="66">
        <f t="shared" si="0"/>
        <v>1</v>
      </c>
      <c r="F13" s="65">
        <f>VLOOKUP($A13,'Return Data'!$B$7:$R$2700,10,0)</f>
        <v>15.8736</v>
      </c>
      <c r="G13" s="66">
        <f t="shared" si="1"/>
        <v>1</v>
      </c>
      <c r="H13" s="65">
        <f>VLOOKUP($A13,'Return Data'!$B$7:$R$2700,11,0)</f>
        <v>8.7764000000000006</v>
      </c>
      <c r="I13" s="66">
        <f t="shared" si="2"/>
        <v>1</v>
      </c>
      <c r="J13" s="65">
        <f>VLOOKUP($A13,'Return Data'!$B$7:$R$2700,12,0)</f>
        <v>13.9779</v>
      </c>
      <c r="K13" s="66">
        <f t="shared" si="3"/>
        <v>1</v>
      </c>
      <c r="L13" s="65">
        <f>VLOOKUP($A13,'Return Data'!$B$7:$R$2700,13,0)</f>
        <v>12.632300000000001</v>
      </c>
      <c r="M13" s="66">
        <f t="shared" si="4"/>
        <v>7</v>
      </c>
      <c r="N13" s="65">
        <f>VLOOKUP($A13,'Return Data'!$B$7:$R$2700,17,0)</f>
        <v>12.9855</v>
      </c>
      <c r="O13" s="66">
        <f t="shared" si="5"/>
        <v>8</v>
      </c>
      <c r="P13" s="65">
        <f>VLOOKUP($A13,'Return Data'!$B$7:$R$2700,14,0)</f>
        <v>10.1027</v>
      </c>
      <c r="Q13" s="66">
        <f t="shared" si="6"/>
        <v>6</v>
      </c>
      <c r="R13" s="65">
        <f>VLOOKUP($A13,'Return Data'!$B$7:$R$2700,16,0)</f>
        <v>9.8058999999999994</v>
      </c>
      <c r="S13" s="67">
        <f t="shared" si="7"/>
        <v>4</v>
      </c>
    </row>
    <row r="14" spans="1:19" x14ac:dyDescent="0.3">
      <c r="A14" s="82" t="s">
        <v>1444</v>
      </c>
      <c r="B14" s="64">
        <f>VLOOKUP($A14,'Return Data'!$B$7:$R$2700,3,0)</f>
        <v>44158</v>
      </c>
      <c r="C14" s="65">
        <f>VLOOKUP($A14,'Return Data'!$B$7:$R$2700,4,0)</f>
        <v>47.3172</v>
      </c>
      <c r="D14" s="65">
        <f>VLOOKUP($A14,'Return Data'!$B$7:$R$2700,9,0)</f>
        <v>2.0165000000000002</v>
      </c>
      <c r="E14" s="66">
        <f t="shared" si="0"/>
        <v>27</v>
      </c>
      <c r="F14" s="65">
        <f>VLOOKUP($A14,'Return Data'!$B$7:$R$2700,10,0)</f>
        <v>7.2126999999999999</v>
      </c>
      <c r="G14" s="66">
        <f t="shared" si="1"/>
        <v>26</v>
      </c>
      <c r="H14" s="65">
        <f>VLOOKUP($A14,'Return Data'!$B$7:$R$2700,11,0)</f>
        <v>2.4342999999999999</v>
      </c>
      <c r="I14" s="66">
        <f t="shared" si="2"/>
        <v>26</v>
      </c>
      <c r="J14" s="65">
        <f>VLOOKUP($A14,'Return Data'!$B$7:$R$2700,12,0)</f>
        <v>6.3852000000000002</v>
      </c>
      <c r="K14" s="66">
        <f t="shared" si="3"/>
        <v>27</v>
      </c>
      <c r="L14" s="65">
        <f>VLOOKUP($A14,'Return Data'!$B$7:$R$2700,13,0)</f>
        <v>7.8510999999999997</v>
      </c>
      <c r="M14" s="66">
        <f t="shared" si="4"/>
        <v>25</v>
      </c>
      <c r="N14" s="65">
        <f>VLOOKUP($A14,'Return Data'!$B$7:$R$2700,17,0)</f>
        <v>9.718</v>
      </c>
      <c r="O14" s="66">
        <f t="shared" si="5"/>
        <v>26</v>
      </c>
      <c r="P14" s="65">
        <f>VLOOKUP($A14,'Return Data'!$B$7:$R$2700,14,0)</f>
        <v>6.0921000000000003</v>
      </c>
      <c r="Q14" s="66">
        <f t="shared" si="6"/>
        <v>27</v>
      </c>
      <c r="R14" s="65">
        <f>VLOOKUP($A14,'Return Data'!$B$7:$R$2700,16,0)</f>
        <v>8.5358999999999998</v>
      </c>
      <c r="S14" s="67">
        <f t="shared" si="7"/>
        <v>15</v>
      </c>
    </row>
    <row r="15" spans="1:19" x14ac:dyDescent="0.3">
      <c r="A15" s="82" t="s">
        <v>1446</v>
      </c>
      <c r="B15" s="64">
        <f>VLOOKUP($A15,'Return Data'!$B$7:$R$2700,3,0)</f>
        <v>44158</v>
      </c>
      <c r="C15" s="65">
        <f>VLOOKUP($A15,'Return Data'!$B$7:$R$2700,4,0)</f>
        <v>43.599800000000002</v>
      </c>
      <c r="D15" s="65">
        <f>VLOOKUP($A15,'Return Data'!$B$7:$R$2700,9,0)</f>
        <v>4.6033999999999997</v>
      </c>
      <c r="E15" s="66">
        <f t="shared" si="0"/>
        <v>16</v>
      </c>
      <c r="F15" s="65">
        <f>VLOOKUP($A15,'Return Data'!$B$7:$R$2700,10,0)</f>
        <v>10.6876</v>
      </c>
      <c r="G15" s="66">
        <f t="shared" si="1"/>
        <v>18</v>
      </c>
      <c r="H15" s="65">
        <f>VLOOKUP($A15,'Return Data'!$B$7:$R$2700,11,0)</f>
        <v>6.6971999999999996</v>
      </c>
      <c r="I15" s="66">
        <f t="shared" si="2"/>
        <v>7</v>
      </c>
      <c r="J15" s="65">
        <f>VLOOKUP($A15,'Return Data'!$B$7:$R$2700,12,0)</f>
        <v>9.8671000000000006</v>
      </c>
      <c r="K15" s="66">
        <f t="shared" si="3"/>
        <v>18</v>
      </c>
      <c r="L15" s="65">
        <f>VLOOKUP($A15,'Return Data'!$B$7:$R$2700,13,0)</f>
        <v>10.0167</v>
      </c>
      <c r="M15" s="66">
        <f t="shared" si="4"/>
        <v>18</v>
      </c>
      <c r="N15" s="65">
        <f>VLOOKUP($A15,'Return Data'!$B$7:$R$2700,17,0)</f>
        <v>10.066000000000001</v>
      </c>
      <c r="O15" s="66">
        <f t="shared" si="5"/>
        <v>24</v>
      </c>
      <c r="P15" s="65">
        <f>VLOOKUP($A15,'Return Data'!$B$7:$R$2700,14,0)</f>
        <v>7.6755000000000004</v>
      </c>
      <c r="Q15" s="66">
        <f t="shared" si="6"/>
        <v>22</v>
      </c>
      <c r="R15" s="65">
        <f>VLOOKUP($A15,'Return Data'!$B$7:$R$2700,16,0)</f>
        <v>7.9086999999999996</v>
      </c>
      <c r="S15" s="67">
        <f t="shared" si="7"/>
        <v>20</v>
      </c>
    </row>
    <row r="16" spans="1:19" x14ac:dyDescent="0.3">
      <c r="A16" s="82" t="s">
        <v>1448</v>
      </c>
      <c r="B16" s="64">
        <f>VLOOKUP($A16,'Return Data'!$B$7:$R$2700,3,0)</f>
        <v>44158</v>
      </c>
      <c r="C16" s="65">
        <f>VLOOKUP($A16,'Return Data'!$B$7:$R$2700,4,0)</f>
        <v>77.376300000000001</v>
      </c>
      <c r="D16" s="65">
        <f>VLOOKUP($A16,'Return Data'!$B$7:$R$2700,9,0)</f>
        <v>5.0507</v>
      </c>
      <c r="E16" s="66">
        <f t="shared" si="0"/>
        <v>11</v>
      </c>
      <c r="F16" s="65">
        <f>VLOOKUP($A16,'Return Data'!$B$7:$R$2700,10,0)</f>
        <v>10.726900000000001</v>
      </c>
      <c r="G16" s="66">
        <f t="shared" si="1"/>
        <v>15</v>
      </c>
      <c r="H16" s="65">
        <f>VLOOKUP($A16,'Return Data'!$B$7:$R$2700,11,0)</f>
        <v>5.7919</v>
      </c>
      <c r="I16" s="66">
        <f t="shared" si="2"/>
        <v>12</v>
      </c>
      <c r="J16" s="65">
        <f>VLOOKUP($A16,'Return Data'!$B$7:$R$2700,12,0)</f>
        <v>11.4634</v>
      </c>
      <c r="K16" s="66">
        <f t="shared" si="3"/>
        <v>8</v>
      </c>
      <c r="L16" s="65">
        <f>VLOOKUP($A16,'Return Data'!$B$7:$R$2700,13,0)</f>
        <v>13.2143</v>
      </c>
      <c r="M16" s="66">
        <f t="shared" si="4"/>
        <v>4</v>
      </c>
      <c r="N16" s="65">
        <f>VLOOKUP($A16,'Return Data'!$B$7:$R$2700,17,0)</f>
        <v>12.2715</v>
      </c>
      <c r="O16" s="66">
        <f t="shared" si="5"/>
        <v>14</v>
      </c>
      <c r="P16" s="65">
        <f>VLOOKUP($A16,'Return Data'!$B$7:$R$2700,14,0)</f>
        <v>9.4280000000000008</v>
      </c>
      <c r="Q16" s="66">
        <f t="shared" si="6"/>
        <v>8</v>
      </c>
      <c r="R16" s="65">
        <f>VLOOKUP($A16,'Return Data'!$B$7:$R$2700,16,0)</f>
        <v>10.0928</v>
      </c>
      <c r="S16" s="67">
        <f t="shared" si="7"/>
        <v>2</v>
      </c>
    </row>
    <row r="17" spans="1:19" x14ac:dyDescent="0.3">
      <c r="A17" s="82" t="s">
        <v>1450</v>
      </c>
      <c r="B17" s="64">
        <f>VLOOKUP($A17,'Return Data'!$B$7:$R$2700,3,0)</f>
        <v>44158</v>
      </c>
      <c r="C17" s="65">
        <f>VLOOKUP($A17,'Return Data'!$B$7:$R$2700,4,0)</f>
        <v>17.107299999999999</v>
      </c>
      <c r="D17" s="65">
        <f>VLOOKUP($A17,'Return Data'!$B$7:$R$2700,9,0)</f>
        <v>7.0902000000000003</v>
      </c>
      <c r="E17" s="66">
        <f t="shared" si="0"/>
        <v>7</v>
      </c>
      <c r="F17" s="65">
        <f>VLOOKUP($A17,'Return Data'!$B$7:$R$2700,10,0)</f>
        <v>10.9717</v>
      </c>
      <c r="G17" s="66">
        <f t="shared" si="1"/>
        <v>12</v>
      </c>
      <c r="H17" s="65">
        <f>VLOOKUP($A17,'Return Data'!$B$7:$R$2700,11,0)</f>
        <v>3.6722999999999999</v>
      </c>
      <c r="I17" s="66">
        <f t="shared" si="2"/>
        <v>24</v>
      </c>
      <c r="J17" s="65">
        <f>VLOOKUP($A17,'Return Data'!$B$7:$R$2700,12,0)</f>
        <v>7.8409000000000004</v>
      </c>
      <c r="K17" s="66">
        <f t="shared" si="3"/>
        <v>25</v>
      </c>
      <c r="L17" s="65">
        <f>VLOOKUP($A17,'Return Data'!$B$7:$R$2700,13,0)</f>
        <v>7.7060000000000004</v>
      </c>
      <c r="M17" s="66">
        <f t="shared" si="4"/>
        <v>27</v>
      </c>
      <c r="N17" s="65">
        <f>VLOOKUP($A17,'Return Data'!$B$7:$R$2700,17,0)</f>
        <v>8.8322000000000003</v>
      </c>
      <c r="O17" s="66">
        <f t="shared" si="5"/>
        <v>27</v>
      </c>
      <c r="P17" s="65">
        <f>VLOOKUP($A17,'Return Data'!$B$7:$R$2700,14,0)</f>
        <v>6.1645000000000003</v>
      </c>
      <c r="Q17" s="66">
        <f t="shared" si="6"/>
        <v>26</v>
      </c>
      <c r="R17" s="65">
        <f>VLOOKUP($A17,'Return Data'!$B$7:$R$2700,16,0)</f>
        <v>7.0063000000000004</v>
      </c>
      <c r="S17" s="67">
        <f t="shared" si="7"/>
        <v>25</v>
      </c>
    </row>
    <row r="18" spans="1:19" x14ac:dyDescent="0.3">
      <c r="A18" s="82" t="s">
        <v>1453</v>
      </c>
      <c r="B18" s="64">
        <f>VLOOKUP($A18,'Return Data'!$B$7:$R$2700,3,0)</f>
        <v>44158</v>
      </c>
      <c r="C18" s="65">
        <f>VLOOKUP($A18,'Return Data'!$B$7:$R$2700,4,0)</f>
        <v>27.750900000000001</v>
      </c>
      <c r="D18" s="65">
        <f>VLOOKUP($A18,'Return Data'!$B$7:$R$2700,9,0)</f>
        <v>4.6898999999999997</v>
      </c>
      <c r="E18" s="66">
        <f t="shared" si="0"/>
        <v>15</v>
      </c>
      <c r="F18" s="65">
        <f>VLOOKUP($A18,'Return Data'!$B$7:$R$2700,10,0)</f>
        <v>11.888400000000001</v>
      </c>
      <c r="G18" s="66">
        <f t="shared" si="1"/>
        <v>6</v>
      </c>
      <c r="H18" s="65">
        <f>VLOOKUP($A18,'Return Data'!$B$7:$R$2700,11,0)</f>
        <v>7.6403999999999996</v>
      </c>
      <c r="I18" s="66">
        <f t="shared" si="2"/>
        <v>2</v>
      </c>
      <c r="J18" s="65">
        <f>VLOOKUP($A18,'Return Data'!$B$7:$R$2700,12,0)</f>
        <v>13.1028</v>
      </c>
      <c r="K18" s="66">
        <f t="shared" si="3"/>
        <v>3</v>
      </c>
      <c r="L18" s="65">
        <f>VLOOKUP($A18,'Return Data'!$B$7:$R$2700,13,0)</f>
        <v>13.8734</v>
      </c>
      <c r="M18" s="66">
        <f t="shared" si="4"/>
        <v>1</v>
      </c>
      <c r="N18" s="65">
        <f>VLOOKUP($A18,'Return Data'!$B$7:$R$2700,17,0)</f>
        <v>14.5747</v>
      </c>
      <c r="O18" s="66">
        <f t="shared" si="5"/>
        <v>3</v>
      </c>
      <c r="P18" s="65">
        <f>VLOOKUP($A18,'Return Data'!$B$7:$R$2700,14,0)</f>
        <v>10.824</v>
      </c>
      <c r="Q18" s="66">
        <f t="shared" si="6"/>
        <v>4</v>
      </c>
      <c r="R18" s="65">
        <f>VLOOKUP($A18,'Return Data'!$B$7:$R$2700,16,0)</f>
        <v>8.9006000000000007</v>
      </c>
      <c r="S18" s="67">
        <f t="shared" si="7"/>
        <v>11</v>
      </c>
    </row>
    <row r="19" spans="1:19" x14ac:dyDescent="0.3">
      <c r="A19" s="82" t="s">
        <v>1454</v>
      </c>
      <c r="B19" s="64">
        <f>VLOOKUP($A19,'Return Data'!$B$7:$R$2700,3,0)</f>
        <v>44158</v>
      </c>
      <c r="C19" s="65">
        <f>VLOOKUP($A19,'Return Data'!$B$7:$R$2700,4,0)</f>
        <v>2255.2865999999999</v>
      </c>
      <c r="D19" s="65">
        <f>VLOOKUP($A19,'Return Data'!$B$7:$R$2700,9,0)</f>
        <v>2.8437999999999999</v>
      </c>
      <c r="E19" s="66">
        <f t="shared" si="0"/>
        <v>24</v>
      </c>
      <c r="F19" s="65">
        <f>VLOOKUP($A19,'Return Data'!$B$7:$R$2700,10,0)</f>
        <v>5.8670999999999998</v>
      </c>
      <c r="G19" s="66">
        <f t="shared" si="1"/>
        <v>27</v>
      </c>
      <c r="H19" s="65">
        <f>VLOOKUP($A19,'Return Data'!$B$7:$R$2700,11,0)</f>
        <v>3.3815</v>
      </c>
      <c r="I19" s="66">
        <f t="shared" si="2"/>
        <v>25</v>
      </c>
      <c r="J19" s="65">
        <f>VLOOKUP($A19,'Return Data'!$B$7:$R$2700,12,0)</f>
        <v>7.4988999999999999</v>
      </c>
      <c r="K19" s="66">
        <f t="shared" si="3"/>
        <v>26</v>
      </c>
      <c r="L19" s="65">
        <f>VLOOKUP($A19,'Return Data'!$B$7:$R$2700,13,0)</f>
        <v>7.7298</v>
      </c>
      <c r="M19" s="66">
        <f t="shared" si="4"/>
        <v>26</v>
      </c>
      <c r="N19" s="65">
        <f>VLOOKUP($A19,'Return Data'!$B$7:$R$2700,17,0)</f>
        <v>9.9785000000000004</v>
      </c>
      <c r="O19" s="66">
        <f t="shared" si="5"/>
        <v>25</v>
      </c>
      <c r="P19" s="65">
        <f>VLOOKUP($A19,'Return Data'!$B$7:$R$2700,14,0)</f>
        <v>7.2073999999999998</v>
      </c>
      <c r="Q19" s="66">
        <f t="shared" si="6"/>
        <v>25</v>
      </c>
      <c r="R19" s="65">
        <f>VLOOKUP($A19,'Return Data'!$B$7:$R$2700,16,0)</f>
        <v>6.5613999999999999</v>
      </c>
      <c r="S19" s="67">
        <f t="shared" si="7"/>
        <v>27</v>
      </c>
    </row>
    <row r="20" spans="1:19" x14ac:dyDescent="0.3">
      <c r="A20" s="82" t="s">
        <v>1457</v>
      </c>
      <c r="B20" s="64">
        <f>VLOOKUP($A20,'Return Data'!$B$7:$R$2700,3,0)</f>
        <v>44158</v>
      </c>
      <c r="C20" s="65">
        <f>VLOOKUP($A20,'Return Data'!$B$7:$R$2700,4,0)</f>
        <v>75.643100000000004</v>
      </c>
      <c r="D20" s="65">
        <f>VLOOKUP($A20,'Return Data'!$B$7:$R$2700,9,0)</f>
        <v>8.7279999999999998</v>
      </c>
      <c r="E20" s="66">
        <f t="shared" si="0"/>
        <v>3</v>
      </c>
      <c r="F20" s="65">
        <f>VLOOKUP($A20,'Return Data'!$B$7:$R$2700,10,0)</f>
        <v>12.438000000000001</v>
      </c>
      <c r="G20" s="66">
        <f t="shared" si="1"/>
        <v>4</v>
      </c>
      <c r="H20" s="65">
        <f>VLOOKUP($A20,'Return Data'!$B$7:$R$2700,11,0)</f>
        <v>5.3898999999999999</v>
      </c>
      <c r="I20" s="66">
        <f t="shared" si="2"/>
        <v>18</v>
      </c>
      <c r="J20" s="65">
        <f>VLOOKUP($A20,'Return Data'!$B$7:$R$2700,12,0)</f>
        <v>11.8705</v>
      </c>
      <c r="K20" s="66">
        <f t="shared" si="3"/>
        <v>7</v>
      </c>
      <c r="L20" s="65">
        <f>VLOOKUP($A20,'Return Data'!$B$7:$R$2700,13,0)</f>
        <v>12.193300000000001</v>
      </c>
      <c r="M20" s="66">
        <f t="shared" si="4"/>
        <v>8</v>
      </c>
      <c r="N20" s="65">
        <f>VLOOKUP($A20,'Return Data'!$B$7:$R$2700,17,0)</f>
        <v>12.403499999999999</v>
      </c>
      <c r="O20" s="66">
        <f t="shared" si="5"/>
        <v>12</v>
      </c>
      <c r="P20" s="65">
        <f>VLOOKUP($A20,'Return Data'!$B$7:$R$2700,14,0)</f>
        <v>9.1061999999999994</v>
      </c>
      <c r="Q20" s="66">
        <f t="shared" si="6"/>
        <v>14</v>
      </c>
      <c r="R20" s="65">
        <f>VLOOKUP($A20,'Return Data'!$B$7:$R$2700,16,0)</f>
        <v>9.6715</v>
      </c>
      <c r="S20" s="67">
        <f t="shared" si="7"/>
        <v>5</v>
      </c>
    </row>
    <row r="21" spans="1:19" x14ac:dyDescent="0.3">
      <c r="A21" s="82" t="s">
        <v>1459</v>
      </c>
      <c r="B21" s="64">
        <f>VLOOKUP($A21,'Return Data'!$B$7:$R$2700,3,0)</f>
        <v>44158</v>
      </c>
      <c r="C21" s="65">
        <f>VLOOKUP($A21,'Return Data'!$B$7:$R$2700,4,0)</f>
        <v>54.115600000000001</v>
      </c>
      <c r="D21" s="65">
        <f>VLOOKUP($A21,'Return Data'!$B$7:$R$2700,9,0)</f>
        <v>7.3936000000000002</v>
      </c>
      <c r="E21" s="66">
        <f t="shared" si="0"/>
        <v>5</v>
      </c>
      <c r="F21" s="65">
        <f>VLOOKUP($A21,'Return Data'!$B$7:$R$2700,10,0)</f>
        <v>11.5402</v>
      </c>
      <c r="G21" s="66">
        <f t="shared" si="1"/>
        <v>7</v>
      </c>
      <c r="H21" s="65">
        <f>VLOOKUP($A21,'Return Data'!$B$7:$R$2700,11,0)</f>
        <v>7.3582999999999998</v>
      </c>
      <c r="I21" s="66">
        <f t="shared" si="2"/>
        <v>3</v>
      </c>
      <c r="J21" s="65">
        <f>VLOOKUP($A21,'Return Data'!$B$7:$R$2700,12,0)</f>
        <v>11.2523</v>
      </c>
      <c r="K21" s="66">
        <f t="shared" si="3"/>
        <v>10</v>
      </c>
      <c r="L21" s="65">
        <f>VLOOKUP($A21,'Return Data'!$B$7:$R$2700,13,0)</f>
        <v>11.1654</v>
      </c>
      <c r="M21" s="66">
        <f t="shared" si="4"/>
        <v>13</v>
      </c>
      <c r="N21" s="65">
        <f>VLOOKUP($A21,'Return Data'!$B$7:$R$2700,17,0)</f>
        <v>10.859299999999999</v>
      </c>
      <c r="O21" s="66">
        <f t="shared" si="5"/>
        <v>19</v>
      </c>
      <c r="P21" s="65">
        <f>VLOOKUP($A21,'Return Data'!$B$7:$R$2700,14,0)</f>
        <v>8.0435999999999996</v>
      </c>
      <c r="Q21" s="66">
        <f t="shared" si="6"/>
        <v>18</v>
      </c>
      <c r="R21" s="65">
        <f>VLOOKUP($A21,'Return Data'!$B$7:$R$2700,16,0)</f>
        <v>8.5126000000000008</v>
      </c>
      <c r="S21" s="67">
        <f t="shared" si="7"/>
        <v>16</v>
      </c>
    </row>
    <row r="22" spans="1:19" x14ac:dyDescent="0.3">
      <c r="A22" s="82" t="s">
        <v>1461</v>
      </c>
      <c r="B22" s="64">
        <f>VLOOKUP($A22,'Return Data'!$B$7:$R$2700,3,0)</f>
        <v>44158</v>
      </c>
      <c r="C22" s="65">
        <f>VLOOKUP($A22,'Return Data'!$B$7:$R$2700,4,0)</f>
        <v>47.931399999999996</v>
      </c>
      <c r="D22" s="65">
        <f>VLOOKUP($A22,'Return Data'!$B$7:$R$2700,9,0)</f>
        <v>3.9485000000000001</v>
      </c>
      <c r="E22" s="66">
        <f t="shared" si="0"/>
        <v>20</v>
      </c>
      <c r="F22" s="65">
        <f>VLOOKUP($A22,'Return Data'!$B$7:$R$2700,10,0)</f>
        <v>9.6738</v>
      </c>
      <c r="G22" s="66">
        <f t="shared" si="1"/>
        <v>21</v>
      </c>
      <c r="H22" s="65">
        <f>VLOOKUP($A22,'Return Data'!$B$7:$R$2700,11,0)</f>
        <v>5.8125999999999998</v>
      </c>
      <c r="I22" s="66">
        <f t="shared" si="2"/>
        <v>11</v>
      </c>
      <c r="J22" s="65">
        <f>VLOOKUP($A22,'Return Data'!$B$7:$R$2700,12,0)</f>
        <v>10.2903</v>
      </c>
      <c r="K22" s="66">
        <f t="shared" si="3"/>
        <v>16</v>
      </c>
      <c r="L22" s="65">
        <f>VLOOKUP($A22,'Return Data'!$B$7:$R$2700,13,0)</f>
        <v>10.553699999999999</v>
      </c>
      <c r="M22" s="66">
        <f t="shared" si="4"/>
        <v>15</v>
      </c>
      <c r="N22" s="65">
        <f>VLOOKUP($A22,'Return Data'!$B$7:$R$2700,17,0)</f>
        <v>11.9518</v>
      </c>
      <c r="O22" s="66">
        <f t="shared" si="5"/>
        <v>17</v>
      </c>
      <c r="P22" s="65">
        <f>VLOOKUP($A22,'Return Data'!$B$7:$R$2700,14,0)</f>
        <v>9.2998999999999992</v>
      </c>
      <c r="Q22" s="66">
        <f t="shared" si="6"/>
        <v>11</v>
      </c>
      <c r="R22" s="65">
        <f>VLOOKUP($A22,'Return Data'!$B$7:$R$2700,16,0)</f>
        <v>7.7483000000000004</v>
      </c>
      <c r="S22" s="67">
        <f t="shared" si="7"/>
        <v>21</v>
      </c>
    </row>
    <row r="23" spans="1:19" x14ac:dyDescent="0.3">
      <c r="A23" s="82" t="s">
        <v>1462</v>
      </c>
      <c r="B23" s="64">
        <f>VLOOKUP($A23,'Return Data'!$B$7:$R$2700,3,0)</f>
        <v>44158</v>
      </c>
      <c r="C23" s="65">
        <f>VLOOKUP($A23,'Return Data'!$B$7:$R$2700,4,0)</f>
        <v>30.1968</v>
      </c>
      <c r="D23" s="65">
        <f>VLOOKUP($A23,'Return Data'!$B$7:$R$2700,9,0)</f>
        <v>3.7747000000000002</v>
      </c>
      <c r="E23" s="66">
        <f t="shared" si="0"/>
        <v>21</v>
      </c>
      <c r="F23" s="65">
        <f>VLOOKUP($A23,'Return Data'!$B$7:$R$2700,10,0)</f>
        <v>9.3630999999999993</v>
      </c>
      <c r="G23" s="66">
        <f t="shared" si="1"/>
        <v>23</v>
      </c>
      <c r="H23" s="65">
        <f>VLOOKUP($A23,'Return Data'!$B$7:$R$2700,11,0)</f>
        <v>5.4181999999999997</v>
      </c>
      <c r="I23" s="66">
        <f t="shared" si="2"/>
        <v>15</v>
      </c>
      <c r="J23" s="65">
        <f>VLOOKUP($A23,'Return Data'!$B$7:$R$2700,12,0)</f>
        <v>10.223100000000001</v>
      </c>
      <c r="K23" s="66">
        <f t="shared" si="3"/>
        <v>17</v>
      </c>
      <c r="L23" s="65">
        <f>VLOOKUP($A23,'Return Data'!$B$7:$R$2700,13,0)</f>
        <v>11.0832</v>
      </c>
      <c r="M23" s="66">
        <f t="shared" si="4"/>
        <v>14</v>
      </c>
      <c r="N23" s="65">
        <f>VLOOKUP($A23,'Return Data'!$B$7:$R$2700,17,0)</f>
        <v>12.885</v>
      </c>
      <c r="O23" s="66">
        <f t="shared" si="5"/>
        <v>9</v>
      </c>
      <c r="P23" s="65">
        <f>VLOOKUP($A23,'Return Data'!$B$7:$R$2700,14,0)</f>
        <v>9.8693000000000008</v>
      </c>
      <c r="Q23" s="66">
        <f t="shared" si="6"/>
        <v>7</v>
      </c>
      <c r="R23" s="65">
        <f>VLOOKUP($A23,'Return Data'!$B$7:$R$2700,16,0)</f>
        <v>9.4306000000000001</v>
      </c>
      <c r="S23" s="67">
        <f t="shared" si="7"/>
        <v>7</v>
      </c>
    </row>
    <row r="24" spans="1:19" x14ac:dyDescent="0.3">
      <c r="A24" s="82" t="s">
        <v>1464</v>
      </c>
      <c r="B24" s="64">
        <f>VLOOKUP($A24,'Return Data'!$B$7:$R$2700,3,0)</f>
        <v>44158</v>
      </c>
      <c r="C24" s="65">
        <f>VLOOKUP($A24,'Return Data'!$B$7:$R$2700,4,0)</f>
        <v>23.8688</v>
      </c>
      <c r="D24" s="65">
        <f>VLOOKUP($A24,'Return Data'!$B$7:$R$2700,9,0)</f>
        <v>4.2477</v>
      </c>
      <c r="E24" s="66">
        <f t="shared" si="0"/>
        <v>17</v>
      </c>
      <c r="F24" s="65">
        <f>VLOOKUP($A24,'Return Data'!$B$7:$R$2700,10,0)</f>
        <v>10.039899999999999</v>
      </c>
      <c r="G24" s="66">
        <f t="shared" si="1"/>
        <v>20</v>
      </c>
      <c r="H24" s="65">
        <f>VLOOKUP($A24,'Return Data'!$B$7:$R$2700,11,0)</f>
        <v>5.2990000000000004</v>
      </c>
      <c r="I24" s="66">
        <f t="shared" si="2"/>
        <v>19</v>
      </c>
      <c r="J24" s="65">
        <f>VLOOKUP($A24,'Return Data'!$B$7:$R$2700,12,0)</f>
        <v>8.5851000000000006</v>
      </c>
      <c r="K24" s="66">
        <f t="shared" si="3"/>
        <v>22</v>
      </c>
      <c r="L24" s="65">
        <f>VLOOKUP($A24,'Return Data'!$B$7:$R$2700,13,0)</f>
        <v>9.4536999999999995</v>
      </c>
      <c r="M24" s="66">
        <f t="shared" si="4"/>
        <v>21</v>
      </c>
      <c r="N24" s="65">
        <f>VLOOKUP($A24,'Return Data'!$B$7:$R$2700,17,0)</f>
        <v>10.8718</v>
      </c>
      <c r="O24" s="66">
        <f t="shared" si="5"/>
        <v>18</v>
      </c>
      <c r="P24" s="65">
        <f>VLOOKUP($A24,'Return Data'!$B$7:$R$2700,14,0)</f>
        <v>7.9557000000000002</v>
      </c>
      <c r="Q24" s="66">
        <f t="shared" si="6"/>
        <v>19</v>
      </c>
      <c r="R24" s="65">
        <f>VLOOKUP($A24,'Return Data'!$B$7:$R$2700,16,0)</f>
        <v>7.4661999999999997</v>
      </c>
      <c r="S24" s="67">
        <f t="shared" si="7"/>
        <v>23</v>
      </c>
    </row>
    <row r="25" spans="1:19" x14ac:dyDescent="0.3">
      <c r="A25" s="82" t="s">
        <v>1467</v>
      </c>
      <c r="B25" s="64">
        <f>VLOOKUP($A25,'Return Data'!$B$7:$R$2700,3,0)</f>
        <v>44158</v>
      </c>
      <c r="C25" s="65">
        <f>VLOOKUP($A25,'Return Data'!$B$7:$R$2700,4,0)</f>
        <v>50.165500000000002</v>
      </c>
      <c r="D25" s="65">
        <f>VLOOKUP($A25,'Return Data'!$B$7:$R$2700,9,0)</f>
        <v>5.0891999999999999</v>
      </c>
      <c r="E25" s="66">
        <f t="shared" si="0"/>
        <v>10</v>
      </c>
      <c r="F25" s="65">
        <f>VLOOKUP($A25,'Return Data'!$B$7:$R$2700,10,0)</f>
        <v>11.245100000000001</v>
      </c>
      <c r="G25" s="66">
        <f t="shared" si="1"/>
        <v>10</v>
      </c>
      <c r="H25" s="65">
        <f>VLOOKUP($A25,'Return Data'!$B$7:$R$2700,11,0)</f>
        <v>5.4737</v>
      </c>
      <c r="I25" s="66">
        <f t="shared" si="2"/>
        <v>13</v>
      </c>
      <c r="J25" s="65">
        <f>VLOOKUP($A25,'Return Data'!$B$7:$R$2700,12,0)</f>
        <v>11.0252</v>
      </c>
      <c r="K25" s="66">
        <f t="shared" si="3"/>
        <v>12</v>
      </c>
      <c r="L25" s="65">
        <f>VLOOKUP($A25,'Return Data'!$B$7:$R$2700,13,0)</f>
        <v>11.878</v>
      </c>
      <c r="M25" s="66">
        <f t="shared" si="4"/>
        <v>9</v>
      </c>
      <c r="N25" s="65">
        <f>VLOOKUP($A25,'Return Data'!$B$7:$R$2700,17,0)</f>
        <v>13.261900000000001</v>
      </c>
      <c r="O25" s="66">
        <f t="shared" si="5"/>
        <v>6</v>
      </c>
      <c r="P25" s="65">
        <f>VLOOKUP($A25,'Return Data'!$B$7:$R$2700,14,0)</f>
        <v>9.34</v>
      </c>
      <c r="Q25" s="66">
        <f t="shared" si="6"/>
        <v>10</v>
      </c>
      <c r="R25" s="65">
        <f>VLOOKUP($A25,'Return Data'!$B$7:$R$2700,16,0)</f>
        <v>8.4277999999999995</v>
      </c>
      <c r="S25" s="67">
        <f t="shared" si="7"/>
        <v>17</v>
      </c>
    </row>
    <row r="26" spans="1:19" x14ac:dyDescent="0.3">
      <c r="A26" s="82" t="s">
        <v>1469</v>
      </c>
      <c r="B26" s="64">
        <f>VLOOKUP($A26,'Return Data'!$B$7:$R$2700,3,0)</f>
        <v>44158</v>
      </c>
      <c r="C26" s="65">
        <f>VLOOKUP($A26,'Return Data'!$B$7:$R$2700,4,0)</f>
        <v>62.127699999999997</v>
      </c>
      <c r="D26" s="65">
        <f>VLOOKUP($A26,'Return Data'!$B$7:$R$2700,9,0)</f>
        <v>7.6317000000000004</v>
      </c>
      <c r="E26" s="66">
        <f t="shared" si="0"/>
        <v>4</v>
      </c>
      <c r="F26" s="65">
        <f>VLOOKUP($A26,'Return Data'!$B$7:$R$2700,10,0)</f>
        <v>9.0754000000000001</v>
      </c>
      <c r="G26" s="66">
        <f t="shared" si="1"/>
        <v>24</v>
      </c>
      <c r="H26" s="65">
        <f>VLOOKUP($A26,'Return Data'!$B$7:$R$2700,11,0)</f>
        <v>4.8634000000000004</v>
      </c>
      <c r="I26" s="66">
        <f t="shared" si="2"/>
        <v>21</v>
      </c>
      <c r="J26" s="65">
        <f>VLOOKUP($A26,'Return Data'!$B$7:$R$2700,12,0)</f>
        <v>8.5709</v>
      </c>
      <c r="K26" s="66">
        <f t="shared" si="3"/>
        <v>23</v>
      </c>
      <c r="L26" s="65">
        <f>VLOOKUP($A26,'Return Data'!$B$7:$R$2700,13,0)</f>
        <v>9.0237999999999996</v>
      </c>
      <c r="M26" s="66">
        <f t="shared" si="4"/>
        <v>23</v>
      </c>
      <c r="N26" s="65">
        <f>VLOOKUP($A26,'Return Data'!$B$7:$R$2700,17,0)</f>
        <v>10.424099999999999</v>
      </c>
      <c r="O26" s="66">
        <f t="shared" si="5"/>
        <v>23</v>
      </c>
      <c r="P26" s="65">
        <f>VLOOKUP($A26,'Return Data'!$B$7:$R$2700,14,0)</f>
        <v>7.2260999999999997</v>
      </c>
      <c r="Q26" s="66">
        <f t="shared" si="6"/>
        <v>24</v>
      </c>
      <c r="R26" s="65">
        <f>VLOOKUP($A26,'Return Data'!$B$7:$R$2700,16,0)</f>
        <v>8.9824000000000002</v>
      </c>
      <c r="S26" s="67">
        <f t="shared" si="7"/>
        <v>9</v>
      </c>
    </row>
    <row r="27" spans="1:19" x14ac:dyDescent="0.3">
      <c r="A27" s="82" t="s">
        <v>1471</v>
      </c>
      <c r="B27" s="64">
        <f>VLOOKUP($A27,'Return Data'!$B$7:$R$2700,3,0)</f>
        <v>44158</v>
      </c>
      <c r="C27" s="65">
        <f>VLOOKUP($A27,'Return Data'!$B$7:$R$2700,4,0)</f>
        <v>49.156100000000002</v>
      </c>
      <c r="D27" s="65">
        <f>VLOOKUP($A27,'Return Data'!$B$7:$R$2700,9,0)</f>
        <v>3.5701999999999998</v>
      </c>
      <c r="E27" s="66">
        <f t="shared" si="0"/>
        <v>22</v>
      </c>
      <c r="F27" s="65">
        <f>VLOOKUP($A27,'Return Data'!$B$7:$R$2700,10,0)</f>
        <v>8.9591999999999992</v>
      </c>
      <c r="G27" s="66">
        <f t="shared" si="1"/>
        <v>25</v>
      </c>
      <c r="H27" s="65">
        <f>VLOOKUP($A27,'Return Data'!$B$7:$R$2700,11,0)</f>
        <v>3.9011</v>
      </c>
      <c r="I27" s="66">
        <f t="shared" si="2"/>
        <v>23</v>
      </c>
      <c r="J27" s="65">
        <f>VLOOKUP($A27,'Return Data'!$B$7:$R$2700,12,0)</f>
        <v>9.5958000000000006</v>
      </c>
      <c r="K27" s="66">
        <f t="shared" si="3"/>
        <v>20</v>
      </c>
      <c r="L27" s="65">
        <f>VLOOKUP($A27,'Return Data'!$B$7:$R$2700,13,0)</f>
        <v>9.8999000000000006</v>
      </c>
      <c r="M27" s="66">
        <f t="shared" si="4"/>
        <v>19</v>
      </c>
      <c r="N27" s="65">
        <f>VLOOKUP($A27,'Return Data'!$B$7:$R$2700,17,0)</f>
        <v>11.955</v>
      </c>
      <c r="O27" s="66">
        <f t="shared" si="5"/>
        <v>16</v>
      </c>
      <c r="P27" s="65">
        <f>VLOOKUP($A27,'Return Data'!$B$7:$R$2700,14,0)</f>
        <v>8.8564000000000007</v>
      </c>
      <c r="Q27" s="66">
        <f t="shared" si="6"/>
        <v>17</v>
      </c>
      <c r="R27" s="65">
        <f>VLOOKUP($A27,'Return Data'!$B$7:$R$2700,16,0)</f>
        <v>8.8139000000000003</v>
      </c>
      <c r="S27" s="67">
        <f t="shared" si="7"/>
        <v>12</v>
      </c>
    </row>
    <row r="28" spans="1:19" x14ac:dyDescent="0.3">
      <c r="A28" s="82" t="s">
        <v>883</v>
      </c>
      <c r="B28" s="64">
        <f>VLOOKUP($A28,'Return Data'!$B$7:$R$2700,3,0)</f>
        <v>44158</v>
      </c>
      <c r="C28" s="65">
        <f>VLOOKUP($A28,'Return Data'!$B$7:$R$2700,4,0)</f>
        <v>17.4755</v>
      </c>
      <c r="D28" s="65">
        <f>VLOOKUP($A28,'Return Data'!$B$7:$R$2700,9,0)</f>
        <v>2.3628999999999998</v>
      </c>
      <c r="E28" s="66">
        <f t="shared" si="0"/>
        <v>26</v>
      </c>
      <c r="F28" s="65">
        <f>VLOOKUP($A28,'Return Data'!$B$7:$R$2700,10,0)</f>
        <v>10.6966</v>
      </c>
      <c r="G28" s="66">
        <f t="shared" si="1"/>
        <v>16</v>
      </c>
      <c r="H28" s="65">
        <f>VLOOKUP($A28,'Return Data'!$B$7:$R$2700,11,0)</f>
        <v>4.5141999999999998</v>
      </c>
      <c r="I28" s="66">
        <f t="shared" si="2"/>
        <v>22</v>
      </c>
      <c r="J28" s="65">
        <f>VLOOKUP($A28,'Return Data'!$B$7:$R$2700,12,0)</f>
        <v>11.157299999999999</v>
      </c>
      <c r="K28" s="66">
        <f t="shared" si="3"/>
        <v>11</v>
      </c>
      <c r="L28" s="65">
        <f>VLOOKUP($A28,'Return Data'!$B$7:$R$2700,13,0)</f>
        <v>11.5053</v>
      </c>
      <c r="M28" s="66">
        <f t="shared" si="4"/>
        <v>10</v>
      </c>
      <c r="N28" s="65">
        <f>VLOOKUP($A28,'Return Data'!$B$7:$R$2700,17,0)</f>
        <v>12.513</v>
      </c>
      <c r="O28" s="66">
        <f t="shared" si="5"/>
        <v>11</v>
      </c>
      <c r="P28" s="65">
        <f>VLOOKUP($A28,'Return Data'!$B$7:$R$2700,14,0)</f>
        <v>8.91</v>
      </c>
      <c r="Q28" s="66">
        <f t="shared" si="6"/>
        <v>15</v>
      </c>
      <c r="R28" s="65">
        <f>VLOOKUP($A28,'Return Data'!$B$7:$R$2700,16,0)</f>
        <v>9.4781999999999993</v>
      </c>
      <c r="S28" s="67">
        <f t="shared" si="7"/>
        <v>6</v>
      </c>
    </row>
    <row r="29" spans="1:19" x14ac:dyDescent="0.3">
      <c r="A29" s="82" t="s">
        <v>884</v>
      </c>
      <c r="B29" s="64">
        <f>VLOOKUP($A29,'Return Data'!$B$7:$R$2700,3,0)</f>
        <v>44158</v>
      </c>
      <c r="C29" s="65">
        <f>VLOOKUP($A29,'Return Data'!$B$7:$R$2700,4,0)</f>
        <v>19.047899999999998</v>
      </c>
      <c r="D29" s="65">
        <f>VLOOKUP($A29,'Return Data'!$B$7:$R$2700,9,0)</f>
        <v>4.9908999999999999</v>
      </c>
      <c r="E29" s="66">
        <f t="shared" si="0"/>
        <v>13</v>
      </c>
      <c r="F29" s="65">
        <f>VLOOKUP($A29,'Return Data'!$B$7:$R$2700,10,0)</f>
        <v>13.0511</v>
      </c>
      <c r="G29" s="66">
        <f t="shared" si="1"/>
        <v>3</v>
      </c>
      <c r="H29" s="65">
        <f>VLOOKUP($A29,'Return Data'!$B$7:$R$2700,11,0)</f>
        <v>7.3041999999999998</v>
      </c>
      <c r="I29" s="66">
        <f t="shared" si="2"/>
        <v>4</v>
      </c>
      <c r="J29" s="65">
        <f>VLOOKUP($A29,'Return Data'!$B$7:$R$2700,12,0)</f>
        <v>13.3955</v>
      </c>
      <c r="K29" s="66">
        <f t="shared" si="3"/>
        <v>2</v>
      </c>
      <c r="L29" s="65">
        <f>VLOOKUP($A29,'Return Data'!$B$7:$R$2700,13,0)</f>
        <v>13.5435</v>
      </c>
      <c r="M29" s="66">
        <f t="shared" si="4"/>
        <v>2</v>
      </c>
      <c r="N29" s="65">
        <f>VLOOKUP($A29,'Return Data'!$B$7:$R$2700,17,0)</f>
        <v>14.671200000000001</v>
      </c>
      <c r="O29" s="66">
        <f t="shared" si="5"/>
        <v>2</v>
      </c>
      <c r="P29" s="65">
        <f>VLOOKUP($A29,'Return Data'!$B$7:$R$2700,14,0)</f>
        <v>11.511699999999999</v>
      </c>
      <c r="Q29" s="66">
        <f t="shared" si="6"/>
        <v>2</v>
      </c>
      <c r="R29" s="65">
        <f>VLOOKUP($A29,'Return Data'!$B$7:$R$2700,16,0)</f>
        <v>10.9473</v>
      </c>
      <c r="S29" s="67">
        <f t="shared" si="7"/>
        <v>1</v>
      </c>
    </row>
    <row r="30" spans="1:19" x14ac:dyDescent="0.3">
      <c r="A30" s="82" t="s">
        <v>887</v>
      </c>
      <c r="B30" s="64">
        <f>VLOOKUP($A30,'Return Data'!$B$7:$R$2700,3,0)</f>
        <v>44158</v>
      </c>
      <c r="C30" s="65">
        <f>VLOOKUP($A30,'Return Data'!$B$7:$R$2700,4,0)</f>
        <v>35.7605</v>
      </c>
      <c r="D30" s="65">
        <f>VLOOKUP($A30,'Return Data'!$B$7:$R$2700,9,0)</f>
        <v>5.9298999999999999</v>
      </c>
      <c r="E30" s="66">
        <f t="shared" si="0"/>
        <v>9</v>
      </c>
      <c r="F30" s="65">
        <f>VLOOKUP($A30,'Return Data'!$B$7:$R$2700,10,0)</f>
        <v>11.409800000000001</v>
      </c>
      <c r="G30" s="66">
        <f t="shared" si="1"/>
        <v>9</v>
      </c>
      <c r="H30" s="65">
        <f>VLOOKUP($A30,'Return Data'!$B$7:$R$2700,11,0)</f>
        <v>6.8350999999999997</v>
      </c>
      <c r="I30" s="66">
        <f t="shared" si="2"/>
        <v>6</v>
      </c>
      <c r="J30" s="65">
        <f>VLOOKUP($A30,'Return Data'!$B$7:$R$2700,12,0)</f>
        <v>12.2913</v>
      </c>
      <c r="K30" s="66">
        <f t="shared" si="3"/>
        <v>6</v>
      </c>
      <c r="L30" s="65">
        <f>VLOOKUP($A30,'Return Data'!$B$7:$R$2700,13,0)</f>
        <v>13.378299999999999</v>
      </c>
      <c r="M30" s="66">
        <f t="shared" si="4"/>
        <v>3</v>
      </c>
      <c r="N30" s="65">
        <f>VLOOKUP($A30,'Return Data'!$B$7:$R$2700,17,0)</f>
        <v>15.256500000000001</v>
      </c>
      <c r="O30" s="66">
        <f t="shared" si="5"/>
        <v>1</v>
      </c>
      <c r="P30" s="65">
        <f>VLOOKUP($A30,'Return Data'!$B$7:$R$2700,14,0)</f>
        <v>12.627800000000001</v>
      </c>
      <c r="Q30" s="66">
        <f t="shared" si="6"/>
        <v>1</v>
      </c>
      <c r="R30" s="65">
        <f>VLOOKUP($A30,'Return Data'!$B$7:$R$2700,16,0)</f>
        <v>7.0427</v>
      </c>
      <c r="S30" s="67">
        <f t="shared" si="7"/>
        <v>24</v>
      </c>
    </row>
    <row r="31" spans="1:19" x14ac:dyDescent="0.3">
      <c r="A31" s="82" t="s">
        <v>888</v>
      </c>
      <c r="B31" s="64">
        <f>VLOOKUP($A31,'Return Data'!$B$7:$R$2700,3,0)</f>
        <v>44158</v>
      </c>
      <c r="C31" s="65">
        <f>VLOOKUP($A31,'Return Data'!$B$7:$R$2700,4,0)</f>
        <v>49.615000000000002</v>
      </c>
      <c r="D31" s="65">
        <f>VLOOKUP($A31,'Return Data'!$B$7:$R$2700,9,0)</f>
        <v>4.8060999999999998</v>
      </c>
      <c r="E31" s="66">
        <f t="shared" si="0"/>
        <v>14</v>
      </c>
      <c r="F31" s="65">
        <f>VLOOKUP($A31,'Return Data'!$B$7:$R$2700,10,0)</f>
        <v>11.499599999999999</v>
      </c>
      <c r="G31" s="66">
        <f t="shared" si="1"/>
        <v>8</v>
      </c>
      <c r="H31" s="65">
        <f>VLOOKUP($A31,'Return Data'!$B$7:$R$2700,11,0)</f>
        <v>6.2130000000000001</v>
      </c>
      <c r="I31" s="66">
        <f t="shared" si="2"/>
        <v>9</v>
      </c>
      <c r="J31" s="65">
        <f>VLOOKUP($A31,'Return Data'!$B$7:$R$2700,12,0)</f>
        <v>10.858499999999999</v>
      </c>
      <c r="K31" s="66">
        <f t="shared" si="3"/>
        <v>13</v>
      </c>
      <c r="L31" s="65">
        <f>VLOOKUP($A31,'Return Data'!$B$7:$R$2700,13,0)</f>
        <v>11.288600000000001</v>
      </c>
      <c r="M31" s="66">
        <f t="shared" si="4"/>
        <v>12</v>
      </c>
      <c r="N31" s="65">
        <f>VLOOKUP($A31,'Return Data'!$B$7:$R$2700,17,0)</f>
        <v>13.0176</v>
      </c>
      <c r="O31" s="66">
        <f t="shared" si="5"/>
        <v>7</v>
      </c>
      <c r="P31" s="65">
        <f>VLOOKUP($A31,'Return Data'!$B$7:$R$2700,14,0)</f>
        <v>10.9277</v>
      </c>
      <c r="Q31" s="66">
        <f t="shared" si="6"/>
        <v>3</v>
      </c>
      <c r="R31" s="65">
        <f>VLOOKUP($A31,'Return Data'!$B$7:$R$2700,16,0)</f>
        <v>8.3702000000000005</v>
      </c>
      <c r="S31" s="67">
        <f t="shared" si="7"/>
        <v>18</v>
      </c>
    </row>
    <row r="32" spans="1:19" x14ac:dyDescent="0.3">
      <c r="A32" s="82" t="s">
        <v>730</v>
      </c>
      <c r="B32" s="64">
        <f>VLOOKUP($A32,'Return Data'!$B$7:$R$2700,3,0)</f>
        <v>44158</v>
      </c>
      <c r="C32" s="65">
        <f>VLOOKUP($A32,'Return Data'!$B$7:$R$2700,4,0)</f>
        <v>21.9757</v>
      </c>
      <c r="D32" s="65">
        <f>VLOOKUP($A32,'Return Data'!$B$7:$R$2700,9,0)</f>
        <v>4.1131000000000002</v>
      </c>
      <c r="E32" s="66">
        <f t="shared" si="0"/>
        <v>18</v>
      </c>
      <c r="F32" s="65">
        <f>VLOOKUP($A32,'Return Data'!$B$7:$R$2700,10,0)</f>
        <v>11.067399999999999</v>
      </c>
      <c r="G32" s="66">
        <f t="shared" si="1"/>
        <v>11</v>
      </c>
      <c r="H32" s="65">
        <f>VLOOKUP($A32,'Return Data'!$B$7:$R$2700,11,0)</f>
        <v>5.4222999999999999</v>
      </c>
      <c r="I32" s="66">
        <f t="shared" si="2"/>
        <v>14</v>
      </c>
      <c r="J32" s="65">
        <f>VLOOKUP($A32,'Return Data'!$B$7:$R$2700,12,0)</f>
        <v>10.528700000000001</v>
      </c>
      <c r="K32" s="66">
        <f t="shared" si="3"/>
        <v>14</v>
      </c>
      <c r="L32" s="65">
        <f>VLOOKUP($A32,'Return Data'!$B$7:$R$2700,13,0)</f>
        <v>10.424099999999999</v>
      </c>
      <c r="M32" s="66">
        <f t="shared" si="4"/>
        <v>17</v>
      </c>
      <c r="N32" s="65">
        <f>VLOOKUP($A32,'Return Data'!$B$7:$R$2700,17,0)</f>
        <v>11.9717</v>
      </c>
      <c r="O32" s="66">
        <f t="shared" si="5"/>
        <v>15</v>
      </c>
      <c r="P32" s="65">
        <f>VLOOKUP($A32,'Return Data'!$B$7:$R$2700,14,0)</f>
        <v>8.8733000000000004</v>
      </c>
      <c r="Q32" s="66">
        <f t="shared" si="6"/>
        <v>16</v>
      </c>
      <c r="R32" s="65">
        <f>VLOOKUP($A32,'Return Data'!$B$7:$R$2700,16,0)</f>
        <v>8.7011000000000003</v>
      </c>
      <c r="S32" s="67">
        <f t="shared" si="7"/>
        <v>14</v>
      </c>
    </row>
    <row r="33" spans="1:19" x14ac:dyDescent="0.3">
      <c r="A33" s="82" t="s">
        <v>731</v>
      </c>
      <c r="B33" s="64">
        <f>VLOOKUP($A33,'Return Data'!$B$7:$R$2700,3,0)</f>
        <v>44158</v>
      </c>
      <c r="C33" s="65">
        <f>VLOOKUP($A33,'Return Data'!$B$7:$R$2700,4,0)</f>
        <v>22.305499999999999</v>
      </c>
      <c r="D33" s="65">
        <f>VLOOKUP($A33,'Return Data'!$B$7:$R$2700,9,0)</f>
        <v>3.9617</v>
      </c>
      <c r="E33" s="66">
        <f t="shared" si="0"/>
        <v>19</v>
      </c>
      <c r="F33" s="65">
        <f>VLOOKUP($A33,'Return Data'!$B$7:$R$2700,10,0)</f>
        <v>10.9617</v>
      </c>
      <c r="G33" s="66">
        <f t="shared" si="1"/>
        <v>13</v>
      </c>
      <c r="H33" s="65">
        <f>VLOOKUP($A33,'Return Data'!$B$7:$R$2700,11,0)</f>
        <v>5.4099000000000004</v>
      </c>
      <c r="I33" s="66">
        <f t="shared" si="2"/>
        <v>16</v>
      </c>
      <c r="J33" s="65">
        <f>VLOOKUP($A33,'Return Data'!$B$7:$R$2700,12,0)</f>
        <v>10.501799999999999</v>
      </c>
      <c r="K33" s="66">
        <f t="shared" si="3"/>
        <v>15</v>
      </c>
      <c r="L33" s="65">
        <f>VLOOKUP($A33,'Return Data'!$B$7:$R$2700,13,0)</f>
        <v>10.4552</v>
      </c>
      <c r="M33" s="66">
        <f t="shared" si="4"/>
        <v>16</v>
      </c>
      <c r="N33" s="65">
        <f>VLOOKUP($A33,'Return Data'!$B$7:$R$2700,17,0)</f>
        <v>12.3348</v>
      </c>
      <c r="O33" s="66">
        <f t="shared" si="5"/>
        <v>13</v>
      </c>
      <c r="P33" s="65">
        <f>VLOOKUP($A33,'Return Data'!$B$7:$R$2700,14,0)</f>
        <v>9.1669999999999998</v>
      </c>
      <c r="Q33" s="66">
        <f t="shared" si="6"/>
        <v>13</v>
      </c>
      <c r="R33" s="65">
        <f>VLOOKUP($A33,'Return Data'!$B$7:$R$2700,16,0)</f>
        <v>8.7948000000000004</v>
      </c>
      <c r="S33" s="67">
        <f t="shared" si="7"/>
        <v>13</v>
      </c>
    </row>
    <row r="34" spans="1:19" x14ac:dyDescent="0.3">
      <c r="A34" s="82" t="s">
        <v>732</v>
      </c>
      <c r="B34" s="64">
        <f>VLOOKUP($A34,'Return Data'!$B$7:$R$2700,3,0)</f>
        <v>44158</v>
      </c>
      <c r="C34" s="65">
        <f>VLOOKUP($A34,'Return Data'!$B$7:$R$2700,4,0)</f>
        <v>202.1217</v>
      </c>
      <c r="D34" s="65">
        <f>VLOOKUP($A34,'Return Data'!$B$7:$R$2700,9,0)</f>
        <v>2.7343000000000002</v>
      </c>
      <c r="E34" s="66">
        <f t="shared" si="0"/>
        <v>25</v>
      </c>
      <c r="F34" s="65">
        <f>VLOOKUP($A34,'Return Data'!$B$7:$R$2700,10,0)</f>
        <v>10.689399999999999</v>
      </c>
      <c r="G34" s="66">
        <f t="shared" si="1"/>
        <v>17</v>
      </c>
      <c r="H34" s="65">
        <f>VLOOKUP($A34,'Return Data'!$B$7:$R$2700,11,0)</f>
        <v>2.3990999999999998</v>
      </c>
      <c r="I34" s="66">
        <f t="shared" si="2"/>
        <v>27</v>
      </c>
      <c r="J34" s="65">
        <f>VLOOKUP($A34,'Return Data'!$B$7:$R$2700,12,0)</f>
        <v>8.1370000000000005</v>
      </c>
      <c r="K34" s="66">
        <f t="shared" si="3"/>
        <v>24</v>
      </c>
      <c r="L34" s="65">
        <f>VLOOKUP($A34,'Return Data'!$B$7:$R$2700,13,0)</f>
        <v>8.4026999999999994</v>
      </c>
      <c r="M34" s="66">
        <f t="shared" si="4"/>
        <v>24</v>
      </c>
      <c r="N34" s="65">
        <f>VLOOKUP($A34,'Return Data'!$B$7:$R$2700,17,0)</f>
        <v>10.5275</v>
      </c>
      <c r="O34" s="66">
        <f t="shared" si="5"/>
        <v>21</v>
      </c>
      <c r="P34" s="65">
        <f>VLOOKUP($A34,'Return Data'!$B$7:$R$2700,14,0)</f>
        <v>7.3758999999999997</v>
      </c>
      <c r="Q34" s="66">
        <f t="shared" si="6"/>
        <v>23</v>
      </c>
      <c r="R34" s="65">
        <f>VLOOKUP($A34,'Return Data'!$B$7:$R$2700,16,0)</f>
        <v>7.6454000000000004</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5.4393962962962954</v>
      </c>
      <c r="E36" s="88"/>
      <c r="F36" s="89">
        <f>AVERAGE(F8:F34)</f>
        <v>10.793677777777775</v>
      </c>
      <c r="G36" s="88"/>
      <c r="H36" s="89">
        <f>AVERAGE(H8:H34)</f>
        <v>5.5632074074074076</v>
      </c>
      <c r="I36" s="88"/>
      <c r="J36" s="89">
        <f>AVERAGE(J8:J34)</f>
        <v>10.529162962962962</v>
      </c>
      <c r="K36" s="88"/>
      <c r="L36" s="89">
        <f>AVERAGE(L8:L34)</f>
        <v>10.870629629629628</v>
      </c>
      <c r="M36" s="88"/>
      <c r="N36" s="89">
        <f>AVERAGE(N8:N34)</f>
        <v>12.018314814814815</v>
      </c>
      <c r="O36" s="88"/>
      <c r="P36" s="89">
        <f>AVERAGE(P8:P34)</f>
        <v>8.9271148148148161</v>
      </c>
      <c r="Q36" s="88"/>
      <c r="R36" s="89">
        <f>AVERAGE(R8:R34)</f>
        <v>8.5728592592592587</v>
      </c>
      <c r="S36" s="90"/>
    </row>
    <row r="37" spans="1:19" x14ac:dyDescent="0.3">
      <c r="A37" s="87" t="s">
        <v>28</v>
      </c>
      <c r="B37" s="88"/>
      <c r="C37" s="88"/>
      <c r="D37" s="89">
        <f>MIN(D8:D34)</f>
        <v>2.0165000000000002</v>
      </c>
      <c r="E37" s="88"/>
      <c r="F37" s="89">
        <f>MIN(F8:F34)</f>
        <v>5.8670999999999998</v>
      </c>
      <c r="G37" s="88"/>
      <c r="H37" s="89">
        <f>MIN(H8:H34)</f>
        <v>2.3990999999999998</v>
      </c>
      <c r="I37" s="88"/>
      <c r="J37" s="89">
        <f>MIN(J8:J34)</f>
        <v>6.3852000000000002</v>
      </c>
      <c r="K37" s="88"/>
      <c r="L37" s="89">
        <f>MIN(L8:L34)</f>
        <v>7.7060000000000004</v>
      </c>
      <c r="M37" s="88"/>
      <c r="N37" s="89">
        <f>MIN(N8:N34)</f>
        <v>8.8322000000000003</v>
      </c>
      <c r="O37" s="88"/>
      <c r="P37" s="89">
        <f>MIN(P8:P34)</f>
        <v>6.0921000000000003</v>
      </c>
      <c r="Q37" s="88"/>
      <c r="R37" s="89">
        <f>MIN(R8:R34)</f>
        <v>6.5613999999999999</v>
      </c>
      <c r="S37" s="90"/>
    </row>
    <row r="38" spans="1:19" ht="15" thickBot="1" x14ac:dyDescent="0.35">
      <c r="A38" s="91" t="s">
        <v>29</v>
      </c>
      <c r="B38" s="92"/>
      <c r="C38" s="92"/>
      <c r="D38" s="93">
        <f>MAX(D8:D34)</f>
        <v>16.1081</v>
      </c>
      <c r="E38" s="92"/>
      <c r="F38" s="93">
        <f>MAX(F8:F34)</f>
        <v>15.8736</v>
      </c>
      <c r="G38" s="92"/>
      <c r="H38" s="93">
        <f>MAX(H8:H34)</f>
        <v>8.7764000000000006</v>
      </c>
      <c r="I38" s="92"/>
      <c r="J38" s="93">
        <f>MAX(J8:J34)</f>
        <v>13.9779</v>
      </c>
      <c r="K38" s="92"/>
      <c r="L38" s="93">
        <f>MAX(L8:L34)</f>
        <v>13.8734</v>
      </c>
      <c r="M38" s="92"/>
      <c r="N38" s="93">
        <f>MAX(N8:N34)</f>
        <v>15.256500000000001</v>
      </c>
      <c r="O38" s="92"/>
      <c r="P38" s="93">
        <f>MAX(P8:P34)</f>
        <v>12.627800000000001</v>
      </c>
      <c r="Q38" s="92"/>
      <c r="R38" s="93">
        <f>MAX(R8:R34)</f>
        <v>10.9473</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44158</v>
      </c>
      <c r="C8" s="65">
        <f>VLOOKUP($A8,'Return Data'!$B$7:$R$2700,4,0)</f>
        <v>288.14760000000001</v>
      </c>
      <c r="D8" s="65">
        <f>VLOOKUP($A8,'Return Data'!$B$7:$R$2700,9,0)</f>
        <v>9.1758000000000006</v>
      </c>
      <c r="E8" s="66">
        <f>RANK(D8,D$8:D$26,0)</f>
        <v>5</v>
      </c>
      <c r="F8" s="65">
        <f>VLOOKUP($A8,'Return Data'!$B$7:$R$2700,10,0)</f>
        <v>10.6967</v>
      </c>
      <c r="G8" s="66">
        <f>RANK(F8,F$8:F$26,0)</f>
        <v>4</v>
      </c>
      <c r="H8" s="65">
        <f>VLOOKUP($A8,'Return Data'!$B$7:$R$2700,11,0)</f>
        <v>10.5181</v>
      </c>
      <c r="I8" s="66">
        <f>RANK(H8,H$8:H$26,0)</f>
        <v>3</v>
      </c>
      <c r="J8" s="65">
        <f>VLOOKUP($A8,'Return Data'!$B$7:$R$2700,12,0)</f>
        <v>11.0656</v>
      </c>
      <c r="K8" s="66">
        <f>RANK(J8,J$8:J$26,0)</f>
        <v>5</v>
      </c>
      <c r="L8" s="65">
        <f>VLOOKUP($A8,'Return Data'!$B$7:$R$2700,13,0)</f>
        <v>11.021100000000001</v>
      </c>
      <c r="M8" s="66">
        <f>RANK(L8,L$8:L$26,0)</f>
        <v>4</v>
      </c>
      <c r="N8" s="65">
        <f>VLOOKUP($A8,'Return Data'!$B$7:$R$2700,17,0)</f>
        <v>11.185700000000001</v>
      </c>
      <c r="O8" s="66">
        <f>RANK(N8,N$8:N$26,0)</f>
        <v>9</v>
      </c>
      <c r="P8" s="65">
        <f>VLOOKUP($A8,'Return Data'!$B$7:$R$2700,14,0)</f>
        <v>9.2838999999999992</v>
      </c>
      <c r="Q8" s="66">
        <f>RANK(P8,P$8:P$26,0)</f>
        <v>7</v>
      </c>
      <c r="R8" s="65">
        <f>VLOOKUP($A8,'Return Data'!$B$7:$R$2700,16,0)</f>
        <v>9.8237000000000005</v>
      </c>
      <c r="S8" s="67">
        <f>RANK(R8,R$8:R$26,0)</f>
        <v>2</v>
      </c>
    </row>
    <row r="9" spans="1:19" x14ac:dyDescent="0.3">
      <c r="A9" s="82" t="s">
        <v>577</v>
      </c>
      <c r="B9" s="64">
        <f>VLOOKUP($A9,'Return Data'!$B$7:$R$2700,3,0)</f>
        <v>44158</v>
      </c>
      <c r="C9" s="65">
        <f>VLOOKUP($A9,'Return Data'!$B$7:$R$2700,4,0)</f>
        <v>2080.0012000000002</v>
      </c>
      <c r="D9" s="65">
        <f>VLOOKUP($A9,'Return Data'!$B$7:$R$2700,9,0)</f>
        <v>8.6441999999999997</v>
      </c>
      <c r="E9" s="66">
        <f t="shared" ref="E9:E26" si="0">RANK(D9,D$8:D$26,0)</f>
        <v>10</v>
      </c>
      <c r="F9" s="65">
        <f>VLOOKUP($A9,'Return Data'!$B$7:$R$2700,10,0)</f>
        <v>8.2197999999999993</v>
      </c>
      <c r="G9" s="66">
        <f t="shared" ref="G9:G26" si="1">RANK(F9,F$8:F$26,0)</f>
        <v>15</v>
      </c>
      <c r="H9" s="65">
        <f>VLOOKUP($A9,'Return Data'!$B$7:$R$2700,11,0)</f>
        <v>9.1495999999999995</v>
      </c>
      <c r="I9" s="66">
        <f t="shared" ref="I9:I26" si="2">RANK(H9,H$8:H$26,0)</f>
        <v>11</v>
      </c>
      <c r="J9" s="65">
        <f>VLOOKUP($A9,'Return Data'!$B$7:$R$2700,12,0)</f>
        <v>10.063800000000001</v>
      </c>
      <c r="K9" s="66">
        <f t="shared" ref="K9:K26" si="3">RANK(J9,J$8:J$26,0)</f>
        <v>12</v>
      </c>
      <c r="L9" s="65">
        <f>VLOOKUP($A9,'Return Data'!$B$7:$R$2700,13,0)</f>
        <v>9.7392000000000003</v>
      </c>
      <c r="M9" s="66">
        <f t="shared" ref="M9:M26" si="4">RANK(L9,L$8:L$26,0)</f>
        <v>14</v>
      </c>
      <c r="N9" s="65">
        <f>VLOOKUP($A9,'Return Data'!$B$7:$R$2700,17,0)</f>
        <v>11.024900000000001</v>
      </c>
      <c r="O9" s="66">
        <f t="shared" ref="O9:O26" si="5">RANK(N9,N$8:N$26,0)</f>
        <v>10</v>
      </c>
      <c r="P9" s="65">
        <f>VLOOKUP($A9,'Return Data'!$B$7:$R$2700,14,0)</f>
        <v>9.5760000000000005</v>
      </c>
      <c r="Q9" s="66">
        <f t="shared" ref="Q9:Q26" si="6">RANK(P9,P$8:P$26,0)</f>
        <v>4</v>
      </c>
      <c r="R9" s="65">
        <f>VLOOKUP($A9,'Return Data'!$B$7:$R$2700,16,0)</f>
        <v>9.0029000000000003</v>
      </c>
      <c r="S9" s="67">
        <f t="shared" ref="S9:S26" si="7">RANK(R9,R$8:R$26,0)</f>
        <v>12</v>
      </c>
    </row>
    <row r="10" spans="1:19" x14ac:dyDescent="0.3">
      <c r="A10" s="82" t="s">
        <v>579</v>
      </c>
      <c r="B10" s="64">
        <f>VLOOKUP($A10,'Return Data'!$B$7:$R$2700,3,0)</f>
        <v>44158</v>
      </c>
      <c r="C10" s="65">
        <f>VLOOKUP($A10,'Return Data'!$B$7:$R$2700,4,0)</f>
        <v>19.069600000000001</v>
      </c>
      <c r="D10" s="65">
        <f>VLOOKUP($A10,'Return Data'!$B$7:$R$2700,9,0)</f>
        <v>8.9398999999999997</v>
      </c>
      <c r="E10" s="66">
        <f t="shared" si="0"/>
        <v>7</v>
      </c>
      <c r="F10" s="65">
        <f>VLOOKUP($A10,'Return Data'!$B$7:$R$2700,10,0)</f>
        <v>10.084099999999999</v>
      </c>
      <c r="G10" s="66">
        <f t="shared" si="1"/>
        <v>9</v>
      </c>
      <c r="H10" s="65">
        <f>VLOOKUP($A10,'Return Data'!$B$7:$R$2700,11,0)</f>
        <v>8.7262000000000004</v>
      </c>
      <c r="I10" s="66">
        <f t="shared" si="2"/>
        <v>14</v>
      </c>
      <c r="J10" s="65">
        <f>VLOOKUP($A10,'Return Data'!$B$7:$R$2700,12,0)</f>
        <v>11.1416</v>
      </c>
      <c r="K10" s="66">
        <f t="shared" si="3"/>
        <v>4</v>
      </c>
      <c r="L10" s="65">
        <f>VLOOKUP($A10,'Return Data'!$B$7:$R$2700,13,0)</f>
        <v>10.797700000000001</v>
      </c>
      <c r="M10" s="66">
        <f t="shared" si="4"/>
        <v>6</v>
      </c>
      <c r="N10" s="65">
        <f>VLOOKUP($A10,'Return Data'!$B$7:$R$2700,17,0)</f>
        <v>11.247199999999999</v>
      </c>
      <c r="O10" s="66">
        <f t="shared" si="5"/>
        <v>7</v>
      </c>
      <c r="P10" s="65">
        <f>VLOOKUP($A10,'Return Data'!$B$7:$R$2700,14,0)</f>
        <v>9.1346000000000007</v>
      </c>
      <c r="Q10" s="66">
        <f t="shared" si="6"/>
        <v>12</v>
      </c>
      <c r="R10" s="65">
        <f>VLOOKUP($A10,'Return Data'!$B$7:$R$2700,16,0)</f>
        <v>9.3833000000000002</v>
      </c>
      <c r="S10" s="67">
        <f t="shared" si="7"/>
        <v>4</v>
      </c>
    </row>
    <row r="11" spans="1:19" x14ac:dyDescent="0.3">
      <c r="A11" s="82" t="s">
        <v>581</v>
      </c>
      <c r="B11" s="64">
        <f>VLOOKUP($A11,'Return Data'!$B$7:$R$2700,3,0)</f>
        <v>44158</v>
      </c>
      <c r="C11" s="65">
        <f>VLOOKUP($A11,'Return Data'!$B$7:$R$2700,4,0)</f>
        <v>19.3672</v>
      </c>
      <c r="D11" s="65">
        <f>VLOOKUP($A11,'Return Data'!$B$7:$R$2700,9,0)</f>
        <v>5.6566000000000001</v>
      </c>
      <c r="E11" s="66">
        <f t="shared" si="0"/>
        <v>17</v>
      </c>
      <c r="F11" s="65">
        <f>VLOOKUP($A11,'Return Data'!$B$7:$R$2700,10,0)</f>
        <v>13.24</v>
      </c>
      <c r="G11" s="66">
        <f t="shared" si="1"/>
        <v>1</v>
      </c>
      <c r="H11" s="65">
        <f>VLOOKUP($A11,'Return Data'!$B$7:$R$2700,11,0)</f>
        <v>10.356299999999999</v>
      </c>
      <c r="I11" s="66">
        <f t="shared" si="2"/>
        <v>4</v>
      </c>
      <c r="J11" s="65">
        <f>VLOOKUP($A11,'Return Data'!$B$7:$R$2700,12,0)</f>
        <v>12.14</v>
      </c>
      <c r="K11" s="66">
        <f t="shared" si="3"/>
        <v>1</v>
      </c>
      <c r="L11" s="65">
        <f>VLOOKUP($A11,'Return Data'!$B$7:$R$2700,13,0)</f>
        <v>13.3201</v>
      </c>
      <c r="M11" s="66">
        <f t="shared" si="4"/>
        <v>1</v>
      </c>
      <c r="N11" s="65">
        <f>VLOOKUP($A11,'Return Data'!$B$7:$R$2700,17,0)</f>
        <v>13.6752</v>
      </c>
      <c r="O11" s="66">
        <f t="shared" si="5"/>
        <v>1</v>
      </c>
      <c r="P11" s="65">
        <f>VLOOKUP($A11,'Return Data'!$B$7:$R$2700,14,0)</f>
        <v>10.6541</v>
      </c>
      <c r="Q11" s="66">
        <f t="shared" si="6"/>
        <v>1</v>
      </c>
      <c r="R11" s="65">
        <f>VLOOKUP($A11,'Return Data'!$B$7:$R$2700,16,0)</f>
        <v>9.6151</v>
      </c>
      <c r="S11" s="67">
        <f t="shared" si="7"/>
        <v>3</v>
      </c>
    </row>
    <row r="12" spans="1:19" x14ac:dyDescent="0.3">
      <c r="A12" s="82" t="s">
        <v>584</v>
      </c>
      <c r="B12" s="64">
        <f>VLOOKUP($A12,'Return Data'!$B$7:$R$2700,3,0)</f>
        <v>44158</v>
      </c>
      <c r="C12" s="65">
        <f>VLOOKUP($A12,'Return Data'!$B$7:$R$2700,4,0)</f>
        <v>17.8765</v>
      </c>
      <c r="D12" s="65">
        <f>VLOOKUP($A12,'Return Data'!$B$7:$R$2700,9,0)</f>
        <v>7.3166000000000002</v>
      </c>
      <c r="E12" s="66">
        <f t="shared" si="0"/>
        <v>14</v>
      </c>
      <c r="F12" s="65">
        <f>VLOOKUP($A12,'Return Data'!$B$7:$R$2700,10,0)</f>
        <v>9.2604000000000006</v>
      </c>
      <c r="G12" s="66">
        <f t="shared" si="1"/>
        <v>13</v>
      </c>
      <c r="H12" s="65">
        <f>VLOOKUP($A12,'Return Data'!$B$7:$R$2700,11,0)</f>
        <v>8.3865999999999996</v>
      </c>
      <c r="I12" s="66">
        <f t="shared" si="2"/>
        <v>15</v>
      </c>
      <c r="J12" s="65">
        <f>VLOOKUP($A12,'Return Data'!$B$7:$R$2700,12,0)</f>
        <v>8.2416999999999998</v>
      </c>
      <c r="K12" s="66">
        <f t="shared" si="3"/>
        <v>17</v>
      </c>
      <c r="L12" s="65">
        <f>VLOOKUP($A12,'Return Data'!$B$7:$R$2700,13,0)</f>
        <v>9.4033999999999995</v>
      </c>
      <c r="M12" s="66">
        <f t="shared" si="4"/>
        <v>15</v>
      </c>
      <c r="N12" s="65">
        <f>VLOOKUP($A12,'Return Data'!$B$7:$R$2700,17,0)</f>
        <v>11.241899999999999</v>
      </c>
      <c r="O12" s="66">
        <f t="shared" si="5"/>
        <v>8</v>
      </c>
      <c r="P12" s="65">
        <f>VLOOKUP($A12,'Return Data'!$B$7:$R$2700,14,0)</f>
        <v>9.2146000000000008</v>
      </c>
      <c r="Q12" s="66">
        <f t="shared" si="6"/>
        <v>8</v>
      </c>
      <c r="R12" s="65">
        <f>VLOOKUP($A12,'Return Data'!$B$7:$R$2700,16,0)</f>
        <v>9.2204999999999995</v>
      </c>
      <c r="S12" s="67">
        <f t="shared" si="7"/>
        <v>9</v>
      </c>
    </row>
    <row r="13" spans="1:19" x14ac:dyDescent="0.3">
      <c r="A13" s="82" t="s">
        <v>585</v>
      </c>
      <c r="B13" s="64">
        <f>VLOOKUP($A13,'Return Data'!$B$7:$R$2700,3,0)</f>
        <v>44158</v>
      </c>
      <c r="C13" s="65">
        <f>VLOOKUP($A13,'Return Data'!$B$7:$R$2700,4,0)</f>
        <v>18.097799999999999</v>
      </c>
      <c r="D13" s="65">
        <f>VLOOKUP($A13,'Return Data'!$B$7:$R$2700,9,0)</f>
        <v>8.7697000000000003</v>
      </c>
      <c r="E13" s="66">
        <f t="shared" si="0"/>
        <v>8</v>
      </c>
      <c r="F13" s="65">
        <f>VLOOKUP($A13,'Return Data'!$B$7:$R$2700,10,0)</f>
        <v>10.4208</v>
      </c>
      <c r="G13" s="66">
        <f t="shared" si="1"/>
        <v>6</v>
      </c>
      <c r="H13" s="65">
        <f>VLOOKUP($A13,'Return Data'!$B$7:$R$2700,11,0)</f>
        <v>10.821199999999999</v>
      </c>
      <c r="I13" s="66">
        <f t="shared" si="2"/>
        <v>2</v>
      </c>
      <c r="J13" s="65">
        <f>VLOOKUP($A13,'Return Data'!$B$7:$R$2700,12,0)</f>
        <v>10.511100000000001</v>
      </c>
      <c r="K13" s="66">
        <f t="shared" si="3"/>
        <v>8</v>
      </c>
      <c r="L13" s="65">
        <f>VLOOKUP($A13,'Return Data'!$B$7:$R$2700,13,0)</f>
        <v>10.750299999999999</v>
      </c>
      <c r="M13" s="66">
        <f t="shared" si="4"/>
        <v>7</v>
      </c>
      <c r="N13" s="65">
        <f>VLOOKUP($A13,'Return Data'!$B$7:$R$2700,17,0)</f>
        <v>11.2849</v>
      </c>
      <c r="O13" s="66">
        <f t="shared" si="5"/>
        <v>6</v>
      </c>
      <c r="P13" s="65">
        <f>VLOOKUP($A13,'Return Data'!$B$7:$R$2700,14,0)</f>
        <v>8.9982000000000006</v>
      </c>
      <c r="Q13" s="66">
        <f t="shared" si="6"/>
        <v>14</v>
      </c>
      <c r="R13" s="65">
        <f>VLOOKUP($A13,'Return Data'!$B$7:$R$2700,16,0)</f>
        <v>9.3033000000000001</v>
      </c>
      <c r="S13" s="67">
        <f t="shared" si="7"/>
        <v>6</v>
      </c>
    </row>
    <row r="14" spans="1:19" x14ac:dyDescent="0.3">
      <c r="A14" s="82" t="s">
        <v>588</v>
      </c>
      <c r="B14" s="64">
        <f>VLOOKUP($A14,'Return Data'!$B$7:$R$2700,3,0)</f>
        <v>44158</v>
      </c>
      <c r="C14" s="65">
        <f>VLOOKUP($A14,'Return Data'!$B$7:$R$2700,4,0)</f>
        <v>25.360499999999998</v>
      </c>
      <c r="D14" s="65">
        <f>VLOOKUP($A14,'Return Data'!$B$7:$R$2700,9,0)</f>
        <v>8.6898999999999997</v>
      </c>
      <c r="E14" s="66">
        <f t="shared" si="0"/>
        <v>9</v>
      </c>
      <c r="F14" s="65">
        <f>VLOOKUP($A14,'Return Data'!$B$7:$R$2700,10,0)</f>
        <v>9.8451000000000004</v>
      </c>
      <c r="G14" s="66">
        <f t="shared" si="1"/>
        <v>11</v>
      </c>
      <c r="H14" s="65">
        <f>VLOOKUP($A14,'Return Data'!$B$7:$R$2700,11,0)</f>
        <v>9.3725000000000005</v>
      </c>
      <c r="I14" s="66">
        <f t="shared" si="2"/>
        <v>9</v>
      </c>
      <c r="J14" s="65">
        <f>VLOOKUP($A14,'Return Data'!$B$7:$R$2700,12,0)</f>
        <v>9.2589000000000006</v>
      </c>
      <c r="K14" s="66">
        <f t="shared" si="3"/>
        <v>14</v>
      </c>
      <c r="L14" s="65">
        <f>VLOOKUP($A14,'Return Data'!$B$7:$R$2700,13,0)</f>
        <v>10.0372</v>
      </c>
      <c r="M14" s="66">
        <f t="shared" si="4"/>
        <v>12</v>
      </c>
      <c r="N14" s="65">
        <f>VLOOKUP($A14,'Return Data'!$B$7:$R$2700,17,0)</f>
        <v>10.3704</v>
      </c>
      <c r="O14" s="66">
        <f t="shared" si="5"/>
        <v>14</v>
      </c>
      <c r="P14" s="65">
        <f>VLOOKUP($A14,'Return Data'!$B$7:$R$2700,14,0)</f>
        <v>8.5120000000000005</v>
      </c>
      <c r="Q14" s="66">
        <f t="shared" si="6"/>
        <v>15</v>
      </c>
      <c r="R14" s="65">
        <f>VLOOKUP($A14,'Return Data'!$B$7:$R$2700,16,0)</f>
        <v>9.1954999999999991</v>
      </c>
      <c r="S14" s="67">
        <f t="shared" si="7"/>
        <v>10</v>
      </c>
    </row>
    <row r="15" spans="1:19" x14ac:dyDescent="0.3">
      <c r="A15" s="82" t="s">
        <v>589</v>
      </c>
      <c r="B15" s="64">
        <f>VLOOKUP($A15,'Return Data'!$B$7:$R$2700,3,0)</f>
        <v>44158</v>
      </c>
      <c r="C15" s="65">
        <f>VLOOKUP($A15,'Return Data'!$B$7:$R$2700,4,0)</f>
        <v>19.384399999999999</v>
      </c>
      <c r="D15" s="65">
        <f>VLOOKUP($A15,'Return Data'!$B$7:$R$2700,9,0)</f>
        <v>9.4474999999999998</v>
      </c>
      <c r="E15" s="66">
        <f t="shared" si="0"/>
        <v>4</v>
      </c>
      <c r="F15" s="65">
        <f>VLOOKUP($A15,'Return Data'!$B$7:$R$2700,10,0)</f>
        <v>9.1632999999999996</v>
      </c>
      <c r="G15" s="66">
        <f t="shared" si="1"/>
        <v>14</v>
      </c>
      <c r="H15" s="65">
        <f>VLOOKUP($A15,'Return Data'!$B$7:$R$2700,11,0)</f>
        <v>9.8327000000000009</v>
      </c>
      <c r="I15" s="66">
        <f t="shared" si="2"/>
        <v>6</v>
      </c>
      <c r="J15" s="65">
        <f>VLOOKUP($A15,'Return Data'!$B$7:$R$2700,12,0)</f>
        <v>11.228400000000001</v>
      </c>
      <c r="K15" s="66">
        <f t="shared" si="3"/>
        <v>3</v>
      </c>
      <c r="L15" s="65">
        <f>VLOOKUP($A15,'Return Data'!$B$7:$R$2700,13,0)</f>
        <v>11.0915</v>
      </c>
      <c r="M15" s="66">
        <f t="shared" si="4"/>
        <v>3</v>
      </c>
      <c r="N15" s="65">
        <f>VLOOKUP($A15,'Return Data'!$B$7:$R$2700,17,0)</f>
        <v>12.1432</v>
      </c>
      <c r="O15" s="66">
        <f t="shared" si="5"/>
        <v>2</v>
      </c>
      <c r="P15" s="65">
        <f>VLOOKUP($A15,'Return Data'!$B$7:$R$2700,14,0)</f>
        <v>10.0098</v>
      </c>
      <c r="Q15" s="66">
        <f t="shared" si="6"/>
        <v>2</v>
      </c>
      <c r="R15" s="65">
        <f>VLOOKUP($A15,'Return Data'!$B$7:$R$2700,16,0)</f>
        <v>8.9512</v>
      </c>
      <c r="S15" s="67">
        <f t="shared" si="7"/>
        <v>13</v>
      </c>
    </row>
    <row r="16" spans="1:19" x14ac:dyDescent="0.3">
      <c r="A16" s="82" t="s">
        <v>591</v>
      </c>
      <c r="B16" s="64">
        <f>VLOOKUP($A16,'Return Data'!$B$7:$R$2700,3,0)</f>
        <v>44158</v>
      </c>
      <c r="C16" s="65">
        <f>VLOOKUP($A16,'Return Data'!$B$7:$R$2700,4,0)</f>
        <v>1119.7128</v>
      </c>
      <c r="D16" s="65">
        <f>VLOOKUP($A16,'Return Data'!$B$7:$R$2700,9,0)</f>
        <v>7.2098000000000004</v>
      </c>
      <c r="E16" s="66">
        <f t="shared" si="0"/>
        <v>15</v>
      </c>
      <c r="F16" s="65">
        <f>VLOOKUP($A16,'Return Data'!$B$7:$R$2700,10,0)</f>
        <v>6.6055000000000001</v>
      </c>
      <c r="G16" s="66">
        <f t="shared" si="1"/>
        <v>18</v>
      </c>
      <c r="H16" s="65">
        <f>VLOOKUP($A16,'Return Data'!$B$7:$R$2700,11,0)</f>
        <v>5.6361999999999997</v>
      </c>
      <c r="I16" s="66">
        <f t="shared" si="2"/>
        <v>19</v>
      </c>
      <c r="J16" s="65">
        <f>VLOOKUP($A16,'Return Data'!$B$7:$R$2700,12,0)</f>
        <v>5.5362999999999998</v>
      </c>
      <c r="K16" s="66">
        <f t="shared" si="3"/>
        <v>19</v>
      </c>
      <c r="L16" s="65">
        <f>VLOOKUP($A16,'Return Data'!$B$7:$R$2700,13,0)</f>
        <v>5.5587</v>
      </c>
      <c r="M16" s="66">
        <f t="shared" si="4"/>
        <v>19</v>
      </c>
      <c r="N16" s="65"/>
      <c r="O16" s="66"/>
      <c r="P16" s="65"/>
      <c r="Q16" s="66"/>
      <c r="R16" s="65">
        <f>VLOOKUP($A16,'Return Data'!$B$7:$R$2700,16,0)</f>
        <v>7.6482999999999999</v>
      </c>
      <c r="S16" s="67">
        <f t="shared" si="7"/>
        <v>18</v>
      </c>
    </row>
    <row r="17" spans="1:19" x14ac:dyDescent="0.3">
      <c r="A17" s="82" t="s">
        <v>594</v>
      </c>
      <c r="B17" s="64">
        <f>VLOOKUP($A17,'Return Data'!$B$7:$R$2700,3,0)</f>
        <v>44158</v>
      </c>
      <c r="C17" s="65">
        <f>VLOOKUP($A17,'Return Data'!$B$7:$R$2700,4,0)</f>
        <v>1893.1793</v>
      </c>
      <c r="D17" s="65">
        <f>VLOOKUP($A17,'Return Data'!$B$7:$R$2700,9,0)</f>
        <v>3.5044</v>
      </c>
      <c r="E17" s="66">
        <f t="shared" si="0"/>
        <v>19</v>
      </c>
      <c r="F17" s="65">
        <f>VLOOKUP($A17,'Return Data'!$B$7:$R$2700,10,0)</f>
        <v>11.0999</v>
      </c>
      <c r="G17" s="66">
        <f t="shared" si="1"/>
        <v>2</v>
      </c>
      <c r="H17" s="65">
        <f>VLOOKUP($A17,'Return Data'!$B$7:$R$2700,11,0)</f>
        <v>9.0078999999999994</v>
      </c>
      <c r="I17" s="66">
        <f t="shared" si="2"/>
        <v>13</v>
      </c>
      <c r="J17" s="65">
        <f>VLOOKUP($A17,'Return Data'!$B$7:$R$2700,12,0)</f>
        <v>10.0715</v>
      </c>
      <c r="K17" s="66">
        <f t="shared" si="3"/>
        <v>11</v>
      </c>
      <c r="L17" s="65">
        <f>VLOOKUP($A17,'Return Data'!$B$7:$R$2700,13,0)</f>
        <v>9.8134999999999994</v>
      </c>
      <c r="M17" s="66">
        <f t="shared" si="4"/>
        <v>13</v>
      </c>
      <c r="N17" s="65">
        <f>VLOOKUP($A17,'Return Data'!$B$7:$R$2700,17,0)</f>
        <v>10.3346</v>
      </c>
      <c r="O17" s="66">
        <f t="shared" si="5"/>
        <v>15</v>
      </c>
      <c r="P17" s="65">
        <f>VLOOKUP($A17,'Return Data'!$B$7:$R$2700,14,0)</f>
        <v>9.1394000000000002</v>
      </c>
      <c r="Q17" s="66">
        <f t="shared" si="6"/>
        <v>11</v>
      </c>
      <c r="R17" s="65">
        <f>VLOOKUP($A17,'Return Data'!$B$7:$R$2700,16,0)</f>
        <v>8.3651999999999997</v>
      </c>
      <c r="S17" s="67">
        <f t="shared" si="7"/>
        <v>16</v>
      </c>
    </row>
    <row r="18" spans="1:19" x14ac:dyDescent="0.3">
      <c r="A18" s="82" t="s">
        <v>596</v>
      </c>
      <c r="B18" s="64">
        <f>VLOOKUP($A18,'Return Data'!$B$7:$R$2700,3,0)</f>
        <v>44158</v>
      </c>
      <c r="C18" s="65">
        <f>VLOOKUP($A18,'Return Data'!$B$7:$R$2700,4,0)</f>
        <v>51.209299999999999</v>
      </c>
      <c r="D18" s="65">
        <f>VLOOKUP($A18,'Return Data'!$B$7:$R$2700,9,0)</f>
        <v>7.6856</v>
      </c>
      <c r="E18" s="66">
        <f t="shared" si="0"/>
        <v>12</v>
      </c>
      <c r="F18" s="65">
        <f>VLOOKUP($A18,'Return Data'!$B$7:$R$2700,10,0)</f>
        <v>10.2898</v>
      </c>
      <c r="G18" s="66">
        <f t="shared" si="1"/>
        <v>8</v>
      </c>
      <c r="H18" s="65">
        <f>VLOOKUP($A18,'Return Data'!$B$7:$R$2700,11,0)</f>
        <v>10.1058</v>
      </c>
      <c r="I18" s="66">
        <f t="shared" si="2"/>
        <v>5</v>
      </c>
      <c r="J18" s="65">
        <f>VLOOKUP($A18,'Return Data'!$B$7:$R$2700,12,0)</f>
        <v>10.332700000000001</v>
      </c>
      <c r="K18" s="66">
        <f t="shared" si="3"/>
        <v>10</v>
      </c>
      <c r="L18" s="65">
        <f>VLOOKUP($A18,'Return Data'!$B$7:$R$2700,13,0)</f>
        <v>10.6739</v>
      </c>
      <c r="M18" s="66">
        <f t="shared" si="4"/>
        <v>9</v>
      </c>
      <c r="N18" s="65">
        <f>VLOOKUP($A18,'Return Data'!$B$7:$R$2700,17,0)</f>
        <v>11.413399999999999</v>
      </c>
      <c r="O18" s="66">
        <f t="shared" si="5"/>
        <v>4</v>
      </c>
      <c r="P18" s="65">
        <f>VLOOKUP($A18,'Return Data'!$B$7:$R$2700,14,0)</f>
        <v>9.4918999999999993</v>
      </c>
      <c r="Q18" s="66">
        <f t="shared" si="6"/>
        <v>6</v>
      </c>
      <c r="R18" s="65">
        <f>VLOOKUP($A18,'Return Data'!$B$7:$R$2700,16,0)</f>
        <v>9.3214000000000006</v>
      </c>
      <c r="S18" s="67">
        <f t="shared" si="7"/>
        <v>5</v>
      </c>
    </row>
    <row r="19" spans="1:19" x14ac:dyDescent="0.3">
      <c r="A19" s="82" t="s">
        <v>597</v>
      </c>
      <c r="B19" s="64">
        <f>VLOOKUP($A19,'Return Data'!$B$7:$R$2700,3,0)</f>
        <v>44158</v>
      </c>
      <c r="C19" s="65">
        <f>VLOOKUP($A19,'Return Data'!$B$7:$R$2700,4,0)</f>
        <v>20.007899999999999</v>
      </c>
      <c r="D19" s="65">
        <f>VLOOKUP($A19,'Return Data'!$B$7:$R$2700,9,0)</f>
        <v>11.4862</v>
      </c>
      <c r="E19" s="66">
        <f t="shared" si="0"/>
        <v>1</v>
      </c>
      <c r="F19" s="65">
        <f>VLOOKUP($A19,'Return Data'!$B$7:$R$2700,10,0)</f>
        <v>9.8666</v>
      </c>
      <c r="G19" s="66">
        <f t="shared" si="1"/>
        <v>10</v>
      </c>
      <c r="H19" s="65">
        <f>VLOOKUP($A19,'Return Data'!$B$7:$R$2700,11,0)</f>
        <v>9.3167000000000009</v>
      </c>
      <c r="I19" s="66">
        <f t="shared" si="2"/>
        <v>10</v>
      </c>
      <c r="J19" s="65">
        <f>VLOOKUP($A19,'Return Data'!$B$7:$R$2700,12,0)</f>
        <v>10.5564</v>
      </c>
      <c r="K19" s="66">
        <f t="shared" si="3"/>
        <v>7</v>
      </c>
      <c r="L19" s="65">
        <f>VLOOKUP($A19,'Return Data'!$B$7:$R$2700,13,0)</f>
        <v>10.6751</v>
      </c>
      <c r="M19" s="66">
        <f t="shared" si="4"/>
        <v>8</v>
      </c>
      <c r="N19" s="65">
        <f>VLOOKUP($A19,'Return Data'!$B$7:$R$2700,17,0)</f>
        <v>10.610799999999999</v>
      </c>
      <c r="O19" s="66">
        <f t="shared" si="5"/>
        <v>12</v>
      </c>
      <c r="P19" s="65">
        <f>VLOOKUP($A19,'Return Data'!$B$7:$R$2700,14,0)</f>
        <v>9.0440000000000005</v>
      </c>
      <c r="Q19" s="66">
        <f t="shared" si="6"/>
        <v>13</v>
      </c>
      <c r="R19" s="65">
        <f>VLOOKUP($A19,'Return Data'!$B$7:$R$2700,16,0)</f>
        <v>8.8338000000000001</v>
      </c>
      <c r="S19" s="67">
        <f t="shared" si="7"/>
        <v>14</v>
      </c>
    </row>
    <row r="20" spans="1:19" x14ac:dyDescent="0.3">
      <c r="A20" s="82" t="s">
        <v>600</v>
      </c>
      <c r="B20" s="64">
        <f>VLOOKUP($A20,'Return Data'!$B$7:$R$2700,3,0)</f>
        <v>44158</v>
      </c>
      <c r="C20" s="65">
        <f>VLOOKUP($A20,'Return Data'!$B$7:$R$2700,4,0)</f>
        <v>28.752500000000001</v>
      </c>
      <c r="D20" s="65">
        <f>VLOOKUP($A20,'Return Data'!$B$7:$R$2700,9,0)</f>
        <v>7.4132999999999996</v>
      </c>
      <c r="E20" s="66">
        <f t="shared" si="0"/>
        <v>13</v>
      </c>
      <c r="F20" s="65">
        <f>VLOOKUP($A20,'Return Data'!$B$7:$R$2700,10,0)</f>
        <v>7.8224999999999998</v>
      </c>
      <c r="G20" s="66">
        <f t="shared" si="1"/>
        <v>16</v>
      </c>
      <c r="H20" s="65">
        <f>VLOOKUP($A20,'Return Data'!$B$7:$R$2700,11,0)</f>
        <v>8.0950000000000006</v>
      </c>
      <c r="I20" s="66">
        <f t="shared" si="2"/>
        <v>16</v>
      </c>
      <c r="J20" s="65">
        <f>VLOOKUP($A20,'Return Data'!$B$7:$R$2700,12,0)</f>
        <v>8.9315999999999995</v>
      </c>
      <c r="K20" s="66">
        <f t="shared" si="3"/>
        <v>15</v>
      </c>
      <c r="L20" s="65">
        <f>VLOOKUP($A20,'Return Data'!$B$7:$R$2700,13,0)</f>
        <v>9.0478000000000005</v>
      </c>
      <c r="M20" s="66">
        <f t="shared" si="4"/>
        <v>17</v>
      </c>
      <c r="N20" s="65">
        <f>VLOOKUP($A20,'Return Data'!$B$7:$R$2700,17,0)</f>
        <v>10.423</v>
      </c>
      <c r="O20" s="66">
        <f t="shared" si="5"/>
        <v>13</v>
      </c>
      <c r="P20" s="65">
        <f>VLOOKUP($A20,'Return Data'!$B$7:$R$2700,14,0)</f>
        <v>9.1697000000000006</v>
      </c>
      <c r="Q20" s="66">
        <f t="shared" si="6"/>
        <v>9</v>
      </c>
      <c r="R20" s="65">
        <f>VLOOKUP($A20,'Return Data'!$B$7:$R$2700,16,0)</f>
        <v>8.4358000000000004</v>
      </c>
      <c r="S20" s="67">
        <f t="shared" si="7"/>
        <v>15</v>
      </c>
    </row>
    <row r="21" spans="1:19" x14ac:dyDescent="0.3">
      <c r="A21" s="82" t="s">
        <v>602</v>
      </c>
      <c r="B21" s="64">
        <f>VLOOKUP($A21,'Return Data'!$B$7:$R$2700,3,0)</f>
        <v>44158</v>
      </c>
      <c r="C21" s="65">
        <f>VLOOKUP($A21,'Return Data'!$B$7:$R$2700,4,0)</f>
        <v>16.289100000000001</v>
      </c>
      <c r="D21" s="65">
        <f>VLOOKUP($A21,'Return Data'!$B$7:$R$2700,9,0)</f>
        <v>7.7413999999999996</v>
      </c>
      <c r="E21" s="66">
        <f t="shared" si="0"/>
        <v>11</v>
      </c>
      <c r="F21" s="65">
        <f>VLOOKUP($A21,'Return Data'!$B$7:$R$2700,10,0)</f>
        <v>10.292</v>
      </c>
      <c r="G21" s="66">
        <f t="shared" si="1"/>
        <v>7</v>
      </c>
      <c r="H21" s="65">
        <f>VLOOKUP($A21,'Return Data'!$B$7:$R$2700,11,0)</f>
        <v>9.7797999999999998</v>
      </c>
      <c r="I21" s="66">
        <f t="shared" si="2"/>
        <v>7</v>
      </c>
      <c r="J21" s="65">
        <f>VLOOKUP($A21,'Return Data'!$B$7:$R$2700,12,0)</f>
        <v>11.4512</v>
      </c>
      <c r="K21" s="66">
        <f t="shared" si="3"/>
        <v>2</v>
      </c>
      <c r="L21" s="65">
        <f>VLOOKUP($A21,'Return Data'!$B$7:$R$2700,13,0)</f>
        <v>11.111599999999999</v>
      </c>
      <c r="M21" s="66">
        <f t="shared" si="4"/>
        <v>2</v>
      </c>
      <c r="N21" s="65">
        <f>VLOOKUP($A21,'Return Data'!$B$7:$R$2700,17,0)</f>
        <v>11.7491</v>
      </c>
      <c r="O21" s="66">
        <f t="shared" si="5"/>
        <v>3</v>
      </c>
      <c r="P21" s="65">
        <f>VLOOKUP($A21,'Return Data'!$B$7:$R$2700,14,0)</f>
        <v>9.4990000000000006</v>
      </c>
      <c r="Q21" s="66">
        <f t="shared" si="6"/>
        <v>5</v>
      </c>
      <c r="R21" s="65">
        <f>VLOOKUP($A21,'Return Data'!$B$7:$R$2700,16,0)</f>
        <v>9.2212999999999994</v>
      </c>
      <c r="S21" s="67">
        <f t="shared" si="7"/>
        <v>8</v>
      </c>
    </row>
    <row r="22" spans="1:19" x14ac:dyDescent="0.3">
      <c r="A22" s="82" t="s">
        <v>604</v>
      </c>
      <c r="B22" s="64">
        <f>VLOOKUP($A22,'Return Data'!$B$7:$R$2700,3,0)</f>
        <v>44158</v>
      </c>
      <c r="C22" s="65">
        <f>VLOOKUP($A22,'Return Data'!$B$7:$R$2700,4,0)</f>
        <v>19.6326</v>
      </c>
      <c r="D22" s="65">
        <f>VLOOKUP($A22,'Return Data'!$B$7:$R$2700,9,0)</f>
        <v>9.6318000000000001</v>
      </c>
      <c r="E22" s="66">
        <f t="shared" si="0"/>
        <v>3</v>
      </c>
      <c r="F22" s="65">
        <f>VLOOKUP($A22,'Return Data'!$B$7:$R$2700,10,0)</f>
        <v>9.7958999999999996</v>
      </c>
      <c r="G22" s="66">
        <f t="shared" si="1"/>
        <v>12</v>
      </c>
      <c r="H22" s="65">
        <f>VLOOKUP($A22,'Return Data'!$B$7:$R$2700,11,0)</f>
        <v>9.0638000000000005</v>
      </c>
      <c r="I22" s="66">
        <f t="shared" si="2"/>
        <v>12</v>
      </c>
      <c r="J22" s="65">
        <f>VLOOKUP($A22,'Return Data'!$B$7:$R$2700,12,0)</f>
        <v>10.0402</v>
      </c>
      <c r="K22" s="66">
        <f t="shared" si="3"/>
        <v>13</v>
      </c>
      <c r="L22" s="65">
        <f>VLOOKUP($A22,'Return Data'!$B$7:$R$2700,13,0)</f>
        <v>10.472799999999999</v>
      </c>
      <c r="M22" s="66">
        <f t="shared" si="4"/>
        <v>11</v>
      </c>
      <c r="N22" s="65">
        <f>VLOOKUP($A22,'Return Data'!$B$7:$R$2700,17,0)</f>
        <v>11.3996</v>
      </c>
      <c r="O22" s="66">
        <f t="shared" si="5"/>
        <v>5</v>
      </c>
      <c r="P22" s="65">
        <f>VLOOKUP($A22,'Return Data'!$B$7:$R$2700,14,0)</f>
        <v>9.1616</v>
      </c>
      <c r="Q22" s="66">
        <f t="shared" si="6"/>
        <v>10</v>
      </c>
      <c r="R22" s="65">
        <f>VLOOKUP($A22,'Return Data'!$B$7:$R$2700,16,0)</f>
        <v>9.1342999999999996</v>
      </c>
      <c r="S22" s="67">
        <f t="shared" si="7"/>
        <v>11</v>
      </c>
    </row>
    <row r="23" spans="1:19" x14ac:dyDescent="0.3">
      <c r="A23" s="82" t="s">
        <v>605</v>
      </c>
      <c r="B23" s="64">
        <f>VLOOKUP($A23,'Return Data'!$B$7:$R$2700,3,0)</f>
        <v>44158</v>
      </c>
      <c r="C23" s="65">
        <f>VLOOKUP($A23,'Return Data'!$B$7:$R$2700,4,0)</f>
        <v>2546.5911999999998</v>
      </c>
      <c r="D23" s="65">
        <f>VLOOKUP($A23,'Return Data'!$B$7:$R$2700,9,0)</f>
        <v>8.9754000000000005</v>
      </c>
      <c r="E23" s="66">
        <f t="shared" si="0"/>
        <v>6</v>
      </c>
      <c r="F23" s="65">
        <f>VLOOKUP($A23,'Return Data'!$B$7:$R$2700,10,0)</f>
        <v>10.670500000000001</v>
      </c>
      <c r="G23" s="66">
        <f t="shared" si="1"/>
        <v>5</v>
      </c>
      <c r="H23" s="65">
        <f>VLOOKUP($A23,'Return Data'!$B$7:$R$2700,11,0)</f>
        <v>9.6653000000000002</v>
      </c>
      <c r="I23" s="66">
        <f t="shared" si="2"/>
        <v>8</v>
      </c>
      <c r="J23" s="65">
        <f>VLOOKUP($A23,'Return Data'!$B$7:$R$2700,12,0)</f>
        <v>10.4072</v>
      </c>
      <c r="K23" s="66">
        <f t="shared" si="3"/>
        <v>9</v>
      </c>
      <c r="L23" s="65">
        <f>VLOOKUP($A23,'Return Data'!$B$7:$R$2700,13,0)</f>
        <v>10.670299999999999</v>
      </c>
      <c r="M23" s="66">
        <f t="shared" si="4"/>
        <v>10</v>
      </c>
      <c r="N23" s="65">
        <f>VLOOKUP($A23,'Return Data'!$B$7:$R$2700,17,0)</f>
        <v>10.9061</v>
      </c>
      <c r="O23" s="66">
        <f t="shared" si="5"/>
        <v>11</v>
      </c>
      <c r="P23" s="65">
        <f>VLOOKUP($A23,'Return Data'!$B$7:$R$2700,14,0)</f>
        <v>9.6313999999999993</v>
      </c>
      <c r="Q23" s="66">
        <f t="shared" si="6"/>
        <v>3</v>
      </c>
      <c r="R23" s="65">
        <f>VLOOKUP($A23,'Return Data'!$B$7:$R$2700,16,0)</f>
        <v>9.2413000000000007</v>
      </c>
      <c r="S23" s="67">
        <f t="shared" si="7"/>
        <v>7</v>
      </c>
    </row>
    <row r="24" spans="1:19" x14ac:dyDescent="0.3">
      <c r="A24" s="82" t="s">
        <v>608</v>
      </c>
      <c r="B24" s="64">
        <f>VLOOKUP($A24,'Return Data'!$B$7:$R$2700,3,0)</f>
        <v>44158</v>
      </c>
      <c r="C24" s="65">
        <f>VLOOKUP($A24,'Return Data'!$B$7:$R$2700,4,0)</f>
        <v>33.792499999999997</v>
      </c>
      <c r="D24" s="65">
        <f>VLOOKUP($A24,'Return Data'!$B$7:$R$2700,9,0)</f>
        <v>4.7191000000000001</v>
      </c>
      <c r="E24" s="66">
        <f t="shared" si="0"/>
        <v>18</v>
      </c>
      <c r="F24" s="65">
        <f>VLOOKUP($A24,'Return Data'!$B$7:$R$2700,10,0)</f>
        <v>5.1296999999999997</v>
      </c>
      <c r="G24" s="66">
        <f t="shared" si="1"/>
        <v>19</v>
      </c>
      <c r="H24" s="65">
        <f>VLOOKUP($A24,'Return Data'!$B$7:$R$2700,11,0)</f>
        <v>6.4203000000000001</v>
      </c>
      <c r="I24" s="66">
        <f t="shared" si="2"/>
        <v>18</v>
      </c>
      <c r="J24" s="65">
        <f>VLOOKUP($A24,'Return Data'!$B$7:$R$2700,12,0)</f>
        <v>7.8909000000000002</v>
      </c>
      <c r="K24" s="66">
        <f t="shared" si="3"/>
        <v>18</v>
      </c>
      <c r="L24" s="65">
        <f>VLOOKUP($A24,'Return Data'!$B$7:$R$2700,13,0)</f>
        <v>7.7683999999999997</v>
      </c>
      <c r="M24" s="66">
        <f t="shared" si="4"/>
        <v>18</v>
      </c>
      <c r="N24" s="65">
        <f>VLOOKUP($A24,'Return Data'!$B$7:$R$2700,17,0)</f>
        <v>9.5182000000000002</v>
      </c>
      <c r="O24" s="66">
        <f t="shared" si="5"/>
        <v>16</v>
      </c>
      <c r="P24" s="65">
        <f>VLOOKUP($A24,'Return Data'!$B$7:$R$2700,14,0)</f>
        <v>7.8131000000000004</v>
      </c>
      <c r="Q24" s="66">
        <f t="shared" si="6"/>
        <v>16</v>
      </c>
      <c r="R24" s="65">
        <f>VLOOKUP($A24,'Return Data'!$B$7:$R$2700,16,0)</f>
        <v>8.17</v>
      </c>
      <c r="S24" s="67">
        <f t="shared" si="7"/>
        <v>17</v>
      </c>
    </row>
    <row r="25" spans="1:19" x14ac:dyDescent="0.3">
      <c r="A25" s="82" t="s">
        <v>609</v>
      </c>
      <c r="B25" s="64">
        <f>VLOOKUP($A25,'Return Data'!$B$7:$R$2700,3,0)</f>
        <v>44158</v>
      </c>
      <c r="C25" s="65">
        <f>VLOOKUP($A25,'Return Data'!$B$7:$R$2700,4,0)</f>
        <v>11.2514</v>
      </c>
      <c r="D25" s="65">
        <f>VLOOKUP($A25,'Return Data'!$B$7:$R$2700,9,0)</f>
        <v>11.294</v>
      </c>
      <c r="E25" s="66">
        <f t="shared" si="0"/>
        <v>2</v>
      </c>
      <c r="F25" s="65">
        <f>VLOOKUP($A25,'Return Data'!$B$7:$R$2700,10,0)</f>
        <v>10.9979</v>
      </c>
      <c r="G25" s="66">
        <f t="shared" si="1"/>
        <v>3</v>
      </c>
      <c r="H25" s="65">
        <f>VLOOKUP($A25,'Return Data'!$B$7:$R$2700,11,0)</f>
        <v>11.298</v>
      </c>
      <c r="I25" s="66">
        <f t="shared" si="2"/>
        <v>1</v>
      </c>
      <c r="J25" s="65">
        <f>VLOOKUP($A25,'Return Data'!$B$7:$R$2700,12,0)</f>
        <v>10.7668</v>
      </c>
      <c r="K25" s="66">
        <f t="shared" ref="K25" si="8">RANK(J25,J$8:J$26,0)</f>
        <v>6</v>
      </c>
      <c r="L25" s="65">
        <f>VLOOKUP($A25,'Return Data'!$B$7:$R$2700,13,0)</f>
        <v>10.8345</v>
      </c>
      <c r="M25" s="66">
        <f t="shared" ref="M25" si="9">RANK(L25,L$8:L$26,0)</f>
        <v>5</v>
      </c>
      <c r="N25" s="65"/>
      <c r="O25" s="66"/>
      <c r="P25" s="65"/>
      <c r="Q25" s="66"/>
      <c r="R25" s="65">
        <f>VLOOKUP($A25,'Return Data'!$B$7:$R$2700,16,0)</f>
        <v>11.067299999999999</v>
      </c>
      <c r="S25" s="67">
        <f t="shared" si="7"/>
        <v>1</v>
      </c>
    </row>
    <row r="26" spans="1:19" x14ac:dyDescent="0.3">
      <c r="A26" s="82" t="s">
        <v>611</v>
      </c>
      <c r="B26" s="64">
        <f>VLOOKUP($A26,'Return Data'!$B$7:$R$2700,3,0)</f>
        <v>44158</v>
      </c>
      <c r="C26" s="65">
        <f>VLOOKUP($A26,'Return Data'!$B$7:$R$2700,4,0)</f>
        <v>16.170100000000001</v>
      </c>
      <c r="D26" s="65">
        <f>VLOOKUP($A26,'Return Data'!$B$7:$R$2700,9,0)</f>
        <v>6.1924999999999999</v>
      </c>
      <c r="E26" s="66">
        <f t="shared" si="0"/>
        <v>16</v>
      </c>
      <c r="F26" s="65">
        <f>VLOOKUP($A26,'Return Data'!$B$7:$R$2700,10,0)</f>
        <v>7.7394999999999996</v>
      </c>
      <c r="G26" s="66">
        <f t="shared" si="1"/>
        <v>17</v>
      </c>
      <c r="H26" s="65">
        <f>VLOOKUP($A26,'Return Data'!$B$7:$R$2700,11,0)</f>
        <v>7.4294000000000002</v>
      </c>
      <c r="I26" s="66">
        <f t="shared" si="2"/>
        <v>17</v>
      </c>
      <c r="J26" s="65">
        <f>VLOOKUP($A26,'Return Data'!$B$7:$R$2700,12,0)</f>
        <v>8.8557000000000006</v>
      </c>
      <c r="K26" s="66">
        <f t="shared" si="3"/>
        <v>16</v>
      </c>
      <c r="L26" s="65">
        <f>VLOOKUP($A26,'Return Data'!$B$7:$R$2700,13,0)</f>
        <v>9.0479000000000003</v>
      </c>
      <c r="M26" s="66">
        <f t="shared" si="4"/>
        <v>16</v>
      </c>
      <c r="N26" s="65">
        <f>VLOOKUP($A26,'Return Data'!$B$7:$R$2700,17,0)</f>
        <v>4.4366000000000003</v>
      </c>
      <c r="O26" s="66">
        <f t="shared" si="5"/>
        <v>17</v>
      </c>
      <c r="P26" s="65">
        <f>VLOOKUP($A26,'Return Data'!$B$7:$R$2700,14,0)</f>
        <v>4.8110999999999997</v>
      </c>
      <c r="Q26" s="66">
        <f t="shared" si="6"/>
        <v>17</v>
      </c>
      <c r="R26" s="65">
        <f>VLOOKUP($A26,'Return Data'!$B$7:$R$2700,16,0)</f>
        <v>7.3139000000000003</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8.0259842105263175</v>
      </c>
      <c r="E28" s="88"/>
      <c r="F28" s="89">
        <f>AVERAGE(F8:F26)</f>
        <v>9.538947368421054</v>
      </c>
      <c r="G28" s="88"/>
      <c r="H28" s="89">
        <f>AVERAGE(H8:H26)</f>
        <v>9.1042842105263162</v>
      </c>
      <c r="I28" s="88"/>
      <c r="J28" s="89">
        <f>AVERAGE(J8:J26)</f>
        <v>9.9206105263157891</v>
      </c>
      <c r="K28" s="88"/>
      <c r="L28" s="89">
        <f>AVERAGE(L8:L26)</f>
        <v>10.096578947368421</v>
      </c>
      <c r="M28" s="88"/>
      <c r="N28" s="89">
        <f>AVERAGE(N8:N26)</f>
        <v>10.762635294117645</v>
      </c>
      <c r="O28" s="88"/>
      <c r="P28" s="89">
        <f>AVERAGE(P8:P26)</f>
        <v>9.008494117647059</v>
      </c>
      <c r="Q28" s="88"/>
      <c r="R28" s="89">
        <f>AVERAGE(R8:R26)</f>
        <v>9.0130578947368409</v>
      </c>
      <c r="S28" s="90"/>
    </row>
    <row r="29" spans="1:19" x14ac:dyDescent="0.3">
      <c r="A29" s="87" t="s">
        <v>28</v>
      </c>
      <c r="B29" s="88"/>
      <c r="C29" s="88"/>
      <c r="D29" s="89">
        <f>MIN(D8:D26)</f>
        <v>3.5044</v>
      </c>
      <c r="E29" s="88"/>
      <c r="F29" s="89">
        <f>MIN(F8:F26)</f>
        <v>5.1296999999999997</v>
      </c>
      <c r="G29" s="88"/>
      <c r="H29" s="89">
        <f>MIN(H8:H26)</f>
        <v>5.6361999999999997</v>
      </c>
      <c r="I29" s="88"/>
      <c r="J29" s="89">
        <f>MIN(J8:J26)</f>
        <v>5.5362999999999998</v>
      </c>
      <c r="K29" s="88"/>
      <c r="L29" s="89">
        <f>MIN(L8:L26)</f>
        <v>5.5587</v>
      </c>
      <c r="M29" s="88"/>
      <c r="N29" s="89">
        <f>MIN(N8:N26)</f>
        <v>4.4366000000000003</v>
      </c>
      <c r="O29" s="88"/>
      <c r="P29" s="89">
        <f>MIN(P8:P26)</f>
        <v>4.8110999999999997</v>
      </c>
      <c r="Q29" s="88"/>
      <c r="R29" s="89">
        <f>MIN(R8:R26)</f>
        <v>7.3139000000000003</v>
      </c>
      <c r="S29" s="90"/>
    </row>
    <row r="30" spans="1:19" ht="15" thickBot="1" x14ac:dyDescent="0.35">
      <c r="A30" s="91" t="s">
        <v>29</v>
      </c>
      <c r="B30" s="92"/>
      <c r="C30" s="92"/>
      <c r="D30" s="93">
        <f>MAX(D8:D26)</f>
        <v>11.4862</v>
      </c>
      <c r="E30" s="92"/>
      <c r="F30" s="93">
        <f>MAX(F8:F26)</f>
        <v>13.24</v>
      </c>
      <c r="G30" s="92"/>
      <c r="H30" s="93">
        <f>MAX(H8:H26)</f>
        <v>11.298</v>
      </c>
      <c r="I30" s="92"/>
      <c r="J30" s="93">
        <f>MAX(J8:J26)</f>
        <v>12.14</v>
      </c>
      <c r="K30" s="92"/>
      <c r="L30" s="93">
        <f>MAX(L8:L26)</f>
        <v>13.3201</v>
      </c>
      <c r="M30" s="92"/>
      <c r="N30" s="93">
        <f>MAX(N8:N26)</f>
        <v>13.6752</v>
      </c>
      <c r="O30" s="92"/>
      <c r="P30" s="93">
        <f>MAX(P8:P26)</f>
        <v>10.6541</v>
      </c>
      <c r="Q30" s="92"/>
      <c r="R30" s="93">
        <f>MAX(R8:R26)</f>
        <v>11.067299999999999</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44158</v>
      </c>
      <c r="C8" s="65">
        <f>VLOOKUP($A8,'Return Data'!$B$7:$R$2700,4,0)</f>
        <v>282.03149999999999</v>
      </c>
      <c r="D8" s="65">
        <f>VLOOKUP($A8,'Return Data'!$B$7:$R$2700,9,0)</f>
        <v>8.8437999999999999</v>
      </c>
      <c r="E8" s="66">
        <f>RANK(D8,D$8:D$28,0)</f>
        <v>6</v>
      </c>
      <c r="F8" s="65">
        <f>VLOOKUP($A8,'Return Data'!$B$7:$R$2700,10,0)</f>
        <v>10.357799999999999</v>
      </c>
      <c r="G8" s="66">
        <f>RANK(F8,F$8:F$28,0)</f>
        <v>6</v>
      </c>
      <c r="H8" s="65">
        <f>VLOOKUP($A8,'Return Data'!$B$7:$R$2700,11,0)</f>
        <v>10.154400000000001</v>
      </c>
      <c r="I8" s="66">
        <f>RANK(H8,H$8:H$28,0)</f>
        <v>5</v>
      </c>
      <c r="J8" s="65">
        <f>VLOOKUP($A8,'Return Data'!$B$7:$R$2700,12,0)</f>
        <v>10.700900000000001</v>
      </c>
      <c r="K8" s="66">
        <f>RANK(J8,J$8:J$28,0)</f>
        <v>7</v>
      </c>
      <c r="L8" s="65">
        <f>VLOOKUP($A8,'Return Data'!$B$7:$R$2700,13,0)</f>
        <v>10.657</v>
      </c>
      <c r="M8" s="66">
        <f>RANK(L8,L$8:L$28,0)</f>
        <v>3</v>
      </c>
      <c r="N8" s="65">
        <f>VLOOKUP($A8,'Return Data'!$B$7:$R$2700,17,0)</f>
        <v>10.8391</v>
      </c>
      <c r="O8" s="66">
        <f>RANK(N8,N$8:N$28,0)</f>
        <v>8</v>
      </c>
      <c r="P8" s="65">
        <f>VLOOKUP($A8,'Return Data'!$B$7:$R$2700,14,0)</f>
        <v>8.9558</v>
      </c>
      <c r="Q8" s="66">
        <f>RANK(P8,P$8:P$28,0)</f>
        <v>7</v>
      </c>
      <c r="R8" s="65">
        <f>VLOOKUP($A8,'Return Data'!$B$7:$R$2700,16,0)</f>
        <v>8.5974000000000004</v>
      </c>
      <c r="S8" s="67">
        <f>RANK(R8,R$8:R$28,0)</f>
        <v>13</v>
      </c>
    </row>
    <row r="9" spans="1:19" x14ac:dyDescent="0.3">
      <c r="A9" s="82" t="s">
        <v>578</v>
      </c>
      <c r="B9" s="64">
        <f>VLOOKUP($A9,'Return Data'!$B$7:$R$2700,3,0)</f>
        <v>44158</v>
      </c>
      <c r="C9" s="65">
        <f>VLOOKUP($A9,'Return Data'!$B$7:$R$2700,4,0)</f>
        <v>2044.1605999999999</v>
      </c>
      <c r="D9" s="65">
        <f>VLOOKUP($A9,'Return Data'!$B$7:$R$2700,9,0)</f>
        <v>8.3320000000000007</v>
      </c>
      <c r="E9" s="66">
        <f t="shared" ref="E9:E28" si="0">RANK(D9,D$8:D$28,0)</f>
        <v>9</v>
      </c>
      <c r="F9" s="65">
        <f>VLOOKUP($A9,'Return Data'!$B$7:$R$2700,10,0)</f>
        <v>7.9034000000000004</v>
      </c>
      <c r="G9" s="66">
        <f t="shared" ref="G9:G28" si="1">RANK(F9,F$8:F$28,0)</f>
        <v>17</v>
      </c>
      <c r="H9" s="65">
        <f>VLOOKUP($A9,'Return Data'!$B$7:$R$2700,11,0)</f>
        <v>8.8257999999999992</v>
      </c>
      <c r="I9" s="66">
        <f t="shared" ref="I9:I26" si="2">RANK(H9,H$8:H$28,0)</f>
        <v>13</v>
      </c>
      <c r="J9" s="65">
        <f>VLOOKUP($A9,'Return Data'!$B$7:$R$2700,12,0)</f>
        <v>9.7346000000000004</v>
      </c>
      <c r="K9" s="66">
        <f t="shared" ref="K9:K26" si="3">RANK(J9,J$8:J$28,0)</f>
        <v>13</v>
      </c>
      <c r="L9" s="65">
        <f>VLOOKUP($A9,'Return Data'!$B$7:$R$2700,13,0)</f>
        <v>9.4054000000000002</v>
      </c>
      <c r="M9" s="66">
        <f t="shared" ref="M9:M26" si="4">RANK(L9,L$8:L$28,0)</f>
        <v>13</v>
      </c>
      <c r="N9" s="65">
        <f>VLOOKUP($A9,'Return Data'!$B$7:$R$2700,17,0)</f>
        <v>10.7036</v>
      </c>
      <c r="O9" s="66">
        <f t="shared" ref="O9:O26" si="5">RANK(N9,N$8:N$28,0)</f>
        <v>10</v>
      </c>
      <c r="P9" s="65">
        <f>VLOOKUP($A9,'Return Data'!$B$7:$R$2700,14,0)</f>
        <v>9.26</v>
      </c>
      <c r="Q9" s="66">
        <f t="shared" ref="Q9:Q26" si="6">RANK(P9,P$8:P$28,0)</f>
        <v>3</v>
      </c>
      <c r="R9" s="65">
        <f>VLOOKUP($A9,'Return Data'!$B$7:$R$2700,16,0)</f>
        <v>8.8125</v>
      </c>
      <c r="S9" s="67">
        <f t="shared" ref="S9:S28" si="7">RANK(R9,R$8:R$28,0)</f>
        <v>8</v>
      </c>
    </row>
    <row r="10" spans="1:19" x14ac:dyDescent="0.3">
      <c r="A10" s="82" t="s">
        <v>580</v>
      </c>
      <c r="B10" s="64">
        <f>VLOOKUP($A10,'Return Data'!$B$7:$R$2700,3,0)</f>
        <v>44158</v>
      </c>
      <c r="C10" s="65">
        <f>VLOOKUP($A10,'Return Data'!$B$7:$R$2700,4,0)</f>
        <v>18.639299999999999</v>
      </c>
      <c r="D10" s="65">
        <f>VLOOKUP($A10,'Return Data'!$B$7:$R$2700,9,0)</f>
        <v>8.7181999999999995</v>
      </c>
      <c r="E10" s="66">
        <f t="shared" si="0"/>
        <v>7</v>
      </c>
      <c r="F10" s="65">
        <f>VLOOKUP($A10,'Return Data'!$B$7:$R$2700,10,0)</f>
        <v>9.8515999999999995</v>
      </c>
      <c r="G10" s="66">
        <f t="shared" si="1"/>
        <v>10</v>
      </c>
      <c r="H10" s="65">
        <f>VLOOKUP($A10,'Return Data'!$B$7:$R$2700,11,0)</f>
        <v>8.4728999999999992</v>
      </c>
      <c r="I10" s="66">
        <f t="shared" si="2"/>
        <v>16</v>
      </c>
      <c r="J10" s="65">
        <f>VLOOKUP($A10,'Return Data'!$B$7:$R$2700,12,0)</f>
        <v>10.872199999999999</v>
      </c>
      <c r="K10" s="66">
        <f t="shared" si="3"/>
        <v>5</v>
      </c>
      <c r="L10" s="65">
        <f>VLOOKUP($A10,'Return Data'!$B$7:$R$2700,13,0)</f>
        <v>10.509600000000001</v>
      </c>
      <c r="M10" s="66">
        <f t="shared" si="4"/>
        <v>5</v>
      </c>
      <c r="N10" s="65">
        <f>VLOOKUP($A10,'Return Data'!$B$7:$R$2700,17,0)</f>
        <v>10.9087</v>
      </c>
      <c r="O10" s="66">
        <f t="shared" si="5"/>
        <v>5</v>
      </c>
      <c r="P10" s="65">
        <f>VLOOKUP($A10,'Return Data'!$B$7:$R$2700,14,0)</f>
        <v>8.8180999999999994</v>
      </c>
      <c r="Q10" s="66">
        <f t="shared" si="6"/>
        <v>9</v>
      </c>
      <c r="R10" s="65">
        <f>VLOOKUP($A10,'Return Data'!$B$7:$R$2700,16,0)</f>
        <v>9.0370000000000008</v>
      </c>
      <c r="S10" s="67">
        <f t="shared" si="7"/>
        <v>5</v>
      </c>
    </row>
    <row r="11" spans="1:19" x14ac:dyDescent="0.3">
      <c r="A11" s="82" t="s">
        <v>582</v>
      </c>
      <c r="B11" s="64">
        <f>VLOOKUP($A11,'Return Data'!$B$7:$R$2700,3,0)</f>
        <v>44158</v>
      </c>
      <c r="C11" s="65">
        <f>VLOOKUP($A11,'Return Data'!$B$7:$R$2700,4,0)</f>
        <v>18.965699999999998</v>
      </c>
      <c r="D11" s="65">
        <f>VLOOKUP($A11,'Return Data'!$B$7:$R$2700,9,0)</f>
        <v>5.3007</v>
      </c>
      <c r="E11" s="66">
        <f t="shared" si="0"/>
        <v>19</v>
      </c>
      <c r="F11" s="65">
        <f>VLOOKUP($A11,'Return Data'!$B$7:$R$2700,10,0)</f>
        <v>12.877800000000001</v>
      </c>
      <c r="G11" s="66">
        <f t="shared" si="1"/>
        <v>2</v>
      </c>
      <c r="H11" s="65">
        <f>VLOOKUP($A11,'Return Data'!$B$7:$R$2700,11,0)</f>
        <v>9.9849999999999994</v>
      </c>
      <c r="I11" s="66">
        <f t="shared" si="2"/>
        <v>6</v>
      </c>
      <c r="J11" s="65">
        <f>VLOOKUP($A11,'Return Data'!$B$7:$R$2700,12,0)</f>
        <v>11.7547</v>
      </c>
      <c r="K11" s="66">
        <f t="shared" si="3"/>
        <v>2</v>
      </c>
      <c r="L11" s="65">
        <f>VLOOKUP($A11,'Return Data'!$B$7:$R$2700,13,0)</f>
        <v>12.920500000000001</v>
      </c>
      <c r="M11" s="66">
        <f t="shared" si="4"/>
        <v>1</v>
      </c>
      <c r="N11" s="65">
        <f>VLOOKUP($A11,'Return Data'!$B$7:$R$2700,17,0)</f>
        <v>13.3316</v>
      </c>
      <c r="O11" s="66">
        <f t="shared" si="5"/>
        <v>1</v>
      </c>
      <c r="P11" s="65">
        <f>VLOOKUP($A11,'Return Data'!$B$7:$R$2700,14,0)</f>
        <v>10.3415</v>
      </c>
      <c r="Q11" s="66">
        <f t="shared" si="6"/>
        <v>1</v>
      </c>
      <c r="R11" s="65">
        <f>VLOOKUP($A11,'Return Data'!$B$7:$R$2700,16,0)</f>
        <v>9.2965999999999998</v>
      </c>
      <c r="S11" s="67">
        <f t="shared" si="7"/>
        <v>4</v>
      </c>
    </row>
    <row r="12" spans="1:19" x14ac:dyDescent="0.3">
      <c r="A12" s="82" t="s">
        <v>583</v>
      </c>
      <c r="B12" s="64">
        <f>VLOOKUP($A12,'Return Data'!$B$7:$R$2700,3,0)</f>
        <v>44158</v>
      </c>
      <c r="C12" s="65">
        <f>VLOOKUP($A12,'Return Data'!$B$7:$R$2700,4,0)</f>
        <v>17.376200000000001</v>
      </c>
      <c r="D12" s="65">
        <f>VLOOKUP($A12,'Return Data'!$B$7:$R$2700,9,0)</f>
        <v>7.0072000000000001</v>
      </c>
      <c r="E12" s="66">
        <f t="shared" si="0"/>
        <v>14</v>
      </c>
      <c r="F12" s="65">
        <f>VLOOKUP($A12,'Return Data'!$B$7:$R$2700,10,0)</f>
        <v>8.9410000000000007</v>
      </c>
      <c r="G12" s="66">
        <f t="shared" si="1"/>
        <v>15</v>
      </c>
      <c r="H12" s="65">
        <f>VLOOKUP($A12,'Return Data'!$B$7:$R$2700,11,0)</f>
        <v>8.0551999999999992</v>
      </c>
      <c r="I12" s="66">
        <f t="shared" si="2"/>
        <v>17</v>
      </c>
      <c r="J12" s="65">
        <f>VLOOKUP($A12,'Return Data'!$B$7:$R$2700,12,0)</f>
        <v>7.8963000000000001</v>
      </c>
      <c r="K12" s="66">
        <f t="shared" si="3"/>
        <v>19</v>
      </c>
      <c r="L12" s="65">
        <f>VLOOKUP($A12,'Return Data'!$B$7:$R$2700,13,0)</f>
        <v>9.0556000000000001</v>
      </c>
      <c r="M12" s="66">
        <f t="shared" si="4"/>
        <v>15</v>
      </c>
      <c r="N12" s="65">
        <f>VLOOKUP($A12,'Return Data'!$B$7:$R$2700,17,0)</f>
        <v>10.875500000000001</v>
      </c>
      <c r="O12" s="66">
        <f t="shared" si="5"/>
        <v>6</v>
      </c>
      <c r="P12" s="65">
        <f>VLOOKUP($A12,'Return Data'!$B$7:$R$2700,14,0)</f>
        <v>8.8301999999999996</v>
      </c>
      <c r="Q12" s="66">
        <f t="shared" si="6"/>
        <v>8</v>
      </c>
      <c r="R12" s="65">
        <f>VLOOKUP($A12,'Return Data'!$B$7:$R$2700,16,0)</f>
        <v>8.7507999999999999</v>
      </c>
      <c r="S12" s="67">
        <f t="shared" si="7"/>
        <v>9</v>
      </c>
    </row>
    <row r="13" spans="1:19" x14ac:dyDescent="0.3">
      <c r="A13" s="82" t="s">
        <v>586</v>
      </c>
      <c r="B13" s="64">
        <f>VLOOKUP($A13,'Return Data'!$B$7:$R$2700,3,0)</f>
        <v>44158</v>
      </c>
      <c r="C13" s="65">
        <f>VLOOKUP($A13,'Return Data'!$B$7:$R$2700,4,0)</f>
        <v>17.7178</v>
      </c>
      <c r="D13" s="65">
        <f>VLOOKUP($A13,'Return Data'!$B$7:$R$2700,9,0)</f>
        <v>8.3186</v>
      </c>
      <c r="E13" s="66">
        <f t="shared" si="0"/>
        <v>10</v>
      </c>
      <c r="F13" s="65">
        <f>VLOOKUP($A13,'Return Data'!$B$7:$R$2700,10,0)</f>
        <v>9.9598999999999993</v>
      </c>
      <c r="G13" s="66">
        <f t="shared" si="1"/>
        <v>8</v>
      </c>
      <c r="H13" s="65">
        <f>VLOOKUP($A13,'Return Data'!$B$7:$R$2700,11,0)</f>
        <v>10.3385</v>
      </c>
      <c r="I13" s="66">
        <f t="shared" si="2"/>
        <v>3</v>
      </c>
      <c r="J13" s="65">
        <f>VLOOKUP($A13,'Return Data'!$B$7:$R$2700,12,0)</f>
        <v>10.021000000000001</v>
      </c>
      <c r="K13" s="66">
        <f t="shared" si="3"/>
        <v>10</v>
      </c>
      <c r="L13" s="65">
        <f>VLOOKUP($A13,'Return Data'!$B$7:$R$2700,13,0)</f>
        <v>10.2485</v>
      </c>
      <c r="M13" s="66">
        <f t="shared" si="4"/>
        <v>7</v>
      </c>
      <c r="N13" s="65">
        <f>VLOOKUP($A13,'Return Data'!$B$7:$R$2700,17,0)</f>
        <v>10.783200000000001</v>
      </c>
      <c r="O13" s="66">
        <f t="shared" si="5"/>
        <v>9</v>
      </c>
      <c r="P13" s="65">
        <f>VLOOKUP($A13,'Return Data'!$B$7:$R$2700,14,0)</f>
        <v>8.5073000000000008</v>
      </c>
      <c r="Q13" s="66">
        <f t="shared" si="6"/>
        <v>14</v>
      </c>
      <c r="R13" s="65">
        <f>VLOOKUP($A13,'Return Data'!$B$7:$R$2700,16,0)</f>
        <v>8.9559999999999995</v>
      </c>
      <c r="S13" s="67">
        <f t="shared" si="7"/>
        <v>6</v>
      </c>
    </row>
    <row r="14" spans="1:19" x14ac:dyDescent="0.3">
      <c r="A14" s="82" t="s">
        <v>587</v>
      </c>
      <c r="B14" s="64">
        <f>VLOOKUP($A14,'Return Data'!$B$7:$R$2700,3,0)</f>
        <v>44158</v>
      </c>
      <c r="C14" s="65">
        <f>VLOOKUP($A14,'Return Data'!$B$7:$R$2700,4,0)</f>
        <v>24.7714</v>
      </c>
      <c r="D14" s="65">
        <f>VLOOKUP($A14,'Return Data'!$B$7:$R$2700,9,0)</f>
        <v>8.2373999999999992</v>
      </c>
      <c r="E14" s="66">
        <f t="shared" si="0"/>
        <v>11</v>
      </c>
      <c r="F14" s="65">
        <f>VLOOKUP($A14,'Return Data'!$B$7:$R$2700,10,0)</f>
        <v>9.3787000000000003</v>
      </c>
      <c r="G14" s="66">
        <f t="shared" si="1"/>
        <v>13</v>
      </c>
      <c r="H14" s="65">
        <f>VLOOKUP($A14,'Return Data'!$B$7:$R$2700,11,0)</f>
        <v>8.8983000000000008</v>
      </c>
      <c r="I14" s="66">
        <f t="shared" si="2"/>
        <v>11</v>
      </c>
      <c r="J14" s="65">
        <f>VLOOKUP($A14,'Return Data'!$B$7:$R$2700,12,0)</f>
        <v>8.7753999999999994</v>
      </c>
      <c r="K14" s="66">
        <f t="shared" si="3"/>
        <v>17</v>
      </c>
      <c r="L14" s="65">
        <f>VLOOKUP($A14,'Return Data'!$B$7:$R$2700,13,0)</f>
        <v>9.5416000000000007</v>
      </c>
      <c r="M14" s="66">
        <f t="shared" si="4"/>
        <v>12</v>
      </c>
      <c r="N14" s="65">
        <f>VLOOKUP($A14,'Return Data'!$B$7:$R$2700,17,0)</f>
        <v>9.8765000000000001</v>
      </c>
      <c r="O14" s="66">
        <f t="shared" si="5"/>
        <v>13</v>
      </c>
      <c r="P14" s="65">
        <f>VLOOKUP($A14,'Return Data'!$B$7:$R$2700,14,0)</f>
        <v>8.0492000000000008</v>
      </c>
      <c r="Q14" s="66">
        <f t="shared" si="6"/>
        <v>15</v>
      </c>
      <c r="R14" s="65">
        <f>VLOOKUP($A14,'Return Data'!$B$7:$R$2700,16,0)</f>
        <v>8.6769999999999996</v>
      </c>
      <c r="S14" s="67">
        <f t="shared" si="7"/>
        <v>11</v>
      </c>
    </row>
    <row r="15" spans="1:19" x14ac:dyDescent="0.3">
      <c r="A15" s="82" t="s">
        <v>590</v>
      </c>
      <c r="B15" s="64">
        <f>VLOOKUP($A15,'Return Data'!$B$7:$R$2700,3,0)</f>
        <v>44158</v>
      </c>
      <c r="C15" s="65">
        <f>VLOOKUP($A15,'Return Data'!$B$7:$R$2700,4,0)</f>
        <v>19.103000000000002</v>
      </c>
      <c r="D15" s="65">
        <f>VLOOKUP($A15,'Return Data'!$B$7:$R$2700,9,0)</f>
        <v>9.0930999999999997</v>
      </c>
      <c r="E15" s="66">
        <f t="shared" si="0"/>
        <v>5</v>
      </c>
      <c r="F15" s="65">
        <f>VLOOKUP($A15,'Return Data'!$B$7:$R$2700,10,0)</f>
        <v>8.8077000000000005</v>
      </c>
      <c r="G15" s="66">
        <f t="shared" si="1"/>
        <v>16</v>
      </c>
      <c r="H15" s="65">
        <f>VLOOKUP($A15,'Return Data'!$B$7:$R$2700,11,0)</f>
        <v>9.4686000000000003</v>
      </c>
      <c r="I15" s="66">
        <f t="shared" si="2"/>
        <v>8</v>
      </c>
      <c r="J15" s="65">
        <f>VLOOKUP($A15,'Return Data'!$B$7:$R$2700,12,0)</f>
        <v>10.852499999999999</v>
      </c>
      <c r="K15" s="66">
        <f t="shared" si="3"/>
        <v>6</v>
      </c>
      <c r="L15" s="65">
        <f>VLOOKUP($A15,'Return Data'!$B$7:$R$2700,13,0)</f>
        <v>10.707100000000001</v>
      </c>
      <c r="M15" s="66">
        <f t="shared" si="4"/>
        <v>2</v>
      </c>
      <c r="N15" s="65">
        <f>VLOOKUP($A15,'Return Data'!$B$7:$R$2700,17,0)</f>
        <v>11.7843</v>
      </c>
      <c r="O15" s="66">
        <f t="shared" si="5"/>
        <v>2</v>
      </c>
      <c r="P15" s="65">
        <f>VLOOKUP($A15,'Return Data'!$B$7:$R$2700,14,0)</f>
        <v>9.6862999999999992</v>
      </c>
      <c r="Q15" s="66">
        <f t="shared" si="6"/>
        <v>2</v>
      </c>
      <c r="R15" s="65">
        <f>VLOOKUP($A15,'Return Data'!$B$7:$R$2700,16,0)</f>
        <v>8.7451000000000008</v>
      </c>
      <c r="S15" s="67">
        <f t="shared" si="7"/>
        <v>10</v>
      </c>
    </row>
    <row r="16" spans="1:19" x14ac:dyDescent="0.3">
      <c r="A16" s="82" t="s">
        <v>592</v>
      </c>
      <c r="B16" s="64">
        <f>VLOOKUP($A16,'Return Data'!$B$7:$R$2700,3,0)</f>
        <v>44158</v>
      </c>
      <c r="C16" s="65">
        <f>VLOOKUP($A16,'Return Data'!$B$7:$R$2700,4,0)</f>
        <v>1110.7155</v>
      </c>
      <c r="D16" s="65">
        <f>VLOOKUP($A16,'Return Data'!$B$7:$R$2700,9,0)</f>
        <v>6.6803999999999997</v>
      </c>
      <c r="E16" s="66">
        <f t="shared" si="0"/>
        <v>16</v>
      </c>
      <c r="F16" s="65">
        <f>VLOOKUP($A16,'Return Data'!$B$7:$R$2700,10,0)</f>
        <v>6.0735999999999999</v>
      </c>
      <c r="G16" s="66">
        <f t="shared" si="1"/>
        <v>20</v>
      </c>
      <c r="H16" s="65">
        <f>VLOOKUP($A16,'Return Data'!$B$7:$R$2700,11,0)</f>
        <v>5.1048</v>
      </c>
      <c r="I16" s="66">
        <f t="shared" si="2"/>
        <v>21</v>
      </c>
      <c r="J16" s="65">
        <f>VLOOKUP($A16,'Return Data'!$B$7:$R$2700,12,0)</f>
        <v>4.9993999999999996</v>
      </c>
      <c r="K16" s="66">
        <f t="shared" si="3"/>
        <v>21</v>
      </c>
      <c r="L16" s="65">
        <f>VLOOKUP($A16,'Return Data'!$B$7:$R$2700,13,0)</f>
        <v>5.0149999999999997</v>
      </c>
      <c r="M16" s="66">
        <f t="shared" si="4"/>
        <v>19</v>
      </c>
      <c r="N16" s="65"/>
      <c r="O16" s="66"/>
      <c r="P16" s="65"/>
      <c r="Q16" s="66"/>
      <c r="R16" s="65">
        <f>VLOOKUP($A16,'Return Data'!$B$7:$R$2700,16,0)</f>
        <v>7.0837000000000003</v>
      </c>
      <c r="S16" s="67">
        <f t="shared" si="7"/>
        <v>20</v>
      </c>
    </row>
    <row r="17" spans="1:19" x14ac:dyDescent="0.3">
      <c r="A17" s="82" t="s">
        <v>593</v>
      </c>
      <c r="B17" s="64">
        <f>VLOOKUP($A17,'Return Data'!$B$7:$R$2700,3,0)</f>
        <v>44158</v>
      </c>
      <c r="C17" s="65">
        <f>VLOOKUP($A17,'Return Data'!$B$7:$R$2700,4,0)</f>
        <v>1799.3181999999999</v>
      </c>
      <c r="D17" s="65">
        <f>VLOOKUP($A17,'Return Data'!$B$7:$R$2700,9,0)</f>
        <v>3.0832000000000002</v>
      </c>
      <c r="E17" s="66">
        <f t="shared" si="0"/>
        <v>21</v>
      </c>
      <c r="F17" s="65">
        <f>VLOOKUP($A17,'Return Data'!$B$7:$R$2700,10,0)</f>
        <v>10.67</v>
      </c>
      <c r="G17" s="66">
        <f t="shared" si="1"/>
        <v>3</v>
      </c>
      <c r="H17" s="65">
        <f>VLOOKUP($A17,'Return Data'!$B$7:$R$2700,11,0)</f>
        <v>8.5623000000000005</v>
      </c>
      <c r="I17" s="66">
        <f t="shared" si="2"/>
        <v>15</v>
      </c>
      <c r="J17" s="65">
        <f>VLOOKUP($A17,'Return Data'!$B$7:$R$2700,12,0)</f>
        <v>9.5508000000000006</v>
      </c>
      <c r="K17" s="66">
        <f t="shared" si="3"/>
        <v>14</v>
      </c>
      <c r="L17" s="65">
        <f>VLOOKUP($A17,'Return Data'!$B$7:$R$2700,13,0)</f>
        <v>9.2969000000000008</v>
      </c>
      <c r="M17" s="66">
        <f t="shared" si="4"/>
        <v>14</v>
      </c>
      <c r="N17" s="65">
        <f>VLOOKUP($A17,'Return Data'!$B$7:$R$2700,17,0)</f>
        <v>9.8549000000000007</v>
      </c>
      <c r="O17" s="66">
        <f t="shared" si="5"/>
        <v>14</v>
      </c>
      <c r="P17" s="65">
        <f>VLOOKUP($A17,'Return Data'!$B$7:$R$2700,14,0)</f>
        <v>8.6776999999999997</v>
      </c>
      <c r="Q17" s="66">
        <f t="shared" si="6"/>
        <v>10</v>
      </c>
      <c r="R17" s="65">
        <f>VLOOKUP($A17,'Return Data'!$B$7:$R$2700,16,0)</f>
        <v>7.7119999999999997</v>
      </c>
      <c r="S17" s="67">
        <f t="shared" si="7"/>
        <v>17</v>
      </c>
    </row>
    <row r="18" spans="1:19" x14ac:dyDescent="0.3">
      <c r="A18" s="82" t="s">
        <v>595</v>
      </c>
      <c r="B18" s="64">
        <f>VLOOKUP($A18,'Return Data'!$B$7:$R$2700,3,0)</f>
        <v>44158</v>
      </c>
      <c r="C18" s="65">
        <f>VLOOKUP($A18,'Return Data'!$B$7:$R$2700,4,0)</f>
        <v>50.082599999999999</v>
      </c>
      <c r="D18" s="65">
        <f>VLOOKUP($A18,'Return Data'!$B$7:$R$2700,9,0)</f>
        <v>7.2595999999999998</v>
      </c>
      <c r="E18" s="66">
        <f t="shared" si="0"/>
        <v>12</v>
      </c>
      <c r="F18" s="65">
        <f>VLOOKUP($A18,'Return Data'!$B$7:$R$2700,10,0)</f>
        <v>9.8702000000000005</v>
      </c>
      <c r="G18" s="66">
        <f t="shared" si="1"/>
        <v>9</v>
      </c>
      <c r="H18" s="65">
        <f>VLOOKUP($A18,'Return Data'!$B$7:$R$2700,11,0)</f>
        <v>9.6766000000000005</v>
      </c>
      <c r="I18" s="66">
        <f t="shared" si="2"/>
        <v>7</v>
      </c>
      <c r="J18" s="65">
        <f>VLOOKUP($A18,'Return Data'!$B$7:$R$2700,12,0)</f>
        <v>9.9236000000000004</v>
      </c>
      <c r="K18" s="66">
        <f t="shared" si="3"/>
        <v>11</v>
      </c>
      <c r="L18" s="65">
        <f>VLOOKUP($A18,'Return Data'!$B$7:$R$2700,13,0)</f>
        <v>10.275499999999999</v>
      </c>
      <c r="M18" s="66">
        <f t="shared" si="4"/>
        <v>6</v>
      </c>
      <c r="N18" s="65">
        <f>VLOOKUP($A18,'Return Data'!$B$7:$R$2700,17,0)</f>
        <v>11.042</v>
      </c>
      <c r="O18" s="66">
        <f t="shared" si="5"/>
        <v>4</v>
      </c>
      <c r="P18" s="65">
        <f>VLOOKUP($A18,'Return Data'!$B$7:$R$2700,14,0)</f>
        <v>9.1141000000000005</v>
      </c>
      <c r="Q18" s="66">
        <f t="shared" si="6"/>
        <v>4</v>
      </c>
      <c r="R18" s="65">
        <f>VLOOKUP($A18,'Return Data'!$B$7:$R$2700,16,0)</f>
        <v>7.6275000000000004</v>
      </c>
      <c r="S18" s="67">
        <f t="shared" si="7"/>
        <v>18</v>
      </c>
    </row>
    <row r="19" spans="1:19" x14ac:dyDescent="0.3">
      <c r="A19" s="82" t="s">
        <v>598</v>
      </c>
      <c r="B19" s="64">
        <f>VLOOKUP($A19,'Return Data'!$B$7:$R$2700,3,0)</f>
        <v>44158</v>
      </c>
      <c r="C19" s="65">
        <f>VLOOKUP($A19,'Return Data'!$B$7:$R$2700,4,0)</f>
        <v>19.331</v>
      </c>
      <c r="D19" s="65">
        <f>VLOOKUP($A19,'Return Data'!$B$7:$R$2700,9,0)</f>
        <v>11.079000000000001</v>
      </c>
      <c r="E19" s="66">
        <f t="shared" si="0"/>
        <v>1</v>
      </c>
      <c r="F19" s="65">
        <f>VLOOKUP($A19,'Return Data'!$B$7:$R$2700,10,0)</f>
        <v>9.4566999999999997</v>
      </c>
      <c r="G19" s="66">
        <f t="shared" si="1"/>
        <v>12</v>
      </c>
      <c r="H19" s="65">
        <f>VLOOKUP($A19,'Return Data'!$B$7:$R$2700,11,0)</f>
        <v>8.8969000000000005</v>
      </c>
      <c r="I19" s="66">
        <f t="shared" si="2"/>
        <v>12</v>
      </c>
      <c r="J19" s="65">
        <f>VLOOKUP($A19,'Return Data'!$B$7:$R$2700,12,0)</f>
        <v>10.1251</v>
      </c>
      <c r="K19" s="66">
        <f t="shared" si="3"/>
        <v>9</v>
      </c>
      <c r="L19" s="65">
        <f>VLOOKUP($A19,'Return Data'!$B$7:$R$2700,13,0)</f>
        <v>10.2316</v>
      </c>
      <c r="M19" s="66">
        <f t="shared" si="4"/>
        <v>9</v>
      </c>
      <c r="N19" s="65">
        <f>VLOOKUP($A19,'Return Data'!$B$7:$R$2700,17,0)</f>
        <v>10.172499999999999</v>
      </c>
      <c r="O19" s="66">
        <f t="shared" si="5"/>
        <v>12</v>
      </c>
      <c r="P19" s="65">
        <f>VLOOKUP($A19,'Return Data'!$B$7:$R$2700,14,0)</f>
        <v>8.5919000000000008</v>
      </c>
      <c r="Q19" s="66">
        <f t="shared" si="6"/>
        <v>12</v>
      </c>
      <c r="R19" s="65">
        <f>VLOOKUP($A19,'Return Data'!$B$7:$R$2700,16,0)</f>
        <v>5.1256000000000004</v>
      </c>
      <c r="S19" s="67">
        <f t="shared" si="7"/>
        <v>21</v>
      </c>
    </row>
    <row r="20" spans="1:19" x14ac:dyDescent="0.3">
      <c r="A20" s="82" t="s">
        <v>599</v>
      </c>
      <c r="B20" s="64">
        <f>VLOOKUP($A20,'Return Data'!$B$7:$R$2700,3,0)</f>
        <v>44158</v>
      </c>
      <c r="C20" s="65">
        <f>VLOOKUP($A20,'Return Data'!$B$7:$R$2700,4,0)</f>
        <v>27.316600000000001</v>
      </c>
      <c r="D20" s="65">
        <f>VLOOKUP($A20,'Return Data'!$B$7:$R$2700,9,0)</f>
        <v>6.9413999999999998</v>
      </c>
      <c r="E20" s="66">
        <f t="shared" si="0"/>
        <v>15</v>
      </c>
      <c r="F20" s="65">
        <f>VLOOKUP($A20,'Return Data'!$B$7:$R$2700,10,0)</f>
        <v>7.2885999999999997</v>
      </c>
      <c r="G20" s="66">
        <f t="shared" si="1"/>
        <v>19</v>
      </c>
      <c r="H20" s="65">
        <f>VLOOKUP($A20,'Return Data'!$B$7:$R$2700,11,0)</f>
        <v>7.5368000000000004</v>
      </c>
      <c r="I20" s="66">
        <f t="shared" si="2"/>
        <v>18</v>
      </c>
      <c r="J20" s="65">
        <f>VLOOKUP($A20,'Return Data'!$B$7:$R$2700,12,0)</f>
        <v>8.3545999999999996</v>
      </c>
      <c r="K20" s="66">
        <f t="shared" si="3"/>
        <v>18</v>
      </c>
      <c r="L20" s="65">
        <f>VLOOKUP($A20,'Return Data'!$B$7:$R$2700,13,0)</f>
        <v>8.4699000000000009</v>
      </c>
      <c r="M20" s="66">
        <f t="shared" si="4"/>
        <v>17</v>
      </c>
      <c r="N20" s="65">
        <f>VLOOKUP($A20,'Return Data'!$B$7:$R$2700,17,0)</f>
        <v>9.8283000000000005</v>
      </c>
      <c r="O20" s="66">
        <f t="shared" si="5"/>
        <v>15</v>
      </c>
      <c r="P20" s="65">
        <f>VLOOKUP($A20,'Return Data'!$B$7:$R$2700,14,0)</f>
        <v>8.5616000000000003</v>
      </c>
      <c r="Q20" s="66">
        <f t="shared" si="6"/>
        <v>13</v>
      </c>
      <c r="R20" s="65">
        <f>VLOOKUP($A20,'Return Data'!$B$7:$R$2700,16,0)</f>
        <v>7.7302999999999997</v>
      </c>
      <c r="S20" s="67">
        <f t="shared" si="7"/>
        <v>16</v>
      </c>
    </row>
    <row r="21" spans="1:19" x14ac:dyDescent="0.3">
      <c r="A21" s="82" t="s">
        <v>601</v>
      </c>
      <c r="B21" s="64">
        <f>VLOOKUP($A21,'Return Data'!$B$7:$R$2700,3,0)</f>
        <v>44158</v>
      </c>
      <c r="C21" s="65">
        <f>VLOOKUP($A21,'Return Data'!$B$7:$R$2700,4,0)</f>
        <v>16.0121</v>
      </c>
      <c r="D21" s="65">
        <f>VLOOKUP($A21,'Return Data'!$B$7:$R$2700,9,0)</f>
        <v>7.2431999999999999</v>
      </c>
      <c r="E21" s="66">
        <f t="shared" si="0"/>
        <v>13</v>
      </c>
      <c r="F21" s="65">
        <f>VLOOKUP($A21,'Return Data'!$B$7:$R$2700,10,0)</f>
        <v>9.7880000000000003</v>
      </c>
      <c r="G21" s="66">
        <f t="shared" si="1"/>
        <v>11</v>
      </c>
      <c r="H21" s="65">
        <f>VLOOKUP($A21,'Return Data'!$B$7:$R$2700,11,0)</f>
        <v>9.2651000000000003</v>
      </c>
      <c r="I21" s="66">
        <f t="shared" si="2"/>
        <v>9</v>
      </c>
      <c r="J21" s="65">
        <f>VLOOKUP($A21,'Return Data'!$B$7:$R$2700,12,0)</f>
        <v>10.919</v>
      </c>
      <c r="K21" s="66">
        <f t="shared" si="3"/>
        <v>4</v>
      </c>
      <c r="L21" s="65">
        <f>VLOOKUP($A21,'Return Data'!$B$7:$R$2700,13,0)</f>
        <v>10.5733</v>
      </c>
      <c r="M21" s="66">
        <f t="shared" si="4"/>
        <v>4</v>
      </c>
      <c r="N21" s="65">
        <f>VLOOKUP($A21,'Return Data'!$B$7:$R$2700,17,0)</f>
        <v>11.2499</v>
      </c>
      <c r="O21" s="66">
        <f t="shared" si="5"/>
        <v>3</v>
      </c>
      <c r="P21" s="65">
        <f>VLOOKUP($A21,'Return Data'!$B$7:$R$2700,14,0)</f>
        <v>9.0589999999999993</v>
      </c>
      <c r="Q21" s="66">
        <f t="shared" si="6"/>
        <v>6</v>
      </c>
      <c r="R21" s="65">
        <f>VLOOKUP($A21,'Return Data'!$B$7:$R$2700,16,0)</f>
        <v>8.8832000000000004</v>
      </c>
      <c r="S21" s="67">
        <f t="shared" si="7"/>
        <v>7</v>
      </c>
    </row>
    <row r="22" spans="1:19" x14ac:dyDescent="0.3">
      <c r="A22" s="82" t="s">
        <v>603</v>
      </c>
      <c r="B22" s="64">
        <f>VLOOKUP($A22,'Return Data'!$B$7:$R$2700,3,0)</f>
        <v>44158</v>
      </c>
      <c r="C22" s="65">
        <f>VLOOKUP($A22,'Return Data'!$B$7:$R$2700,4,0)</f>
        <v>18.9191</v>
      </c>
      <c r="D22" s="65">
        <f>VLOOKUP($A22,'Return Data'!$B$7:$R$2700,9,0)</f>
        <v>9.1631999999999998</v>
      </c>
      <c r="E22" s="66">
        <f t="shared" si="0"/>
        <v>4</v>
      </c>
      <c r="F22" s="65">
        <f>VLOOKUP($A22,'Return Data'!$B$7:$R$2700,10,0)</f>
        <v>9.3231000000000002</v>
      </c>
      <c r="G22" s="66">
        <f t="shared" si="1"/>
        <v>14</v>
      </c>
      <c r="H22" s="65">
        <f>VLOOKUP($A22,'Return Data'!$B$7:$R$2700,11,0)</f>
        <v>8.5736000000000008</v>
      </c>
      <c r="I22" s="66">
        <f t="shared" si="2"/>
        <v>14</v>
      </c>
      <c r="J22" s="65">
        <f>VLOOKUP($A22,'Return Data'!$B$7:$R$2700,12,0)</f>
        <v>9.5338999999999992</v>
      </c>
      <c r="K22" s="66">
        <f t="shared" si="3"/>
        <v>15</v>
      </c>
      <c r="L22" s="65">
        <f>VLOOKUP($A22,'Return Data'!$B$7:$R$2700,13,0)</f>
        <v>9.9453999999999994</v>
      </c>
      <c r="M22" s="66">
        <f t="shared" si="4"/>
        <v>11</v>
      </c>
      <c r="N22" s="65">
        <f>VLOOKUP($A22,'Return Data'!$B$7:$R$2700,17,0)</f>
        <v>10.8718</v>
      </c>
      <c r="O22" s="66">
        <f t="shared" si="5"/>
        <v>7</v>
      </c>
      <c r="P22" s="65">
        <f>VLOOKUP($A22,'Return Data'!$B$7:$R$2700,14,0)</f>
        <v>8.6175999999999995</v>
      </c>
      <c r="Q22" s="66">
        <f t="shared" si="6"/>
        <v>11</v>
      </c>
      <c r="R22" s="65">
        <f>VLOOKUP($A22,'Return Data'!$B$7:$R$2700,16,0)</f>
        <v>8.6120999999999999</v>
      </c>
      <c r="S22" s="67">
        <f t="shared" si="7"/>
        <v>12</v>
      </c>
    </row>
    <row r="23" spans="1:19" x14ac:dyDescent="0.3">
      <c r="A23" s="82" t="s">
        <v>606</v>
      </c>
      <c r="B23" s="64">
        <f>VLOOKUP($A23,'Return Data'!$B$7:$R$2700,3,0)</f>
        <v>44158</v>
      </c>
      <c r="C23" s="65">
        <f>VLOOKUP($A23,'Return Data'!$B$7:$R$2700,4,0)</f>
        <v>2447.8501000000001</v>
      </c>
      <c r="D23" s="65">
        <f>VLOOKUP($A23,'Return Data'!$B$7:$R$2700,9,0)</f>
        <v>8.5005000000000006</v>
      </c>
      <c r="E23" s="66">
        <f t="shared" si="0"/>
        <v>8</v>
      </c>
      <c r="F23" s="65">
        <f>VLOOKUP($A23,'Return Data'!$B$7:$R$2700,10,0)</f>
        <v>10.187200000000001</v>
      </c>
      <c r="G23" s="66">
        <f t="shared" si="1"/>
        <v>7</v>
      </c>
      <c r="H23" s="65">
        <f>VLOOKUP($A23,'Return Data'!$B$7:$R$2700,11,0)</f>
        <v>9.1709999999999994</v>
      </c>
      <c r="I23" s="66">
        <f t="shared" si="2"/>
        <v>10</v>
      </c>
      <c r="J23" s="65">
        <f>VLOOKUP($A23,'Return Data'!$B$7:$R$2700,12,0)</f>
        <v>9.8994</v>
      </c>
      <c r="K23" s="66">
        <f t="shared" si="3"/>
        <v>12</v>
      </c>
      <c r="L23" s="65">
        <f>VLOOKUP($A23,'Return Data'!$B$7:$R$2700,13,0)</f>
        <v>10.1502</v>
      </c>
      <c r="M23" s="66">
        <f t="shared" si="4"/>
        <v>10</v>
      </c>
      <c r="N23" s="65">
        <f>VLOOKUP($A23,'Return Data'!$B$7:$R$2700,17,0)</f>
        <v>10.382899999999999</v>
      </c>
      <c r="O23" s="66">
        <f t="shared" si="5"/>
        <v>11</v>
      </c>
      <c r="P23" s="65">
        <f>VLOOKUP($A23,'Return Data'!$B$7:$R$2700,14,0)</f>
        <v>9.0983999999999998</v>
      </c>
      <c r="Q23" s="66">
        <f t="shared" si="6"/>
        <v>5</v>
      </c>
      <c r="R23" s="65">
        <f>VLOOKUP($A23,'Return Data'!$B$7:$R$2700,16,0)</f>
        <v>8.3743999999999996</v>
      </c>
      <c r="S23" s="67">
        <f t="shared" si="7"/>
        <v>14</v>
      </c>
    </row>
    <row r="24" spans="1:19" x14ac:dyDescent="0.3">
      <c r="A24" s="82" t="s">
        <v>607</v>
      </c>
      <c r="B24" s="64">
        <f>VLOOKUP($A24,'Return Data'!$B$7:$R$2700,3,0)</f>
        <v>44158</v>
      </c>
      <c r="C24" s="65">
        <f>VLOOKUP($A24,'Return Data'!$B$7:$R$2700,4,0)</f>
        <v>33.548299999999998</v>
      </c>
      <c r="D24" s="65">
        <f>VLOOKUP($A24,'Return Data'!$B$7:$R$2700,9,0)</f>
        <v>4.5872999999999999</v>
      </c>
      <c r="E24" s="66">
        <f t="shared" si="0"/>
        <v>20</v>
      </c>
      <c r="F24" s="65">
        <f>VLOOKUP($A24,'Return Data'!$B$7:$R$2700,10,0)</f>
        <v>4.9976000000000003</v>
      </c>
      <c r="G24" s="66">
        <f t="shared" si="1"/>
        <v>21</v>
      </c>
      <c r="H24" s="65">
        <f>VLOOKUP($A24,'Return Data'!$B$7:$R$2700,11,0)</f>
        <v>6.2855999999999996</v>
      </c>
      <c r="I24" s="66">
        <f t="shared" si="2"/>
        <v>20</v>
      </c>
      <c r="J24" s="65">
        <f>VLOOKUP($A24,'Return Data'!$B$7:$R$2700,12,0)</f>
        <v>7.7503000000000002</v>
      </c>
      <c r="K24" s="66">
        <f t="shared" si="3"/>
        <v>20</v>
      </c>
      <c r="L24" s="65">
        <f>VLOOKUP($A24,'Return Data'!$B$7:$R$2700,13,0)</f>
        <v>7.6262999999999996</v>
      </c>
      <c r="M24" s="66">
        <f t="shared" si="4"/>
        <v>18</v>
      </c>
      <c r="N24" s="65">
        <f>VLOOKUP($A24,'Return Data'!$B$7:$R$2700,17,0)</f>
        <v>9.3749000000000002</v>
      </c>
      <c r="O24" s="66">
        <f t="shared" si="5"/>
        <v>16</v>
      </c>
      <c r="P24" s="65">
        <f>VLOOKUP($A24,'Return Data'!$B$7:$R$2700,14,0)</f>
        <v>7.6748000000000003</v>
      </c>
      <c r="Q24" s="66">
        <f t="shared" si="6"/>
        <v>16</v>
      </c>
      <c r="R24" s="65">
        <f>VLOOKUP($A24,'Return Data'!$B$7:$R$2700,16,0)</f>
        <v>7.9048999999999996</v>
      </c>
      <c r="S24" s="67">
        <f t="shared" si="7"/>
        <v>15</v>
      </c>
    </row>
    <row r="25" spans="1:19" x14ac:dyDescent="0.3">
      <c r="A25" s="82" t="s">
        <v>610</v>
      </c>
      <c r="B25" s="64">
        <f>VLOOKUP($A25,'Return Data'!$B$7:$R$2700,3,0)</f>
        <v>44158</v>
      </c>
      <c r="C25" s="65">
        <f>VLOOKUP($A25,'Return Data'!$B$7:$R$2700,4,0)</f>
        <v>11.184200000000001</v>
      </c>
      <c r="D25" s="65">
        <f>VLOOKUP($A25,'Return Data'!$B$7:$R$2700,9,0)</f>
        <v>10.761900000000001</v>
      </c>
      <c r="E25" s="66">
        <f t="shared" si="0"/>
        <v>2</v>
      </c>
      <c r="F25" s="65">
        <f>VLOOKUP($A25,'Return Data'!$B$7:$R$2700,10,0)</f>
        <v>10.4901</v>
      </c>
      <c r="G25" s="66">
        <f t="shared" si="1"/>
        <v>4</v>
      </c>
      <c r="H25" s="65">
        <f>VLOOKUP($A25,'Return Data'!$B$7:$R$2700,11,0)</f>
        <v>10.765700000000001</v>
      </c>
      <c r="I25" s="66">
        <f t="shared" si="2"/>
        <v>2</v>
      </c>
      <c r="J25" s="65">
        <f>VLOOKUP($A25,'Return Data'!$B$7:$R$2700,12,0)</f>
        <v>10.185700000000001</v>
      </c>
      <c r="K25" s="66">
        <f t="shared" ref="K25" si="8">RANK(J25,J$8:J$28,0)</f>
        <v>8</v>
      </c>
      <c r="L25" s="65">
        <f>VLOOKUP($A25,'Return Data'!$B$7:$R$2700,13,0)</f>
        <v>10.248200000000001</v>
      </c>
      <c r="M25" s="66">
        <f t="shared" ref="M25" si="9">RANK(L25,L$8:L$28,0)</f>
        <v>8</v>
      </c>
      <c r="N25" s="65"/>
      <c r="O25" s="66"/>
      <c r="P25" s="65"/>
      <c r="Q25" s="66"/>
      <c r="R25" s="65">
        <f>VLOOKUP($A25,'Return Data'!$B$7:$R$2700,16,0)</f>
        <v>10.476599999999999</v>
      </c>
      <c r="S25" s="67">
        <f t="shared" si="7"/>
        <v>3</v>
      </c>
    </row>
    <row r="26" spans="1:19" x14ac:dyDescent="0.3">
      <c r="A26" s="82" t="s">
        <v>612</v>
      </c>
      <c r="B26" s="64">
        <f>VLOOKUP($A26,'Return Data'!$B$7:$R$2700,3,0)</f>
        <v>44158</v>
      </c>
      <c r="C26" s="65">
        <f>VLOOKUP($A26,'Return Data'!$B$7:$R$2700,4,0)</f>
        <v>16.068000000000001</v>
      </c>
      <c r="D26" s="65">
        <f>VLOOKUP($A26,'Return Data'!$B$7:$R$2700,9,0)</f>
        <v>6.1284000000000001</v>
      </c>
      <c r="E26" s="66">
        <f t="shared" si="0"/>
        <v>18</v>
      </c>
      <c r="F26" s="65">
        <f>VLOOKUP($A26,'Return Data'!$B$7:$R$2700,10,0)</f>
        <v>7.7066999999999997</v>
      </c>
      <c r="G26" s="66">
        <f t="shared" si="1"/>
        <v>18</v>
      </c>
      <c r="H26" s="65">
        <f>VLOOKUP($A26,'Return Data'!$B$7:$R$2700,11,0)</f>
        <v>7.3936999999999999</v>
      </c>
      <c r="I26" s="66">
        <f t="shared" si="2"/>
        <v>19</v>
      </c>
      <c r="J26" s="65">
        <f>VLOOKUP($A26,'Return Data'!$B$7:$R$2700,12,0)</f>
        <v>8.8102999999999998</v>
      </c>
      <c r="K26" s="66">
        <f t="shared" si="3"/>
        <v>16</v>
      </c>
      <c r="L26" s="65">
        <f>VLOOKUP($A26,'Return Data'!$B$7:$R$2700,13,0)</f>
        <v>8.9971999999999994</v>
      </c>
      <c r="M26" s="66">
        <f t="shared" si="4"/>
        <v>16</v>
      </c>
      <c r="N26" s="65">
        <f>VLOOKUP($A26,'Return Data'!$B$7:$R$2700,17,0)</f>
        <v>4.3628</v>
      </c>
      <c r="O26" s="66">
        <f t="shared" si="5"/>
        <v>17</v>
      </c>
      <c r="P26" s="65">
        <f>VLOOKUP($A26,'Return Data'!$B$7:$R$2700,14,0)</f>
        <v>4.7293000000000003</v>
      </c>
      <c r="Q26" s="66">
        <f t="shared" si="6"/>
        <v>17</v>
      </c>
      <c r="R26" s="65">
        <f>VLOOKUP($A26,'Return Data'!$B$7:$R$2700,16,0)</f>
        <v>7.2141000000000002</v>
      </c>
      <c r="S26" s="67">
        <f t="shared" si="7"/>
        <v>19</v>
      </c>
    </row>
    <row r="27" spans="1:19" x14ac:dyDescent="0.3">
      <c r="A27" s="82" t="s">
        <v>728</v>
      </c>
      <c r="B27" s="64">
        <f>VLOOKUP($A27,'Return Data'!$B$7:$R$2700,3,0)</f>
        <v>44158</v>
      </c>
      <c r="C27" s="65">
        <f>VLOOKUP($A27,'Return Data'!$B$7:$R$2700,4,0)</f>
        <v>1106.3047999999999</v>
      </c>
      <c r="D27" s="65">
        <f>VLOOKUP($A27,'Return Data'!$B$7:$R$2700,9,0)</f>
        <v>10.6632</v>
      </c>
      <c r="E27" s="66">
        <f t="shared" si="0"/>
        <v>3</v>
      </c>
      <c r="F27" s="65">
        <f>VLOOKUP($A27,'Return Data'!$B$7:$R$2700,10,0)</f>
        <v>10.4064</v>
      </c>
      <c r="G27" s="66">
        <f t="shared" si="1"/>
        <v>5</v>
      </c>
      <c r="H27" s="65">
        <f>VLOOKUP($A27,'Return Data'!$B$7:$R$2700,11,0)</f>
        <v>10.264200000000001</v>
      </c>
      <c r="I27" s="66">
        <f t="shared" ref="I27:I28" si="10">RANK(H27,H$8:H$28,0)</f>
        <v>4</v>
      </c>
      <c r="J27" s="65">
        <f>VLOOKUP($A27,'Return Data'!$B$7:$R$2700,12,0)</f>
        <v>11.195</v>
      </c>
      <c r="K27" s="66">
        <f t="shared" ref="K27:K28" si="11">RANK(J27,J$8:J$28,0)</f>
        <v>3</v>
      </c>
      <c r="L27" s="65"/>
      <c r="M27" s="66"/>
      <c r="N27" s="65"/>
      <c r="O27" s="66"/>
      <c r="P27" s="65"/>
      <c r="Q27" s="66"/>
      <c r="R27" s="65">
        <f>VLOOKUP($A27,'Return Data'!$B$7:$R$2700,16,0)</f>
        <v>11.7163</v>
      </c>
      <c r="S27" s="67">
        <f t="shared" si="7"/>
        <v>2</v>
      </c>
    </row>
    <row r="28" spans="1:19" x14ac:dyDescent="0.3">
      <c r="A28" s="82" t="s">
        <v>729</v>
      </c>
      <c r="B28" s="64">
        <f>VLOOKUP($A28,'Return Data'!$B$7:$R$2700,3,0)</f>
        <v>44158</v>
      </c>
      <c r="C28" s="65">
        <f>VLOOKUP($A28,'Return Data'!$B$7:$R$2700,4,0)</f>
        <v>1126.6121000000001</v>
      </c>
      <c r="D28" s="65">
        <f>VLOOKUP($A28,'Return Data'!$B$7:$R$2700,9,0)</f>
        <v>6.4367000000000001</v>
      </c>
      <c r="E28" s="66">
        <f t="shared" si="0"/>
        <v>17</v>
      </c>
      <c r="F28" s="65">
        <f>VLOOKUP($A28,'Return Data'!$B$7:$R$2700,10,0)</f>
        <v>14.2803</v>
      </c>
      <c r="G28" s="66">
        <f t="shared" si="1"/>
        <v>1</v>
      </c>
      <c r="H28" s="65">
        <f>VLOOKUP($A28,'Return Data'!$B$7:$R$2700,11,0)</f>
        <v>11.1942</v>
      </c>
      <c r="I28" s="66">
        <f t="shared" si="10"/>
        <v>1</v>
      </c>
      <c r="J28" s="65">
        <f>VLOOKUP($A28,'Return Data'!$B$7:$R$2700,12,0)</f>
        <v>12.510899999999999</v>
      </c>
      <c r="K28" s="66">
        <f t="shared" si="11"/>
        <v>1</v>
      </c>
      <c r="L28" s="65"/>
      <c r="M28" s="66"/>
      <c r="N28" s="65"/>
      <c r="O28" s="66"/>
      <c r="P28" s="65"/>
      <c r="Q28" s="66"/>
      <c r="R28" s="65">
        <f>VLOOKUP($A28,'Return Data'!$B$7:$R$2700,16,0)</f>
        <v>13.9673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7.7323333333333339</v>
      </c>
      <c r="E30" s="88"/>
      <c r="F30" s="89">
        <f>AVERAGE(F8:F28)</f>
        <v>9.4579238095238107</v>
      </c>
      <c r="G30" s="88"/>
      <c r="H30" s="89">
        <f>AVERAGE(H8:H28)</f>
        <v>8.8994857142857136</v>
      </c>
      <c r="I30" s="88"/>
      <c r="J30" s="89">
        <f>AVERAGE(J8:J28)</f>
        <v>9.7316952380952362</v>
      </c>
      <c r="K30" s="88"/>
      <c r="L30" s="89">
        <f>AVERAGE(L8:L28)</f>
        <v>9.6776210526315793</v>
      </c>
      <c r="M30" s="88"/>
      <c r="N30" s="89">
        <f>AVERAGE(N8:N28)</f>
        <v>10.367205882352941</v>
      </c>
      <c r="O30" s="88"/>
      <c r="P30" s="89">
        <f>AVERAGE(P8:P28)</f>
        <v>8.6219294117647038</v>
      </c>
      <c r="Q30" s="88"/>
      <c r="R30" s="89">
        <f>AVERAGE(R8:R28)</f>
        <v>8.7285904761904742</v>
      </c>
      <c r="S30" s="90"/>
    </row>
    <row r="31" spans="1:19" x14ac:dyDescent="0.3">
      <c r="A31" s="87" t="s">
        <v>28</v>
      </c>
      <c r="B31" s="88"/>
      <c r="C31" s="88"/>
      <c r="D31" s="89">
        <f>MIN(D8:D28)</f>
        <v>3.0832000000000002</v>
      </c>
      <c r="E31" s="88"/>
      <c r="F31" s="89">
        <f>MIN(F8:F28)</f>
        <v>4.9976000000000003</v>
      </c>
      <c r="G31" s="88"/>
      <c r="H31" s="89">
        <f>MIN(H8:H28)</f>
        <v>5.1048</v>
      </c>
      <c r="I31" s="88"/>
      <c r="J31" s="89">
        <f>MIN(J8:J28)</f>
        <v>4.9993999999999996</v>
      </c>
      <c r="K31" s="88"/>
      <c r="L31" s="89">
        <f>MIN(L8:L28)</f>
        <v>5.0149999999999997</v>
      </c>
      <c r="M31" s="88"/>
      <c r="N31" s="89">
        <f>MIN(N8:N28)</f>
        <v>4.3628</v>
      </c>
      <c r="O31" s="88"/>
      <c r="P31" s="89">
        <f>MIN(P8:P28)</f>
        <v>4.7293000000000003</v>
      </c>
      <c r="Q31" s="88"/>
      <c r="R31" s="89">
        <f>MIN(R8:R28)</f>
        <v>5.1256000000000004</v>
      </c>
      <c r="S31" s="90"/>
    </row>
    <row r="32" spans="1:19" ht="15" thickBot="1" x14ac:dyDescent="0.35">
      <c r="A32" s="91" t="s">
        <v>29</v>
      </c>
      <c r="B32" s="92"/>
      <c r="C32" s="92"/>
      <c r="D32" s="93">
        <f>MAX(D8:D28)</f>
        <v>11.079000000000001</v>
      </c>
      <c r="E32" s="92"/>
      <c r="F32" s="93">
        <f>MAX(F8:F28)</f>
        <v>14.2803</v>
      </c>
      <c r="G32" s="92"/>
      <c r="H32" s="93">
        <f>MAX(H8:H28)</f>
        <v>11.1942</v>
      </c>
      <c r="I32" s="92"/>
      <c r="J32" s="93">
        <f>MAX(J8:J28)</f>
        <v>12.510899999999999</v>
      </c>
      <c r="K32" s="92"/>
      <c r="L32" s="93">
        <f>MAX(L8:L28)</f>
        <v>12.920500000000001</v>
      </c>
      <c r="M32" s="92"/>
      <c r="N32" s="93">
        <f>MAX(N8:N28)</f>
        <v>13.3316</v>
      </c>
      <c r="O32" s="92"/>
      <c r="P32" s="93">
        <f>MAX(P8:P28)</f>
        <v>10.3415</v>
      </c>
      <c r="Q32" s="92"/>
      <c r="R32" s="93">
        <f>MAX(R8:R28)</f>
        <v>13.9673</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44158</v>
      </c>
      <c r="C8" s="65">
        <f>VLOOKUP($A8,'Return Data'!$B$7:$R$2700,4,0)</f>
        <v>4605.4432999999999</v>
      </c>
      <c r="D8" s="65">
        <f>VLOOKUP($A8,'Return Data'!$B$7:$R$2700,9,0)</f>
        <v>-18.858899999999998</v>
      </c>
      <c r="E8" s="66">
        <f>RANK(D8,D$8:D$18,0)</f>
        <v>6</v>
      </c>
      <c r="F8" s="65">
        <f>VLOOKUP($A8,'Return Data'!$B$7:$R$2700,10,0)</f>
        <v>-17.846299999999999</v>
      </c>
      <c r="G8" s="66">
        <f>RANK(F8,F$8:F$18,0)</f>
        <v>8</v>
      </c>
      <c r="H8" s="65">
        <f>VLOOKUP($A8,'Return Data'!$B$7:$R$2700,11,0)</f>
        <v>9.0480999999999998</v>
      </c>
      <c r="I8" s="66">
        <f>RANK(H8,H$8:H$18,0)</f>
        <v>11</v>
      </c>
      <c r="J8" s="65">
        <f>VLOOKUP($A8,'Return Data'!$B$7:$R$2700,12,0)</f>
        <v>26.152899999999999</v>
      </c>
      <c r="K8" s="66">
        <f>RANK(J8,J$8:J$18,0)</f>
        <v>2</v>
      </c>
      <c r="L8" s="65">
        <f>VLOOKUP($A8,'Return Data'!$B$7:$R$2700,13,0)</f>
        <v>29.927600000000002</v>
      </c>
      <c r="M8" s="66">
        <f>RANK(L8,L$8:L$18,0)</f>
        <v>2</v>
      </c>
      <c r="N8" s="65">
        <f>VLOOKUP($A8,'Return Data'!$B$7:$R$2700,17,0)</f>
        <v>26.3535</v>
      </c>
      <c r="O8" s="66">
        <f>RANK(N8,N$8:N$18,0)</f>
        <v>3</v>
      </c>
      <c r="P8" s="65">
        <f>VLOOKUP($A8,'Return Data'!$B$7:$R$2700,14,0)</f>
        <v>18.2286</v>
      </c>
      <c r="Q8" s="66">
        <f>RANK(P8,P$8:P$18,0)</f>
        <v>5</v>
      </c>
      <c r="R8" s="65">
        <f>VLOOKUP($A8,'Return Data'!$B$7:$R$2700,16,0)</f>
        <v>7.9050000000000002</v>
      </c>
      <c r="S8" s="67">
        <f>RANK(R8,R$8:R$18,0)</f>
        <v>10</v>
      </c>
    </row>
    <row r="9" spans="1:19" x14ac:dyDescent="0.3">
      <c r="A9" s="82" t="s">
        <v>894</v>
      </c>
      <c r="B9" s="64">
        <f>VLOOKUP($A9,'Return Data'!$B$7:$R$2700,3,0)</f>
        <v>44158</v>
      </c>
      <c r="C9" s="65">
        <f>VLOOKUP($A9,'Return Data'!$B$7:$R$2700,4,0)</f>
        <v>43.639899999999997</v>
      </c>
      <c r="D9" s="65">
        <f>VLOOKUP($A9,'Return Data'!$B$7:$R$2700,9,0)</f>
        <v>-18.609000000000002</v>
      </c>
      <c r="E9" s="66">
        <f t="shared" ref="E9:E18" si="0">RANK(D9,D$8:D$18,0)</f>
        <v>3</v>
      </c>
      <c r="F9" s="65">
        <f>VLOOKUP($A9,'Return Data'!$B$7:$R$2700,10,0)</f>
        <v>-17.400099999999998</v>
      </c>
      <c r="G9" s="66">
        <f t="shared" ref="G9:G18" si="1">RANK(F9,F$8:F$18,0)</f>
        <v>2</v>
      </c>
      <c r="H9" s="65">
        <f>VLOOKUP($A9,'Return Data'!$B$7:$R$2700,11,0)</f>
        <v>10.0845</v>
      </c>
      <c r="I9" s="66">
        <f t="shared" ref="I9:I18" si="2">RANK(H9,H$8:H$18,0)</f>
        <v>2</v>
      </c>
      <c r="J9" s="65">
        <f>VLOOKUP($A9,'Return Data'!$B$7:$R$2700,12,0)</f>
        <v>25.480899999999998</v>
      </c>
      <c r="K9" s="66">
        <f t="shared" ref="K9:K18" si="3">RANK(J9,J$8:J$18,0)</f>
        <v>8</v>
      </c>
      <c r="L9" s="65">
        <f>VLOOKUP($A9,'Return Data'!$B$7:$R$2700,13,0)</f>
        <v>29.325399999999998</v>
      </c>
      <c r="M9" s="66">
        <f t="shared" ref="M9:M18" si="4">RANK(L9,L$8:L$18,0)</f>
        <v>8</v>
      </c>
      <c r="N9" s="65">
        <f>VLOOKUP($A9,'Return Data'!$B$7:$R$2700,17,0)</f>
        <v>26.1922</v>
      </c>
      <c r="O9" s="66">
        <f t="shared" ref="O9:O18" si="5">RANK(N9,N$8:N$18,0)</f>
        <v>6</v>
      </c>
      <c r="P9" s="65">
        <f>VLOOKUP($A9,'Return Data'!$B$7:$R$2700,14,0)</f>
        <v>18.259899999999998</v>
      </c>
      <c r="Q9" s="66">
        <f t="shared" ref="Q9:Q18" si="6">RANK(P9,P$8:P$18,0)</f>
        <v>4</v>
      </c>
      <c r="R9" s="65">
        <f>VLOOKUP($A9,'Return Data'!$B$7:$R$2700,16,0)</f>
        <v>7.9347000000000003</v>
      </c>
      <c r="S9" s="67">
        <f t="shared" ref="S9:S18" si="7">RANK(R9,R$8:R$18,0)</f>
        <v>9</v>
      </c>
    </row>
    <row r="10" spans="1:19" x14ac:dyDescent="0.3">
      <c r="A10" s="82" t="s">
        <v>897</v>
      </c>
      <c r="B10" s="64">
        <f>VLOOKUP($A10,'Return Data'!$B$7:$R$2700,3,0)</f>
        <v>44158</v>
      </c>
      <c r="C10" s="65">
        <f>VLOOKUP($A10,'Return Data'!$B$7:$R$2700,4,0)</f>
        <v>4489.9700999999995</v>
      </c>
      <c r="D10" s="65">
        <f>VLOOKUP($A10,'Return Data'!$B$7:$R$2700,9,0)</f>
        <v>-18.91</v>
      </c>
      <c r="E10" s="66">
        <f t="shared" si="0"/>
        <v>9</v>
      </c>
      <c r="F10" s="65">
        <f>VLOOKUP($A10,'Return Data'!$B$7:$R$2700,10,0)</f>
        <v>-17.848500000000001</v>
      </c>
      <c r="G10" s="66">
        <f t="shared" si="1"/>
        <v>9</v>
      </c>
      <c r="H10" s="65">
        <f>VLOOKUP($A10,'Return Data'!$B$7:$R$2700,11,0)</f>
        <v>9.8162000000000003</v>
      </c>
      <c r="I10" s="66">
        <f t="shared" si="2"/>
        <v>6</v>
      </c>
      <c r="J10" s="65">
        <f>VLOOKUP($A10,'Return Data'!$B$7:$R$2700,12,0)</f>
        <v>25.954899999999999</v>
      </c>
      <c r="K10" s="66">
        <f t="shared" si="3"/>
        <v>4</v>
      </c>
      <c r="L10" s="65">
        <f>VLOOKUP($A10,'Return Data'!$B$7:$R$2700,13,0)</f>
        <v>29.5655</v>
      </c>
      <c r="M10" s="66">
        <f t="shared" si="4"/>
        <v>6</v>
      </c>
      <c r="N10" s="65">
        <f>VLOOKUP($A10,'Return Data'!$B$7:$R$2700,17,0)</f>
        <v>25.8264</v>
      </c>
      <c r="O10" s="66">
        <f t="shared" si="5"/>
        <v>11</v>
      </c>
      <c r="P10" s="65">
        <f>VLOOKUP($A10,'Return Data'!$B$7:$R$2700,14,0)</f>
        <v>17.8718</v>
      </c>
      <c r="Q10" s="66">
        <f t="shared" si="6"/>
        <v>11</v>
      </c>
      <c r="R10" s="65">
        <f>VLOOKUP($A10,'Return Data'!$B$7:$R$2700,16,0)</f>
        <v>9.2896999999999998</v>
      </c>
      <c r="S10" s="67">
        <f t="shared" si="7"/>
        <v>7</v>
      </c>
    </row>
    <row r="11" spans="1:19" x14ac:dyDescent="0.3">
      <c r="A11" s="82" t="s">
        <v>899</v>
      </c>
      <c r="B11" s="64">
        <f>VLOOKUP($A11,'Return Data'!$B$7:$R$2700,3,0)</f>
        <v>44158</v>
      </c>
      <c r="C11" s="65">
        <f>VLOOKUP($A11,'Return Data'!$B$7:$R$2700,4,0)</f>
        <v>44.817999999999998</v>
      </c>
      <c r="D11" s="65">
        <f>VLOOKUP($A11,'Return Data'!$B$7:$R$2700,9,0)</f>
        <v>-18.3947</v>
      </c>
      <c r="E11" s="66">
        <f t="shared" si="0"/>
        <v>2</v>
      </c>
      <c r="F11" s="65">
        <f>VLOOKUP($A11,'Return Data'!$B$7:$R$2700,10,0)</f>
        <v>-17.775500000000001</v>
      </c>
      <c r="G11" s="66">
        <f t="shared" si="1"/>
        <v>5</v>
      </c>
      <c r="H11" s="65">
        <f>VLOOKUP($A11,'Return Data'!$B$7:$R$2700,11,0)</f>
        <v>9.7194000000000003</v>
      </c>
      <c r="I11" s="66">
        <f t="shared" si="2"/>
        <v>7</v>
      </c>
      <c r="J11" s="65">
        <f>VLOOKUP($A11,'Return Data'!$B$7:$R$2700,12,0)</f>
        <v>25.133900000000001</v>
      </c>
      <c r="K11" s="66">
        <f t="shared" si="3"/>
        <v>11</v>
      </c>
      <c r="L11" s="65">
        <f>VLOOKUP($A11,'Return Data'!$B$7:$R$2700,13,0)</f>
        <v>29.005500000000001</v>
      </c>
      <c r="M11" s="66">
        <f t="shared" si="4"/>
        <v>11</v>
      </c>
      <c r="N11" s="65">
        <f>VLOOKUP($A11,'Return Data'!$B$7:$R$2700,17,0)</f>
        <v>25.868300000000001</v>
      </c>
      <c r="O11" s="66">
        <f t="shared" si="5"/>
        <v>10</v>
      </c>
      <c r="P11" s="65">
        <f>VLOOKUP($A11,'Return Data'!$B$7:$R$2700,14,0)</f>
        <v>17.9404</v>
      </c>
      <c r="Q11" s="66">
        <f t="shared" si="6"/>
        <v>10</v>
      </c>
      <c r="R11" s="65">
        <f>VLOOKUP($A11,'Return Data'!$B$7:$R$2700,16,0)</f>
        <v>8.7683</v>
      </c>
      <c r="S11" s="67">
        <f t="shared" si="7"/>
        <v>8</v>
      </c>
    </row>
    <row r="12" spans="1:19" x14ac:dyDescent="0.3">
      <c r="A12" s="82" t="s">
        <v>901</v>
      </c>
      <c r="B12" s="64">
        <f>VLOOKUP($A12,'Return Data'!$B$7:$R$2700,3,0)</f>
        <v>44158</v>
      </c>
      <c r="C12" s="65">
        <f>VLOOKUP($A12,'Return Data'!$B$7:$R$2700,4,0)</f>
        <v>4645.4246999999996</v>
      </c>
      <c r="D12" s="65">
        <f>VLOOKUP($A12,'Return Data'!$B$7:$R$2700,9,0)</f>
        <v>-18.851199999999999</v>
      </c>
      <c r="E12" s="66">
        <f t="shared" si="0"/>
        <v>5</v>
      </c>
      <c r="F12" s="65">
        <f>VLOOKUP($A12,'Return Data'!$B$7:$R$2700,10,0)</f>
        <v>-17.738499999999998</v>
      </c>
      <c r="G12" s="66">
        <f t="shared" si="1"/>
        <v>4</v>
      </c>
      <c r="H12" s="65">
        <f>VLOOKUP($A12,'Return Data'!$B$7:$R$2700,11,0)</f>
        <v>9.6338000000000008</v>
      </c>
      <c r="I12" s="66">
        <f t="shared" si="2"/>
        <v>8</v>
      </c>
      <c r="J12" s="65">
        <f>VLOOKUP($A12,'Return Data'!$B$7:$R$2700,12,0)</f>
        <v>25.3474</v>
      </c>
      <c r="K12" s="66">
        <f t="shared" si="3"/>
        <v>10</v>
      </c>
      <c r="L12" s="65">
        <f>VLOOKUP($A12,'Return Data'!$B$7:$R$2700,13,0)</f>
        <v>29.112100000000002</v>
      </c>
      <c r="M12" s="66">
        <f t="shared" si="4"/>
        <v>10</v>
      </c>
      <c r="N12" s="65">
        <f>VLOOKUP($A12,'Return Data'!$B$7:$R$2700,17,0)</f>
        <v>25.9758</v>
      </c>
      <c r="O12" s="66">
        <f t="shared" si="5"/>
        <v>7</v>
      </c>
      <c r="P12" s="65">
        <f>VLOOKUP($A12,'Return Data'!$B$7:$R$2700,14,0)</f>
        <v>18.2606</v>
      </c>
      <c r="Q12" s="66">
        <f t="shared" si="6"/>
        <v>3</v>
      </c>
      <c r="R12" s="65">
        <f>VLOOKUP($A12,'Return Data'!$B$7:$R$2700,16,0)</f>
        <v>5.34</v>
      </c>
      <c r="S12" s="67">
        <f t="shared" si="7"/>
        <v>11</v>
      </c>
    </row>
    <row r="13" spans="1:19" x14ac:dyDescent="0.3">
      <c r="A13" s="82" t="s">
        <v>903</v>
      </c>
      <c r="B13" s="64">
        <f>VLOOKUP($A13,'Return Data'!$B$7:$R$2700,3,0)</f>
        <v>44158</v>
      </c>
      <c r="C13" s="65">
        <f>VLOOKUP($A13,'Return Data'!$B$7:$R$2700,4,0)</f>
        <v>4543.7941000000001</v>
      </c>
      <c r="D13" s="65">
        <f>VLOOKUP($A13,'Return Data'!$B$7:$R$2700,9,0)</f>
        <v>-18.833600000000001</v>
      </c>
      <c r="E13" s="66">
        <f t="shared" si="0"/>
        <v>4</v>
      </c>
      <c r="F13" s="65">
        <f>VLOOKUP($A13,'Return Data'!$B$7:$R$2700,10,0)</f>
        <v>-17.7057</v>
      </c>
      <c r="G13" s="66">
        <f t="shared" si="1"/>
        <v>3</v>
      </c>
      <c r="H13" s="65">
        <f>VLOOKUP($A13,'Return Data'!$B$7:$R$2700,11,0)</f>
        <v>9.9391999999999996</v>
      </c>
      <c r="I13" s="66">
        <f t="shared" si="2"/>
        <v>3</v>
      </c>
      <c r="J13" s="65">
        <f>VLOOKUP($A13,'Return Data'!$B$7:$R$2700,12,0)</f>
        <v>25.9817</v>
      </c>
      <c r="K13" s="66">
        <f t="shared" si="3"/>
        <v>3</v>
      </c>
      <c r="L13" s="65">
        <f>VLOOKUP($A13,'Return Data'!$B$7:$R$2700,13,0)</f>
        <v>29.886600000000001</v>
      </c>
      <c r="M13" s="66">
        <f t="shared" si="4"/>
        <v>3</v>
      </c>
      <c r="N13" s="65">
        <f>VLOOKUP($A13,'Return Data'!$B$7:$R$2700,17,0)</f>
        <v>26.401700000000002</v>
      </c>
      <c r="O13" s="66">
        <f t="shared" si="5"/>
        <v>2</v>
      </c>
      <c r="P13" s="65">
        <f>VLOOKUP($A13,'Return Data'!$B$7:$R$2700,14,0)</f>
        <v>18.2928</v>
      </c>
      <c r="Q13" s="66">
        <f t="shared" si="6"/>
        <v>1</v>
      </c>
      <c r="R13" s="65">
        <f>VLOOKUP($A13,'Return Data'!$B$7:$R$2700,16,0)</f>
        <v>9.7182999999999993</v>
      </c>
      <c r="S13" s="67">
        <f t="shared" si="7"/>
        <v>6</v>
      </c>
    </row>
    <row r="14" spans="1:19" x14ac:dyDescent="0.3">
      <c r="A14" s="82" t="s">
        <v>905</v>
      </c>
      <c r="B14" s="64">
        <f>VLOOKUP($A14,'Return Data'!$B$7:$R$2700,3,0)</f>
        <v>44158</v>
      </c>
      <c r="C14" s="65">
        <f>VLOOKUP($A14,'Return Data'!$B$7:$R$2700,4,0)</f>
        <v>437.911</v>
      </c>
      <c r="D14" s="65">
        <f>VLOOKUP($A14,'Return Data'!$B$7:$R$2700,9,0)</f>
        <v>-18.8811</v>
      </c>
      <c r="E14" s="66">
        <f t="shared" si="0"/>
        <v>7</v>
      </c>
      <c r="F14" s="65">
        <f>VLOOKUP($A14,'Return Data'!$B$7:$R$2700,10,0)</f>
        <v>-17.8294</v>
      </c>
      <c r="G14" s="66">
        <f t="shared" si="1"/>
        <v>6</v>
      </c>
      <c r="H14" s="65">
        <f>VLOOKUP($A14,'Return Data'!$B$7:$R$2700,11,0)</f>
        <v>9.8505000000000003</v>
      </c>
      <c r="I14" s="66">
        <f t="shared" si="2"/>
        <v>5</v>
      </c>
      <c r="J14" s="65">
        <f>VLOOKUP($A14,'Return Data'!$B$7:$R$2700,12,0)</f>
        <v>25.848800000000001</v>
      </c>
      <c r="K14" s="66">
        <f t="shared" si="3"/>
        <v>6</v>
      </c>
      <c r="L14" s="65">
        <f>VLOOKUP($A14,'Return Data'!$B$7:$R$2700,13,0)</f>
        <v>29.645</v>
      </c>
      <c r="M14" s="66">
        <f t="shared" si="4"/>
        <v>5</v>
      </c>
      <c r="N14" s="65">
        <f>VLOOKUP($A14,'Return Data'!$B$7:$R$2700,17,0)</f>
        <v>26.2166</v>
      </c>
      <c r="O14" s="66">
        <f t="shared" si="5"/>
        <v>5</v>
      </c>
      <c r="P14" s="65">
        <f>VLOOKUP($A14,'Return Data'!$B$7:$R$2700,14,0)</f>
        <v>18.1861</v>
      </c>
      <c r="Q14" s="66">
        <f t="shared" si="6"/>
        <v>6</v>
      </c>
      <c r="R14" s="65">
        <f>VLOOKUP($A14,'Return Data'!$B$7:$R$2700,16,0)</f>
        <v>12.785600000000001</v>
      </c>
      <c r="S14" s="67">
        <f t="shared" si="7"/>
        <v>1</v>
      </c>
    </row>
    <row r="15" spans="1:19" x14ac:dyDescent="0.3">
      <c r="A15" s="82" t="s">
        <v>907</v>
      </c>
      <c r="B15" s="64">
        <f>VLOOKUP($A15,'Return Data'!$B$7:$R$2700,3,0)</f>
        <v>44158</v>
      </c>
      <c r="C15" s="65">
        <f>VLOOKUP($A15,'Return Data'!$B$7:$R$2700,4,0)</f>
        <v>44.138599999999997</v>
      </c>
      <c r="D15" s="65">
        <f>VLOOKUP($A15,'Return Data'!$B$7:$R$2700,9,0)</f>
        <v>-15.4998</v>
      </c>
      <c r="E15" s="66">
        <f t="shared" si="0"/>
        <v>1</v>
      </c>
      <c r="F15" s="65">
        <f>VLOOKUP($A15,'Return Data'!$B$7:$R$2700,10,0)</f>
        <v>-15.634</v>
      </c>
      <c r="G15" s="66">
        <f t="shared" si="1"/>
        <v>1</v>
      </c>
      <c r="H15" s="65">
        <f>VLOOKUP($A15,'Return Data'!$B$7:$R$2700,11,0)</f>
        <v>11.0946</v>
      </c>
      <c r="I15" s="66">
        <f t="shared" si="2"/>
        <v>1</v>
      </c>
      <c r="J15" s="65">
        <f>VLOOKUP($A15,'Return Data'!$B$7:$R$2700,12,0)</f>
        <v>26.6465</v>
      </c>
      <c r="K15" s="66">
        <f t="shared" si="3"/>
        <v>1</v>
      </c>
      <c r="L15" s="65">
        <f>VLOOKUP($A15,'Return Data'!$B$7:$R$2700,13,0)</f>
        <v>30.313500000000001</v>
      </c>
      <c r="M15" s="66">
        <f t="shared" si="4"/>
        <v>1</v>
      </c>
      <c r="N15" s="65">
        <f>VLOOKUP($A15,'Return Data'!$B$7:$R$2700,17,0)</f>
        <v>26.448499999999999</v>
      </c>
      <c r="O15" s="66">
        <f t="shared" si="5"/>
        <v>1</v>
      </c>
      <c r="P15" s="65">
        <f>VLOOKUP($A15,'Return Data'!$B$7:$R$2700,14,0)</f>
        <v>18.281300000000002</v>
      </c>
      <c r="Q15" s="66">
        <f t="shared" si="6"/>
        <v>2</v>
      </c>
      <c r="R15" s="65">
        <f>VLOOKUP($A15,'Return Data'!$B$7:$R$2700,16,0)</f>
        <v>11.879899999999999</v>
      </c>
      <c r="S15" s="67">
        <f t="shared" si="7"/>
        <v>3</v>
      </c>
    </row>
    <row r="16" spans="1:19" x14ac:dyDescent="0.3">
      <c r="A16" s="82" t="s">
        <v>909</v>
      </c>
      <c r="B16" s="64">
        <f>VLOOKUP($A16,'Return Data'!$B$7:$R$2700,3,0)</f>
        <v>44158</v>
      </c>
      <c r="C16" s="65">
        <f>VLOOKUP($A16,'Return Data'!$B$7:$R$2700,4,0)</f>
        <v>2178.4029999999998</v>
      </c>
      <c r="D16" s="65">
        <f>VLOOKUP($A16,'Return Data'!$B$7:$R$2700,9,0)</f>
        <v>-19.261700000000001</v>
      </c>
      <c r="E16" s="66">
        <f t="shared" si="0"/>
        <v>10</v>
      </c>
      <c r="F16" s="65">
        <f>VLOOKUP($A16,'Return Data'!$B$7:$R$2700,10,0)</f>
        <v>-18.262699999999999</v>
      </c>
      <c r="G16" s="66">
        <f t="shared" si="1"/>
        <v>10</v>
      </c>
      <c r="H16" s="65">
        <f>VLOOKUP($A16,'Return Data'!$B$7:$R$2700,11,0)</f>
        <v>9.4850999999999992</v>
      </c>
      <c r="I16" s="66">
        <f t="shared" si="2"/>
        <v>9</v>
      </c>
      <c r="J16" s="65">
        <f>VLOOKUP($A16,'Return Data'!$B$7:$R$2700,12,0)</f>
        <v>25.570699999999999</v>
      </c>
      <c r="K16" s="66">
        <f t="shared" si="3"/>
        <v>7</v>
      </c>
      <c r="L16" s="65">
        <f>VLOOKUP($A16,'Return Data'!$B$7:$R$2700,13,0)</f>
        <v>29.356300000000001</v>
      </c>
      <c r="M16" s="66">
        <f t="shared" si="4"/>
        <v>7</v>
      </c>
      <c r="N16" s="65">
        <f>VLOOKUP($A16,'Return Data'!$B$7:$R$2700,17,0)</f>
        <v>25.942399999999999</v>
      </c>
      <c r="O16" s="66">
        <f t="shared" si="5"/>
        <v>8</v>
      </c>
      <c r="P16" s="65">
        <f>VLOOKUP($A16,'Return Data'!$B$7:$R$2700,14,0)</f>
        <v>17.984500000000001</v>
      </c>
      <c r="Q16" s="66">
        <f t="shared" si="6"/>
        <v>9</v>
      </c>
      <c r="R16" s="65">
        <f>VLOOKUP($A16,'Return Data'!$B$7:$R$2700,16,0)</f>
        <v>10.7355</v>
      </c>
      <c r="S16" s="67">
        <f t="shared" si="7"/>
        <v>4</v>
      </c>
    </row>
    <row r="17" spans="1:19" x14ac:dyDescent="0.3">
      <c r="A17" s="82" t="s">
        <v>912</v>
      </c>
      <c r="B17" s="64">
        <f>VLOOKUP($A17,'Return Data'!$B$7:$R$2700,3,0)</f>
        <v>44158</v>
      </c>
      <c r="C17" s="65">
        <f>VLOOKUP($A17,'Return Data'!$B$7:$R$2700,4,0)</f>
        <v>4494.5823</v>
      </c>
      <c r="D17" s="65">
        <f>VLOOKUP($A17,'Return Data'!$B$7:$R$2700,9,0)</f>
        <v>-18.887599999999999</v>
      </c>
      <c r="E17" s="66">
        <f t="shared" si="0"/>
        <v>8</v>
      </c>
      <c r="F17" s="65">
        <f>VLOOKUP($A17,'Return Data'!$B$7:$R$2700,10,0)</f>
        <v>-17.8339</v>
      </c>
      <c r="G17" s="66">
        <f t="shared" si="1"/>
        <v>7</v>
      </c>
      <c r="H17" s="65">
        <f>VLOOKUP($A17,'Return Data'!$B$7:$R$2700,11,0)</f>
        <v>9.8969000000000005</v>
      </c>
      <c r="I17" s="66">
        <f t="shared" si="2"/>
        <v>4</v>
      </c>
      <c r="J17" s="65">
        <f>VLOOKUP($A17,'Return Data'!$B$7:$R$2700,12,0)</f>
        <v>25.905200000000001</v>
      </c>
      <c r="K17" s="66">
        <f t="shared" si="3"/>
        <v>5</v>
      </c>
      <c r="L17" s="65">
        <f>VLOOKUP($A17,'Return Data'!$B$7:$R$2700,13,0)</f>
        <v>29.747900000000001</v>
      </c>
      <c r="M17" s="66">
        <f t="shared" si="4"/>
        <v>4</v>
      </c>
      <c r="N17" s="65">
        <f>VLOOKUP($A17,'Return Data'!$B$7:$R$2700,17,0)</f>
        <v>26.2502</v>
      </c>
      <c r="O17" s="66">
        <f t="shared" si="5"/>
        <v>4</v>
      </c>
      <c r="P17" s="65">
        <f>VLOOKUP($A17,'Return Data'!$B$7:$R$2700,14,0)</f>
        <v>18.117799999999999</v>
      </c>
      <c r="Q17" s="66">
        <f t="shared" si="6"/>
        <v>7</v>
      </c>
      <c r="R17" s="65">
        <f>VLOOKUP($A17,'Return Data'!$B$7:$R$2700,16,0)</f>
        <v>10.2272</v>
      </c>
      <c r="S17" s="67">
        <f t="shared" si="7"/>
        <v>5</v>
      </c>
    </row>
    <row r="18" spans="1:19" x14ac:dyDescent="0.3">
      <c r="A18" s="82" t="s">
        <v>913</v>
      </c>
      <c r="B18" s="64">
        <f>VLOOKUP($A18,'Return Data'!$B$7:$R$2700,3,0)</f>
        <v>44158</v>
      </c>
      <c r="C18" s="65">
        <f>VLOOKUP($A18,'Return Data'!$B$7:$R$2700,4,0)</f>
        <v>4408.4669000000004</v>
      </c>
      <c r="D18" s="65">
        <f>VLOOKUP($A18,'Return Data'!$B$7:$R$2700,9,0)</f>
        <v>-19.791399999999999</v>
      </c>
      <c r="E18" s="66">
        <f t="shared" si="0"/>
        <v>11</v>
      </c>
      <c r="F18" s="65">
        <f>VLOOKUP($A18,'Return Data'!$B$7:$R$2700,10,0)</f>
        <v>-18.658000000000001</v>
      </c>
      <c r="G18" s="66">
        <f t="shared" si="1"/>
        <v>11</v>
      </c>
      <c r="H18" s="65">
        <f>VLOOKUP($A18,'Return Data'!$B$7:$R$2700,11,0)</f>
        <v>9.3742000000000001</v>
      </c>
      <c r="I18" s="66">
        <f t="shared" si="2"/>
        <v>10</v>
      </c>
      <c r="J18" s="65">
        <f>VLOOKUP($A18,'Return Data'!$B$7:$R$2700,12,0)</f>
        <v>25.402200000000001</v>
      </c>
      <c r="K18" s="66">
        <f t="shared" si="3"/>
        <v>9</v>
      </c>
      <c r="L18" s="65">
        <f>VLOOKUP($A18,'Return Data'!$B$7:$R$2700,13,0)</f>
        <v>29.201799999999999</v>
      </c>
      <c r="M18" s="66">
        <f t="shared" si="4"/>
        <v>9</v>
      </c>
      <c r="N18" s="65">
        <f>VLOOKUP($A18,'Return Data'!$B$7:$R$2700,17,0)</f>
        <v>25.941800000000001</v>
      </c>
      <c r="O18" s="66">
        <f t="shared" si="5"/>
        <v>9</v>
      </c>
      <c r="P18" s="65">
        <f>VLOOKUP($A18,'Return Data'!$B$7:$R$2700,14,0)</f>
        <v>18.084199999999999</v>
      </c>
      <c r="Q18" s="66">
        <f t="shared" si="6"/>
        <v>8</v>
      </c>
      <c r="R18" s="65">
        <f>VLOOKUP($A18,'Return Data'!$B$7:$R$2700,16,0)</f>
        <v>11.9602</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-18.616272727272726</v>
      </c>
      <c r="E20" s="88"/>
      <c r="F20" s="89">
        <f>AVERAGE(F8:F18)</f>
        <v>-17.684781818181815</v>
      </c>
      <c r="G20" s="88"/>
      <c r="H20" s="89">
        <f>AVERAGE(H8:H18)</f>
        <v>9.8129545454545468</v>
      </c>
      <c r="I20" s="88"/>
      <c r="J20" s="89">
        <f>AVERAGE(J8:J18)</f>
        <v>25.765918181818179</v>
      </c>
      <c r="K20" s="88"/>
      <c r="L20" s="89">
        <f>AVERAGE(L8:L18)</f>
        <v>29.553381818181819</v>
      </c>
      <c r="M20" s="88"/>
      <c r="N20" s="89">
        <f>AVERAGE(N8:N18)</f>
        <v>26.128854545454544</v>
      </c>
      <c r="O20" s="88"/>
      <c r="P20" s="89">
        <f>AVERAGE(P8:P18)</f>
        <v>18.137090909090912</v>
      </c>
      <c r="Q20" s="88"/>
      <c r="R20" s="89">
        <f>AVERAGE(R8:R18)</f>
        <v>9.6858545454545446</v>
      </c>
      <c r="S20" s="90"/>
    </row>
    <row r="21" spans="1:19" x14ac:dyDescent="0.3">
      <c r="A21" s="87" t="s">
        <v>28</v>
      </c>
      <c r="B21" s="88"/>
      <c r="C21" s="88"/>
      <c r="D21" s="89">
        <f>MIN(D8:D18)</f>
        <v>-19.791399999999999</v>
      </c>
      <c r="E21" s="88"/>
      <c r="F21" s="89">
        <f>MIN(F8:F18)</f>
        <v>-18.658000000000001</v>
      </c>
      <c r="G21" s="88"/>
      <c r="H21" s="89">
        <f>MIN(H8:H18)</f>
        <v>9.0480999999999998</v>
      </c>
      <c r="I21" s="88"/>
      <c r="J21" s="89">
        <f>MIN(J8:J18)</f>
        <v>25.133900000000001</v>
      </c>
      <c r="K21" s="88"/>
      <c r="L21" s="89">
        <f>MIN(L8:L18)</f>
        <v>29.005500000000001</v>
      </c>
      <c r="M21" s="88"/>
      <c r="N21" s="89">
        <f>MIN(N8:N18)</f>
        <v>25.8264</v>
      </c>
      <c r="O21" s="88"/>
      <c r="P21" s="89">
        <f>MIN(P8:P18)</f>
        <v>17.8718</v>
      </c>
      <c r="Q21" s="88"/>
      <c r="R21" s="89">
        <f>MIN(R8:R18)</f>
        <v>5.34</v>
      </c>
      <c r="S21" s="90"/>
    </row>
    <row r="22" spans="1:19" ht="15" thickBot="1" x14ac:dyDescent="0.35">
      <c r="A22" s="91" t="s">
        <v>29</v>
      </c>
      <c r="B22" s="92"/>
      <c r="C22" s="92"/>
      <c r="D22" s="93">
        <f>MAX(D8:D18)</f>
        <v>-15.4998</v>
      </c>
      <c r="E22" s="92"/>
      <c r="F22" s="93">
        <f>MAX(F8:F18)</f>
        <v>-15.634</v>
      </c>
      <c r="G22" s="92"/>
      <c r="H22" s="93">
        <f>MAX(H8:H18)</f>
        <v>11.0946</v>
      </c>
      <c r="I22" s="92"/>
      <c r="J22" s="93">
        <f>MAX(J8:J18)</f>
        <v>26.6465</v>
      </c>
      <c r="K22" s="92"/>
      <c r="L22" s="93">
        <f>MAX(L8:L18)</f>
        <v>30.313500000000001</v>
      </c>
      <c r="M22" s="92"/>
      <c r="N22" s="93">
        <f>MAX(N8:N18)</f>
        <v>26.448499999999999</v>
      </c>
      <c r="O22" s="92"/>
      <c r="P22" s="93">
        <f>MAX(P8:P18)</f>
        <v>18.2928</v>
      </c>
      <c r="Q22" s="92"/>
      <c r="R22" s="93">
        <f>MAX(R8:R18)</f>
        <v>12.785600000000001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44158</v>
      </c>
      <c r="C8" s="65">
        <f>VLOOKUP($A8,'Return Data'!$B$7:$R$2700,4,0)</f>
        <v>15.535</v>
      </c>
      <c r="D8" s="65">
        <f>VLOOKUP($A8,'Return Data'!$B$7:$R$2700,9,0)</f>
        <v>-17.972000000000001</v>
      </c>
      <c r="E8" s="66">
        <f>RANK(D8,D$8:D$18,0)</f>
        <v>3</v>
      </c>
      <c r="F8" s="65">
        <f>VLOOKUP($A8,'Return Data'!$B$7:$R$2700,10,0)</f>
        <v>-16.748999999999999</v>
      </c>
      <c r="G8" s="66">
        <f>RANK(F8,F$8:F$18,0)</f>
        <v>7</v>
      </c>
      <c r="H8" s="65">
        <f>VLOOKUP($A8,'Return Data'!$B$7:$R$2700,11,0)</f>
        <v>10.341200000000001</v>
      </c>
      <c r="I8" s="66">
        <f>RANK(H8,H$8:H$18,0)</f>
        <v>4</v>
      </c>
      <c r="J8" s="65">
        <f>VLOOKUP($A8,'Return Data'!$B$7:$R$2700,12,0)</f>
        <v>24.7319</v>
      </c>
      <c r="K8" s="66">
        <f>RANK(J8,J$8:J$18,0)</f>
        <v>9</v>
      </c>
      <c r="L8" s="65">
        <f>VLOOKUP($A8,'Return Data'!$B$7:$R$2700,13,0)</f>
        <v>28.811499999999999</v>
      </c>
      <c r="M8" s="66">
        <f>RANK(L8,L$8:L$18,0)</f>
        <v>9</v>
      </c>
      <c r="N8" s="65">
        <f>VLOOKUP($A8,'Return Data'!$B$7:$R$2700,17,0)</f>
        <v>25.185300000000002</v>
      </c>
      <c r="O8" s="66">
        <f>RANK(N8,N$8:N$18,0)</f>
        <v>10</v>
      </c>
      <c r="P8" s="65">
        <f>VLOOKUP($A8,'Return Data'!$B$7:$R$2700,14,0)</f>
        <v>17.6252</v>
      </c>
      <c r="Q8" s="66">
        <f>RANK(P8,P$8:P$18,0)</f>
        <v>9</v>
      </c>
      <c r="R8" s="65">
        <f>VLOOKUP($A8,'Return Data'!$B$7:$R$2700,16,0)</f>
        <v>5.2030000000000003</v>
      </c>
      <c r="S8" s="67">
        <f>RANK(R8,R$8:R$18,0)</f>
        <v>6</v>
      </c>
    </row>
    <row r="9" spans="1:19" x14ac:dyDescent="0.3">
      <c r="A9" s="82" t="s">
        <v>895</v>
      </c>
      <c r="B9" s="64">
        <f>VLOOKUP($A9,'Return Data'!$B$7:$R$2700,3,0)</f>
        <v>44158</v>
      </c>
      <c r="C9" s="65">
        <f>VLOOKUP($A9,'Return Data'!$B$7:$R$2700,4,0)</f>
        <v>15.464</v>
      </c>
      <c r="D9" s="65">
        <f>VLOOKUP($A9,'Return Data'!$B$7:$R$2700,9,0)</f>
        <v>-24.199400000000001</v>
      </c>
      <c r="E9" s="66">
        <f t="shared" ref="E9:E18" si="0">RANK(D9,D$8:D$18,0)</f>
        <v>10</v>
      </c>
      <c r="F9" s="65">
        <f>VLOOKUP($A9,'Return Data'!$B$7:$R$2700,10,0)</f>
        <v>-19.707100000000001</v>
      </c>
      <c r="G9" s="66">
        <f t="shared" ref="G9:G18" si="1">RANK(F9,F$8:F$18,0)</f>
        <v>9</v>
      </c>
      <c r="H9" s="65">
        <f>VLOOKUP($A9,'Return Data'!$B$7:$R$2700,11,0)</f>
        <v>9.9510000000000005</v>
      </c>
      <c r="I9" s="66">
        <f t="shared" ref="I9:I18" si="2">RANK(H9,H$8:H$18,0)</f>
        <v>6</v>
      </c>
      <c r="J9" s="65">
        <f>VLOOKUP($A9,'Return Data'!$B$7:$R$2700,12,0)</f>
        <v>26.035</v>
      </c>
      <c r="K9" s="66">
        <f t="shared" ref="K9:K18" si="3">RANK(J9,J$8:J$18,0)</f>
        <v>4</v>
      </c>
      <c r="L9" s="65">
        <f>VLOOKUP($A9,'Return Data'!$B$7:$R$2700,13,0)</f>
        <v>29.539200000000001</v>
      </c>
      <c r="M9" s="66">
        <f t="shared" ref="M9:M18" si="4">RANK(L9,L$8:L$18,0)</f>
        <v>7</v>
      </c>
      <c r="N9" s="65">
        <f>VLOOKUP($A9,'Return Data'!$B$7:$R$2700,17,0)</f>
        <v>25.8553</v>
      </c>
      <c r="O9" s="66">
        <f t="shared" ref="O9:O18" si="5">RANK(N9,N$8:N$18,0)</f>
        <v>5</v>
      </c>
      <c r="P9" s="65">
        <f>VLOOKUP($A9,'Return Data'!$B$7:$R$2700,14,0)</f>
        <v>18.892199999999999</v>
      </c>
      <c r="Q9" s="66">
        <f t="shared" ref="Q9:Q18" si="6">RANK(P9,P$8:P$18,0)</f>
        <v>1</v>
      </c>
      <c r="R9" s="65">
        <f>VLOOKUP($A9,'Return Data'!$B$7:$R$2700,16,0)</f>
        <v>4.9062999999999999</v>
      </c>
      <c r="S9" s="67">
        <f t="shared" ref="S9:S18" si="7">RANK(R9,R$8:R$18,0)</f>
        <v>8</v>
      </c>
    </row>
    <row r="10" spans="1:19" x14ac:dyDescent="0.3">
      <c r="A10" s="82" t="s">
        <v>896</v>
      </c>
      <c r="B10" s="64">
        <f>VLOOKUP($A10,'Return Data'!$B$7:$R$2700,3,0)</f>
        <v>44158</v>
      </c>
      <c r="C10" s="65">
        <f>VLOOKUP($A10,'Return Data'!$B$7:$R$2700,4,0)</f>
        <v>18.530899999999999</v>
      </c>
      <c r="D10" s="65">
        <f>VLOOKUP($A10,'Return Data'!$B$7:$R$2700,9,0)</f>
        <v>-108.4127</v>
      </c>
      <c r="E10" s="66">
        <f t="shared" si="0"/>
        <v>11</v>
      </c>
      <c r="F10" s="65">
        <f>VLOOKUP($A10,'Return Data'!$B$7:$R$2700,10,0)</f>
        <v>-58.336100000000002</v>
      </c>
      <c r="G10" s="66">
        <f t="shared" si="1"/>
        <v>11</v>
      </c>
      <c r="H10" s="65">
        <f>VLOOKUP($A10,'Return Data'!$B$7:$R$2700,11,0)</f>
        <v>-6.1158999999999999</v>
      </c>
      <c r="I10" s="66">
        <f t="shared" si="2"/>
        <v>11</v>
      </c>
      <c r="J10" s="65">
        <f>VLOOKUP($A10,'Return Data'!$B$7:$R$2700,12,0)</f>
        <v>28.346800000000002</v>
      </c>
      <c r="K10" s="66">
        <f t="shared" si="3"/>
        <v>1</v>
      </c>
      <c r="L10" s="65">
        <f>VLOOKUP($A10,'Return Data'!$B$7:$R$2700,13,0)</f>
        <v>38.962800000000001</v>
      </c>
      <c r="M10" s="66">
        <f t="shared" si="4"/>
        <v>1</v>
      </c>
      <c r="N10" s="65">
        <f>VLOOKUP($A10,'Return Data'!$B$7:$R$2700,17,0)</f>
        <v>32.363500000000002</v>
      </c>
      <c r="O10" s="66">
        <f t="shared" si="5"/>
        <v>1</v>
      </c>
      <c r="P10" s="65">
        <f>VLOOKUP($A10,'Return Data'!$B$7:$R$2700,14,0)</f>
        <v>15.248200000000001</v>
      </c>
      <c r="Q10" s="66">
        <f t="shared" si="6"/>
        <v>11</v>
      </c>
      <c r="R10" s="65">
        <f>VLOOKUP($A10,'Return Data'!$B$7:$R$2700,16,0)</f>
        <v>4.7830000000000004</v>
      </c>
      <c r="S10" s="67">
        <f t="shared" si="7"/>
        <v>9</v>
      </c>
    </row>
    <row r="11" spans="1:19" x14ac:dyDescent="0.3">
      <c r="A11" s="82" t="s">
        <v>898</v>
      </c>
      <c r="B11" s="64">
        <f>VLOOKUP($A11,'Return Data'!$B$7:$R$2700,3,0)</f>
        <v>44158</v>
      </c>
      <c r="C11" s="65">
        <f>VLOOKUP($A11,'Return Data'!$B$7:$R$2700,4,0)</f>
        <v>16.049299999999999</v>
      </c>
      <c r="D11" s="65">
        <f>VLOOKUP($A11,'Return Data'!$B$7:$R$2700,9,0)</f>
        <v>-18.706299999999999</v>
      </c>
      <c r="E11" s="66">
        <f t="shared" si="0"/>
        <v>6</v>
      </c>
      <c r="F11" s="65">
        <f>VLOOKUP($A11,'Return Data'!$B$7:$R$2700,10,0)</f>
        <v>-15.700799999999999</v>
      </c>
      <c r="G11" s="66">
        <f t="shared" si="1"/>
        <v>3</v>
      </c>
      <c r="H11" s="65">
        <f>VLOOKUP($A11,'Return Data'!$B$7:$R$2700,11,0)</f>
        <v>9.7598000000000003</v>
      </c>
      <c r="I11" s="66">
        <f t="shared" si="2"/>
        <v>8</v>
      </c>
      <c r="J11" s="65">
        <f>VLOOKUP($A11,'Return Data'!$B$7:$R$2700,12,0)</f>
        <v>26.8735</v>
      </c>
      <c r="K11" s="66">
        <f t="shared" si="3"/>
        <v>2</v>
      </c>
      <c r="L11" s="65">
        <f>VLOOKUP($A11,'Return Data'!$B$7:$R$2700,13,0)</f>
        <v>30.599399999999999</v>
      </c>
      <c r="M11" s="66">
        <f t="shared" si="4"/>
        <v>2</v>
      </c>
      <c r="N11" s="65">
        <f>VLOOKUP($A11,'Return Data'!$B$7:$R$2700,17,0)</f>
        <v>25.806699999999999</v>
      </c>
      <c r="O11" s="66">
        <f t="shared" si="5"/>
        <v>6</v>
      </c>
      <c r="P11" s="65">
        <f>VLOOKUP($A11,'Return Data'!$B$7:$R$2700,14,0)</f>
        <v>17.922699999999999</v>
      </c>
      <c r="Q11" s="66">
        <f t="shared" si="6"/>
        <v>5</v>
      </c>
      <c r="R11" s="65">
        <f>VLOOKUP($A11,'Return Data'!$B$7:$R$2700,16,0)</f>
        <v>5.3552</v>
      </c>
      <c r="S11" s="67">
        <f t="shared" si="7"/>
        <v>5</v>
      </c>
    </row>
    <row r="12" spans="1:19" x14ac:dyDescent="0.3">
      <c r="A12" s="82" t="s">
        <v>900</v>
      </c>
      <c r="B12" s="64">
        <f>VLOOKUP($A12,'Return Data'!$B$7:$R$2700,3,0)</f>
        <v>44158</v>
      </c>
      <c r="C12" s="65">
        <f>VLOOKUP($A12,'Return Data'!$B$7:$R$2700,4,0)</f>
        <v>16.527799999999999</v>
      </c>
      <c r="D12" s="65">
        <f>VLOOKUP($A12,'Return Data'!$B$7:$R$2700,9,0)</f>
        <v>-22.932200000000002</v>
      </c>
      <c r="E12" s="66">
        <f t="shared" si="0"/>
        <v>9</v>
      </c>
      <c r="F12" s="65">
        <f>VLOOKUP($A12,'Return Data'!$B$7:$R$2700,10,0)</f>
        <v>-17.6983</v>
      </c>
      <c r="G12" s="66">
        <f t="shared" si="1"/>
        <v>8</v>
      </c>
      <c r="H12" s="65">
        <f>VLOOKUP($A12,'Return Data'!$B$7:$R$2700,11,0)</f>
        <v>8.8271999999999995</v>
      </c>
      <c r="I12" s="66">
        <f t="shared" si="2"/>
        <v>9</v>
      </c>
      <c r="J12" s="65">
        <f>VLOOKUP($A12,'Return Data'!$B$7:$R$2700,12,0)</f>
        <v>24.916599999999999</v>
      </c>
      <c r="K12" s="66">
        <f t="shared" si="3"/>
        <v>8</v>
      </c>
      <c r="L12" s="65">
        <f>VLOOKUP($A12,'Return Data'!$B$7:$R$2700,13,0)</f>
        <v>29.195900000000002</v>
      </c>
      <c r="M12" s="66">
        <f t="shared" si="4"/>
        <v>8</v>
      </c>
      <c r="N12" s="65">
        <f>VLOOKUP($A12,'Return Data'!$B$7:$R$2700,17,0)</f>
        <v>25.5151</v>
      </c>
      <c r="O12" s="66">
        <f t="shared" si="5"/>
        <v>8</v>
      </c>
      <c r="P12" s="65">
        <f>VLOOKUP($A12,'Return Data'!$B$7:$R$2700,14,0)</f>
        <v>17.6722</v>
      </c>
      <c r="Q12" s="66">
        <f t="shared" si="6"/>
        <v>8</v>
      </c>
      <c r="R12" s="65">
        <f>VLOOKUP($A12,'Return Data'!$B$7:$R$2700,16,0)</f>
        <v>5.6601999999999997</v>
      </c>
      <c r="S12" s="67">
        <f t="shared" si="7"/>
        <v>4</v>
      </c>
    </row>
    <row r="13" spans="1:19" x14ac:dyDescent="0.3">
      <c r="A13" s="82" t="s">
        <v>902</v>
      </c>
      <c r="B13" s="64">
        <f>VLOOKUP($A13,'Return Data'!$B$7:$R$2700,3,0)</f>
        <v>44158</v>
      </c>
      <c r="C13" s="65">
        <f>VLOOKUP($A13,'Return Data'!$B$7:$R$2700,4,0)</f>
        <v>13.828900000000001</v>
      </c>
      <c r="D13" s="65">
        <f>VLOOKUP($A13,'Return Data'!$B$7:$R$2700,9,0)</f>
        <v>-2.8961999999999999</v>
      </c>
      <c r="E13" s="66">
        <f t="shared" si="0"/>
        <v>1</v>
      </c>
      <c r="F13" s="65">
        <f>VLOOKUP($A13,'Return Data'!$B$7:$R$2700,10,0)</f>
        <v>-22.654299999999999</v>
      </c>
      <c r="G13" s="66">
        <f t="shared" si="1"/>
        <v>10</v>
      </c>
      <c r="H13" s="65">
        <f>VLOOKUP($A13,'Return Data'!$B$7:$R$2700,11,0)</f>
        <v>5.2885</v>
      </c>
      <c r="I13" s="66">
        <f t="shared" si="2"/>
        <v>10</v>
      </c>
      <c r="J13" s="65">
        <f>VLOOKUP($A13,'Return Data'!$B$7:$R$2700,12,0)</f>
        <v>24.485099999999999</v>
      </c>
      <c r="K13" s="66">
        <f t="shared" si="3"/>
        <v>11</v>
      </c>
      <c r="L13" s="65">
        <f>VLOOKUP($A13,'Return Data'!$B$7:$R$2700,13,0)</f>
        <v>28.134699999999999</v>
      </c>
      <c r="M13" s="66">
        <f t="shared" si="4"/>
        <v>11</v>
      </c>
      <c r="N13" s="65">
        <f>VLOOKUP($A13,'Return Data'!$B$7:$R$2700,17,0)</f>
        <v>24.6999</v>
      </c>
      <c r="O13" s="66">
        <f t="shared" si="5"/>
        <v>11</v>
      </c>
      <c r="P13" s="65">
        <f>VLOOKUP($A13,'Return Data'!$B$7:$R$2700,14,0)</f>
        <v>16.799099999999999</v>
      </c>
      <c r="Q13" s="66">
        <f t="shared" si="6"/>
        <v>10</v>
      </c>
      <c r="R13" s="65">
        <f>VLOOKUP($A13,'Return Data'!$B$7:$R$2700,16,0)</f>
        <v>3.9916999999999998</v>
      </c>
      <c r="S13" s="67">
        <f t="shared" si="7"/>
        <v>11</v>
      </c>
    </row>
    <row r="14" spans="1:19" x14ac:dyDescent="0.3">
      <c r="A14" s="82" t="s">
        <v>904</v>
      </c>
      <c r="B14" s="64">
        <f>VLOOKUP($A14,'Return Data'!$B$7:$R$2700,3,0)</f>
        <v>44158</v>
      </c>
      <c r="C14" s="65">
        <f>VLOOKUP($A14,'Return Data'!$B$7:$R$2700,4,0)</f>
        <v>15.145899999999999</v>
      </c>
      <c r="D14" s="65">
        <f>VLOOKUP($A14,'Return Data'!$B$7:$R$2700,9,0)</f>
        <v>-18.675000000000001</v>
      </c>
      <c r="E14" s="66">
        <f t="shared" si="0"/>
        <v>5</v>
      </c>
      <c r="F14" s="65">
        <f>VLOOKUP($A14,'Return Data'!$B$7:$R$2700,10,0)</f>
        <v>-15.921799999999999</v>
      </c>
      <c r="G14" s="66">
        <f t="shared" si="1"/>
        <v>4</v>
      </c>
      <c r="H14" s="65">
        <f>VLOOKUP($A14,'Return Data'!$B$7:$R$2700,11,0)</f>
        <v>9.8887999999999998</v>
      </c>
      <c r="I14" s="66">
        <f t="shared" si="2"/>
        <v>7</v>
      </c>
      <c r="J14" s="65">
        <f>VLOOKUP($A14,'Return Data'!$B$7:$R$2700,12,0)</f>
        <v>24.682700000000001</v>
      </c>
      <c r="K14" s="66">
        <f t="shared" si="3"/>
        <v>10</v>
      </c>
      <c r="L14" s="65">
        <f>VLOOKUP($A14,'Return Data'!$B$7:$R$2700,13,0)</f>
        <v>28.155100000000001</v>
      </c>
      <c r="M14" s="66">
        <f t="shared" si="4"/>
        <v>10</v>
      </c>
      <c r="N14" s="65">
        <f>VLOOKUP($A14,'Return Data'!$B$7:$R$2700,17,0)</f>
        <v>25.268899999999999</v>
      </c>
      <c r="O14" s="66">
        <f t="shared" si="5"/>
        <v>9</v>
      </c>
      <c r="P14" s="65">
        <f>VLOOKUP($A14,'Return Data'!$B$7:$R$2700,14,0)</f>
        <v>17.7316</v>
      </c>
      <c r="Q14" s="66">
        <f t="shared" si="6"/>
        <v>7</v>
      </c>
      <c r="R14" s="65">
        <f>VLOOKUP($A14,'Return Data'!$B$7:$R$2700,16,0)</f>
        <v>4.734</v>
      </c>
      <c r="S14" s="67">
        <f t="shared" si="7"/>
        <v>10</v>
      </c>
    </row>
    <row r="15" spans="1:19" x14ac:dyDescent="0.3">
      <c r="A15" s="82" t="s">
        <v>906</v>
      </c>
      <c r="B15" s="64">
        <f>VLOOKUP($A15,'Return Data'!$B$7:$R$2700,3,0)</f>
        <v>44158</v>
      </c>
      <c r="C15" s="65">
        <f>VLOOKUP($A15,'Return Data'!$B$7:$R$2700,4,0)</f>
        <v>20.7683</v>
      </c>
      <c r="D15" s="65">
        <f>VLOOKUP($A15,'Return Data'!$B$7:$R$2700,9,0)</f>
        <v>-16.7547</v>
      </c>
      <c r="E15" s="66">
        <f t="shared" si="0"/>
        <v>2</v>
      </c>
      <c r="F15" s="65">
        <f>VLOOKUP($A15,'Return Data'!$B$7:$R$2700,10,0)</f>
        <v>-15.5242</v>
      </c>
      <c r="G15" s="66">
        <f t="shared" si="1"/>
        <v>2</v>
      </c>
      <c r="H15" s="65">
        <f>VLOOKUP($A15,'Return Data'!$B$7:$R$2700,11,0)</f>
        <v>11.244300000000001</v>
      </c>
      <c r="I15" s="66">
        <f t="shared" si="2"/>
        <v>1</v>
      </c>
      <c r="J15" s="65">
        <f>VLOOKUP($A15,'Return Data'!$B$7:$R$2700,12,0)</f>
        <v>26.794599999999999</v>
      </c>
      <c r="K15" s="66">
        <f t="shared" si="3"/>
        <v>3</v>
      </c>
      <c r="L15" s="65">
        <f>VLOOKUP($A15,'Return Data'!$B$7:$R$2700,13,0)</f>
        <v>30.196200000000001</v>
      </c>
      <c r="M15" s="66">
        <f t="shared" si="4"/>
        <v>3</v>
      </c>
      <c r="N15" s="65">
        <f>VLOOKUP($A15,'Return Data'!$B$7:$R$2700,17,0)</f>
        <v>26.67</v>
      </c>
      <c r="O15" s="66">
        <f t="shared" si="5"/>
        <v>2</v>
      </c>
      <c r="P15" s="65">
        <f>VLOOKUP($A15,'Return Data'!$B$7:$R$2700,14,0)</f>
        <v>18.858000000000001</v>
      </c>
      <c r="Q15" s="66">
        <f t="shared" si="6"/>
        <v>2</v>
      </c>
      <c r="R15" s="65">
        <f>VLOOKUP($A15,'Return Data'!$B$7:$R$2700,16,0)</f>
        <v>7.8474000000000004</v>
      </c>
      <c r="S15" s="67">
        <f t="shared" si="7"/>
        <v>1</v>
      </c>
    </row>
    <row r="16" spans="1:19" x14ac:dyDescent="0.3">
      <c r="A16" s="82" t="s">
        <v>908</v>
      </c>
      <c r="B16" s="64">
        <f>VLOOKUP($A16,'Return Data'!$B$7:$R$2700,3,0)</f>
        <v>44158</v>
      </c>
      <c r="C16" s="65">
        <f>VLOOKUP($A16,'Return Data'!$B$7:$R$2700,4,0)</f>
        <v>20.6099</v>
      </c>
      <c r="D16" s="65">
        <f>VLOOKUP($A16,'Return Data'!$B$7:$R$2700,9,0)</f>
        <v>-20.605</v>
      </c>
      <c r="E16" s="66">
        <f t="shared" si="0"/>
        <v>8</v>
      </c>
      <c r="F16" s="65">
        <f>VLOOKUP($A16,'Return Data'!$B$7:$R$2700,10,0)</f>
        <v>-15.976800000000001</v>
      </c>
      <c r="G16" s="66">
        <f t="shared" si="1"/>
        <v>5</v>
      </c>
      <c r="H16" s="65">
        <f>VLOOKUP($A16,'Return Data'!$B$7:$R$2700,11,0)</f>
        <v>10.184900000000001</v>
      </c>
      <c r="I16" s="66">
        <f t="shared" si="2"/>
        <v>5</v>
      </c>
      <c r="J16" s="65">
        <f>VLOOKUP($A16,'Return Data'!$B$7:$R$2700,12,0)</f>
        <v>24.962299999999999</v>
      </c>
      <c r="K16" s="66">
        <f t="shared" si="3"/>
        <v>7</v>
      </c>
      <c r="L16" s="65">
        <f>VLOOKUP($A16,'Return Data'!$B$7:$R$2700,13,0)</f>
        <v>29.656300000000002</v>
      </c>
      <c r="M16" s="66">
        <f t="shared" si="4"/>
        <v>6</v>
      </c>
      <c r="N16" s="65">
        <f>VLOOKUP($A16,'Return Data'!$B$7:$R$2700,17,0)</f>
        <v>25.794899999999998</v>
      </c>
      <c r="O16" s="66">
        <f t="shared" si="5"/>
        <v>7</v>
      </c>
      <c r="P16" s="65">
        <f>VLOOKUP($A16,'Return Data'!$B$7:$R$2700,14,0)</f>
        <v>17.758500000000002</v>
      </c>
      <c r="Q16" s="66">
        <f t="shared" si="6"/>
        <v>6</v>
      </c>
      <c r="R16" s="65">
        <f>VLOOKUP($A16,'Return Data'!$B$7:$R$2700,16,0)</f>
        <v>7.7213000000000003</v>
      </c>
      <c r="S16" s="67">
        <f t="shared" si="7"/>
        <v>2</v>
      </c>
    </row>
    <row r="17" spans="1:19" x14ac:dyDescent="0.3">
      <c r="A17" s="82" t="s">
        <v>910</v>
      </c>
      <c r="B17" s="64">
        <f>VLOOKUP($A17,'Return Data'!$B$7:$R$2700,3,0)</f>
        <v>44158</v>
      </c>
      <c r="C17" s="65">
        <f>VLOOKUP($A17,'Return Data'!$B$7:$R$2700,4,0)</f>
        <v>20.284800000000001</v>
      </c>
      <c r="D17" s="65">
        <f>VLOOKUP($A17,'Return Data'!$B$7:$R$2700,9,0)</f>
        <v>-20.262599999999999</v>
      </c>
      <c r="E17" s="66">
        <f t="shared" si="0"/>
        <v>7</v>
      </c>
      <c r="F17" s="65">
        <f>VLOOKUP($A17,'Return Data'!$B$7:$R$2700,10,0)</f>
        <v>-16.004100000000001</v>
      </c>
      <c r="G17" s="66">
        <f t="shared" si="1"/>
        <v>6</v>
      </c>
      <c r="H17" s="65">
        <f>VLOOKUP($A17,'Return Data'!$B$7:$R$2700,11,0)</f>
        <v>10.831899999999999</v>
      </c>
      <c r="I17" s="66">
        <f t="shared" si="2"/>
        <v>2</v>
      </c>
      <c r="J17" s="65">
        <f>VLOOKUP($A17,'Return Data'!$B$7:$R$2700,12,0)</f>
        <v>25.421099999999999</v>
      </c>
      <c r="K17" s="66">
        <f t="shared" si="3"/>
        <v>6</v>
      </c>
      <c r="L17" s="65">
        <f>VLOOKUP($A17,'Return Data'!$B$7:$R$2700,13,0)</f>
        <v>29.811599999999999</v>
      </c>
      <c r="M17" s="66">
        <f t="shared" si="4"/>
        <v>4</v>
      </c>
      <c r="N17" s="65">
        <f>VLOOKUP($A17,'Return Data'!$B$7:$R$2700,17,0)</f>
        <v>25.998799999999999</v>
      </c>
      <c r="O17" s="66">
        <f t="shared" si="5"/>
        <v>4</v>
      </c>
      <c r="P17" s="65">
        <f>VLOOKUP($A17,'Return Data'!$B$7:$R$2700,14,0)</f>
        <v>18.0853</v>
      </c>
      <c r="Q17" s="66">
        <f t="shared" si="6"/>
        <v>4</v>
      </c>
      <c r="R17" s="65">
        <f>VLOOKUP($A17,'Return Data'!$B$7:$R$2700,16,0)</f>
        <v>7.7096999999999998</v>
      </c>
      <c r="S17" s="67">
        <f t="shared" si="7"/>
        <v>3</v>
      </c>
    </row>
    <row r="18" spans="1:19" x14ac:dyDescent="0.3">
      <c r="A18" s="82" t="s">
        <v>911</v>
      </c>
      <c r="B18" s="64">
        <f>VLOOKUP($A18,'Return Data'!$B$7:$R$2700,3,0)</f>
        <v>44158</v>
      </c>
      <c r="C18" s="65">
        <f>VLOOKUP($A18,'Return Data'!$B$7:$R$2700,4,0)</f>
        <v>15.6166</v>
      </c>
      <c r="D18" s="65">
        <f>VLOOKUP($A18,'Return Data'!$B$7:$R$2700,9,0)</f>
        <v>-18.3108</v>
      </c>
      <c r="E18" s="66">
        <f t="shared" si="0"/>
        <v>4</v>
      </c>
      <c r="F18" s="65">
        <f>VLOOKUP($A18,'Return Data'!$B$7:$R$2700,10,0)</f>
        <v>-14.836499999999999</v>
      </c>
      <c r="G18" s="66">
        <f t="shared" si="1"/>
        <v>1</v>
      </c>
      <c r="H18" s="65">
        <f>VLOOKUP($A18,'Return Data'!$B$7:$R$2700,11,0)</f>
        <v>10.584</v>
      </c>
      <c r="I18" s="66">
        <f t="shared" si="2"/>
        <v>3</v>
      </c>
      <c r="J18" s="65">
        <f>VLOOKUP($A18,'Return Data'!$B$7:$R$2700,12,0)</f>
        <v>25.79</v>
      </c>
      <c r="K18" s="66">
        <f t="shared" si="3"/>
        <v>5</v>
      </c>
      <c r="L18" s="65">
        <f>VLOOKUP($A18,'Return Data'!$B$7:$R$2700,13,0)</f>
        <v>29.737200000000001</v>
      </c>
      <c r="M18" s="66">
        <f t="shared" si="4"/>
        <v>5</v>
      </c>
      <c r="N18" s="65">
        <f>VLOOKUP($A18,'Return Data'!$B$7:$R$2700,17,0)</f>
        <v>26.486699999999999</v>
      </c>
      <c r="O18" s="66">
        <f t="shared" si="5"/>
        <v>3</v>
      </c>
      <c r="P18" s="65">
        <f>VLOOKUP($A18,'Return Data'!$B$7:$R$2700,14,0)</f>
        <v>18.1295</v>
      </c>
      <c r="Q18" s="66">
        <f t="shared" si="6"/>
        <v>3</v>
      </c>
      <c r="R18" s="65">
        <f>VLOOKUP($A18,'Return Data'!$B$7:$R$2700,16,0)</f>
        <v>4.9614000000000003</v>
      </c>
      <c r="S18" s="67">
        <f t="shared" si="7"/>
        <v>7</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-26.338809090909091</v>
      </c>
      <c r="E20" s="88"/>
      <c r="F20" s="89">
        <f>AVERAGE(F8:F18)</f>
        <v>-20.828090909090911</v>
      </c>
      <c r="G20" s="88"/>
      <c r="H20" s="89">
        <f>AVERAGE(H8:H18)</f>
        <v>8.253245454545457</v>
      </c>
      <c r="I20" s="88"/>
      <c r="J20" s="89">
        <f>AVERAGE(J8:J18)</f>
        <v>25.730872727272729</v>
      </c>
      <c r="K20" s="88"/>
      <c r="L20" s="89">
        <f>AVERAGE(L8:L18)</f>
        <v>30.254536363636362</v>
      </c>
      <c r="M20" s="88"/>
      <c r="N20" s="89">
        <f>AVERAGE(N8:N18)</f>
        <v>26.331372727272722</v>
      </c>
      <c r="O20" s="88"/>
      <c r="P20" s="89">
        <f>AVERAGE(P8:P18)</f>
        <v>17.702045454545456</v>
      </c>
      <c r="Q20" s="88"/>
      <c r="R20" s="89">
        <f>AVERAGE(R8:R18)</f>
        <v>5.7157454545454547</v>
      </c>
      <c r="S20" s="90"/>
    </row>
    <row r="21" spans="1:19" x14ac:dyDescent="0.3">
      <c r="A21" s="87" t="s">
        <v>28</v>
      </c>
      <c r="B21" s="88"/>
      <c r="C21" s="88"/>
      <c r="D21" s="89">
        <f>MIN(D8:D18)</f>
        <v>-108.4127</v>
      </c>
      <c r="E21" s="88"/>
      <c r="F21" s="89">
        <f>MIN(F8:F18)</f>
        <v>-58.336100000000002</v>
      </c>
      <c r="G21" s="88"/>
      <c r="H21" s="89">
        <f>MIN(H8:H18)</f>
        <v>-6.1158999999999999</v>
      </c>
      <c r="I21" s="88"/>
      <c r="J21" s="89">
        <f>MIN(J8:J18)</f>
        <v>24.485099999999999</v>
      </c>
      <c r="K21" s="88"/>
      <c r="L21" s="89">
        <f>MIN(L8:L18)</f>
        <v>28.134699999999999</v>
      </c>
      <c r="M21" s="88"/>
      <c r="N21" s="89">
        <f>MIN(N8:N18)</f>
        <v>24.6999</v>
      </c>
      <c r="O21" s="88"/>
      <c r="P21" s="89">
        <f>MIN(P8:P18)</f>
        <v>15.248200000000001</v>
      </c>
      <c r="Q21" s="88"/>
      <c r="R21" s="89">
        <f>MIN(R8:R18)</f>
        <v>3.9916999999999998</v>
      </c>
      <c r="S21" s="90"/>
    </row>
    <row r="22" spans="1:19" ht="15" thickBot="1" x14ac:dyDescent="0.35">
      <c r="A22" s="91" t="s">
        <v>29</v>
      </c>
      <c r="B22" s="92"/>
      <c r="C22" s="92"/>
      <c r="D22" s="93">
        <f>MAX(D8:D18)</f>
        <v>-2.8961999999999999</v>
      </c>
      <c r="E22" s="92"/>
      <c r="F22" s="93">
        <f>MAX(F8:F18)</f>
        <v>-14.836499999999999</v>
      </c>
      <c r="G22" s="92"/>
      <c r="H22" s="93">
        <f>MAX(H8:H18)</f>
        <v>11.244300000000001</v>
      </c>
      <c r="I22" s="92"/>
      <c r="J22" s="93">
        <f>MAX(J8:J18)</f>
        <v>28.346800000000002</v>
      </c>
      <c r="K22" s="92"/>
      <c r="L22" s="93">
        <f>MAX(L8:L18)</f>
        <v>38.962800000000001</v>
      </c>
      <c r="M22" s="92"/>
      <c r="N22" s="93">
        <f>MAX(N8:N18)</f>
        <v>32.363500000000002</v>
      </c>
      <c r="O22" s="92"/>
      <c r="P22" s="93">
        <f>MAX(P8:P18)</f>
        <v>18.892199999999999</v>
      </c>
      <c r="Q22" s="92"/>
      <c r="R22" s="93">
        <f>MAX(R8:R18)</f>
        <v>7.8474000000000004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44158</v>
      </c>
      <c r="C8" s="65">
        <f>VLOOKUP($A8,'Return Data'!$B$7:$R$2700,4,0)</f>
        <v>15.735099999999999</v>
      </c>
      <c r="D8" s="65">
        <f>VLOOKUP($A8,'Return Data'!$B$7:$R$2700,9,0)</f>
        <v>18.398800000000001</v>
      </c>
      <c r="E8" s="66">
        <f t="shared" ref="E8:E30" si="0">RANK(D8,D$8:D$30,0)</f>
        <v>3</v>
      </c>
      <c r="F8" s="65">
        <f>VLOOKUP($A8,'Return Data'!$B$7:$R$2700,10,0)</f>
        <v>14.2735</v>
      </c>
      <c r="G8" s="66">
        <f t="shared" ref="G8:G30" si="1">RANK(F8,F$8:F$30,0)</f>
        <v>5</v>
      </c>
      <c r="H8" s="65">
        <f>VLOOKUP($A8,'Return Data'!$B$7:$R$2700,11,0)</f>
        <v>15.279500000000001</v>
      </c>
      <c r="I8" s="66">
        <f t="shared" ref="I8:I30" si="2">RANK(H8,H$8:H$30,0)</f>
        <v>4</v>
      </c>
      <c r="J8" s="65">
        <f>VLOOKUP($A8,'Return Data'!$B$7:$R$2700,12,0)</f>
        <v>9.5620999999999992</v>
      </c>
      <c r="K8" s="66">
        <f t="shared" ref="K8:K23" si="3">RANK(J8,J$8:J$30,0)</f>
        <v>5</v>
      </c>
      <c r="L8" s="65">
        <f>VLOOKUP($A8,'Return Data'!$B$7:$R$2700,13,0)</f>
        <v>6.4333</v>
      </c>
      <c r="M8" s="66">
        <f>RANK(L8,L$8:L$30,0)</f>
        <v>9</v>
      </c>
      <c r="N8" s="65">
        <f>VLOOKUP($A8,'Return Data'!$B$7:$R$2700,17,0)</f>
        <v>6.7432999999999996</v>
      </c>
      <c r="O8" s="66">
        <f>RANK(N8,N$8:N$30,0)</f>
        <v>8</v>
      </c>
      <c r="P8" s="65">
        <f>VLOOKUP($A8,'Return Data'!$B$7:$R$2700,14,0)</f>
        <v>6.6958000000000002</v>
      </c>
      <c r="Q8" s="66">
        <f>RANK(P8,P$8:P$30,0)</f>
        <v>7</v>
      </c>
      <c r="R8" s="65">
        <f>VLOOKUP($A8,'Return Data'!$B$7:$R$2700,16,0)</f>
        <v>8.4047999999999998</v>
      </c>
      <c r="S8" s="67">
        <f t="shared" ref="S8:S30" si="4">RANK(R8,R$8:R$30,0)</f>
        <v>6</v>
      </c>
    </row>
    <row r="9" spans="1:19" x14ac:dyDescent="0.3">
      <c r="A9" s="82" t="s">
        <v>666</v>
      </c>
      <c r="B9" s="64">
        <f>VLOOKUP($A9,'Return Data'!$B$7:$R$2700,3,0)</f>
        <v>44158</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-33.726399999999998</v>
      </c>
      <c r="K9" s="66">
        <f t="shared" si="3"/>
        <v>20</v>
      </c>
      <c r="L9" s="65"/>
      <c r="M9" s="66"/>
      <c r="N9" s="65"/>
      <c r="O9" s="66"/>
      <c r="P9" s="65"/>
      <c r="Q9" s="66"/>
      <c r="R9" s="65">
        <f>VLOOKUP($A9,'Return Data'!$B$7:$R$2700,16,0)</f>
        <v>-23.9999</v>
      </c>
      <c r="S9" s="67">
        <f t="shared" si="4"/>
        <v>21</v>
      </c>
    </row>
    <row r="10" spans="1:19" x14ac:dyDescent="0.3">
      <c r="A10" s="82" t="s">
        <v>668</v>
      </c>
      <c r="B10" s="64">
        <f>VLOOKUP($A10,'Return Data'!$B$7:$R$2700,3,0)</f>
        <v>44158</v>
      </c>
      <c r="C10" s="65">
        <f>VLOOKUP($A10,'Return Data'!$B$7:$R$2700,4,0)</f>
        <v>17.162500000000001</v>
      </c>
      <c r="D10" s="65">
        <f>VLOOKUP($A10,'Return Data'!$B$7:$R$2700,9,0)</f>
        <v>11.387600000000001</v>
      </c>
      <c r="E10" s="66">
        <f t="shared" si="0"/>
        <v>10</v>
      </c>
      <c r="F10" s="65">
        <f>VLOOKUP($A10,'Return Data'!$B$7:$R$2700,10,0)</f>
        <v>11.294499999999999</v>
      </c>
      <c r="G10" s="66">
        <f t="shared" si="1"/>
        <v>11</v>
      </c>
      <c r="H10" s="65">
        <f>VLOOKUP($A10,'Return Data'!$B$7:$R$2700,11,0)</f>
        <v>11.369199999999999</v>
      </c>
      <c r="I10" s="66">
        <f t="shared" si="2"/>
        <v>12</v>
      </c>
      <c r="J10" s="65">
        <f>VLOOKUP($A10,'Return Data'!$B$7:$R$2700,12,0)</f>
        <v>8.3878000000000004</v>
      </c>
      <c r="K10" s="66">
        <f t="shared" si="3"/>
        <v>6</v>
      </c>
      <c r="L10" s="65">
        <f>VLOOKUP($A10,'Return Data'!$B$7:$R$2700,13,0)</f>
        <v>9.3206000000000007</v>
      </c>
      <c r="M10" s="66">
        <f t="shared" ref="M10:M23" si="5">RANK(L10,L$8:L$30,0)</f>
        <v>5</v>
      </c>
      <c r="N10" s="65">
        <f>VLOOKUP($A10,'Return Data'!$B$7:$R$2700,17,0)</f>
        <v>7.7521000000000004</v>
      </c>
      <c r="O10" s="66">
        <f t="shared" ref="O10:O23" si="6">RANK(N10,N$8:N$30,0)</f>
        <v>7</v>
      </c>
      <c r="P10" s="65">
        <f>VLOOKUP($A10,'Return Data'!$B$7:$R$2700,14,0)</f>
        <v>7.2084000000000001</v>
      </c>
      <c r="Q10" s="66">
        <f t="shared" ref="Q10:Q21" si="7">RANK(P10,P$8:P$30,0)</f>
        <v>6</v>
      </c>
      <c r="R10" s="65">
        <f>VLOOKUP($A10,'Return Data'!$B$7:$R$2700,16,0)</f>
        <v>8.8574999999999999</v>
      </c>
      <c r="S10" s="67">
        <f t="shared" si="4"/>
        <v>5</v>
      </c>
    </row>
    <row r="11" spans="1:19" x14ac:dyDescent="0.3">
      <c r="A11" s="82" t="s">
        <v>672</v>
      </c>
      <c r="B11" s="64">
        <f>VLOOKUP($A11,'Return Data'!$B$7:$R$2700,3,0)</f>
        <v>44158</v>
      </c>
      <c r="C11" s="65">
        <f>VLOOKUP($A11,'Return Data'!$B$7:$R$2700,4,0)</f>
        <v>15.4415</v>
      </c>
      <c r="D11" s="65">
        <f>VLOOKUP($A11,'Return Data'!$B$7:$R$2700,9,0)</f>
        <v>12.2577</v>
      </c>
      <c r="E11" s="66">
        <f t="shared" si="0"/>
        <v>9</v>
      </c>
      <c r="F11" s="65">
        <f>VLOOKUP($A11,'Return Data'!$B$7:$R$2700,10,0)</f>
        <v>15.7904</v>
      </c>
      <c r="G11" s="66">
        <f t="shared" si="1"/>
        <v>3</v>
      </c>
      <c r="H11" s="65">
        <f>VLOOKUP($A11,'Return Data'!$B$7:$R$2700,11,0)</f>
        <v>16.4788</v>
      </c>
      <c r="I11" s="66">
        <f t="shared" si="2"/>
        <v>1</v>
      </c>
      <c r="J11" s="65">
        <f>VLOOKUP($A11,'Return Data'!$B$7:$R$2700,12,0)</f>
        <v>0.44950000000000001</v>
      </c>
      <c r="K11" s="66">
        <f t="shared" si="3"/>
        <v>13</v>
      </c>
      <c r="L11" s="65">
        <f>VLOOKUP($A11,'Return Data'!$B$7:$R$2700,13,0)</f>
        <v>2.4706999999999999</v>
      </c>
      <c r="M11" s="66">
        <f t="shared" si="5"/>
        <v>13</v>
      </c>
      <c r="N11" s="65">
        <f>VLOOKUP($A11,'Return Data'!$B$7:$R$2700,17,0)</f>
        <v>3.2526999999999999</v>
      </c>
      <c r="O11" s="66">
        <f t="shared" si="6"/>
        <v>11</v>
      </c>
      <c r="P11" s="65">
        <f>VLOOKUP($A11,'Return Data'!$B$7:$R$2700,14,0)</f>
        <v>4.1745999999999999</v>
      </c>
      <c r="Q11" s="66">
        <f t="shared" si="7"/>
        <v>9</v>
      </c>
      <c r="R11" s="65">
        <f>VLOOKUP($A11,'Return Data'!$B$7:$R$2700,16,0)</f>
        <v>7.7256</v>
      </c>
      <c r="S11" s="67">
        <f t="shared" si="4"/>
        <v>9</v>
      </c>
    </row>
    <row r="12" spans="1:19" x14ac:dyDescent="0.3">
      <c r="A12" s="82" t="s">
        <v>674</v>
      </c>
      <c r="B12" s="64">
        <f>VLOOKUP($A12,'Return Data'!$B$7:$R$2700,3,0)</f>
        <v>44158</v>
      </c>
      <c r="C12" s="65">
        <f>VLOOKUP($A12,'Return Data'!$B$7:$R$2700,4,0)</f>
        <v>3.9929999999999999</v>
      </c>
      <c r="D12" s="65">
        <f>VLOOKUP($A12,'Return Data'!$B$7:$R$2700,9,0)</f>
        <v>6.6722000000000001</v>
      </c>
      <c r="E12" s="66">
        <f t="shared" si="0"/>
        <v>18</v>
      </c>
      <c r="F12" s="65">
        <f>VLOOKUP($A12,'Return Data'!$B$7:$R$2700,10,0)</f>
        <v>7.3623000000000003</v>
      </c>
      <c r="G12" s="66">
        <f t="shared" si="1"/>
        <v>19</v>
      </c>
      <c r="H12" s="65">
        <f>VLOOKUP($A12,'Return Data'!$B$7:$R$2700,11,0)</f>
        <v>14.598699999999999</v>
      </c>
      <c r="I12" s="66">
        <f t="shared" si="2"/>
        <v>6</v>
      </c>
      <c r="J12" s="65">
        <f>VLOOKUP($A12,'Return Data'!$B$7:$R$2700,12,0)</f>
        <v>-62.402200000000001</v>
      </c>
      <c r="K12" s="66">
        <f t="shared" si="3"/>
        <v>21</v>
      </c>
      <c r="L12" s="65">
        <f>VLOOKUP($A12,'Return Data'!$B$7:$R$2700,13,0)</f>
        <v>-44.032600000000002</v>
      </c>
      <c r="M12" s="66">
        <f t="shared" si="5"/>
        <v>20</v>
      </c>
      <c r="N12" s="65">
        <f>VLOOKUP($A12,'Return Data'!$B$7:$R$2700,17,0)</f>
        <v>-44.285499999999999</v>
      </c>
      <c r="O12" s="66">
        <f t="shared" si="6"/>
        <v>19</v>
      </c>
      <c r="P12" s="65">
        <f>VLOOKUP($A12,'Return Data'!$B$7:$R$2700,14,0)</f>
        <v>-32.527000000000001</v>
      </c>
      <c r="Q12" s="66">
        <f t="shared" si="7"/>
        <v>18</v>
      </c>
      <c r="R12" s="65">
        <f>VLOOKUP($A12,'Return Data'!$B$7:$R$2700,16,0)</f>
        <v>-14.7745</v>
      </c>
      <c r="S12" s="67">
        <f t="shared" si="4"/>
        <v>20</v>
      </c>
    </row>
    <row r="13" spans="1:19" x14ac:dyDescent="0.3">
      <c r="A13" s="82" t="s">
        <v>676</v>
      </c>
      <c r="B13" s="64">
        <f>VLOOKUP($A13,'Return Data'!$B$7:$R$2700,3,0)</f>
        <v>44158</v>
      </c>
      <c r="C13" s="65">
        <f>VLOOKUP($A13,'Return Data'!$B$7:$R$2700,4,0)</f>
        <v>31.4224</v>
      </c>
      <c r="D13" s="65">
        <f>VLOOKUP($A13,'Return Data'!$B$7:$R$2700,9,0)</f>
        <v>5.6929999999999996</v>
      </c>
      <c r="E13" s="66">
        <f t="shared" si="0"/>
        <v>19</v>
      </c>
      <c r="F13" s="65">
        <f>VLOOKUP($A13,'Return Data'!$B$7:$R$2700,10,0)</f>
        <v>11.123699999999999</v>
      </c>
      <c r="G13" s="66">
        <f t="shared" si="1"/>
        <v>12</v>
      </c>
      <c r="H13" s="65">
        <f>VLOOKUP($A13,'Return Data'!$B$7:$R$2700,11,0)</f>
        <v>9.6173000000000002</v>
      </c>
      <c r="I13" s="66">
        <f t="shared" si="2"/>
        <v>14</v>
      </c>
      <c r="J13" s="65">
        <f>VLOOKUP($A13,'Return Data'!$B$7:$R$2700,12,0)</f>
        <v>4.5617000000000001</v>
      </c>
      <c r="K13" s="66">
        <f t="shared" si="3"/>
        <v>12</v>
      </c>
      <c r="L13" s="65">
        <f>VLOOKUP($A13,'Return Data'!$B$7:$R$2700,13,0)</f>
        <v>5.6703999999999999</v>
      </c>
      <c r="M13" s="66">
        <f t="shared" si="5"/>
        <v>12</v>
      </c>
      <c r="N13" s="65">
        <f>VLOOKUP($A13,'Return Data'!$B$7:$R$2700,17,0)</f>
        <v>3.4632999999999998</v>
      </c>
      <c r="O13" s="66">
        <f t="shared" si="6"/>
        <v>10</v>
      </c>
      <c r="P13" s="65">
        <f>VLOOKUP($A13,'Return Data'!$B$7:$R$2700,14,0)</f>
        <v>2.8256000000000001</v>
      </c>
      <c r="Q13" s="66">
        <f t="shared" si="7"/>
        <v>12</v>
      </c>
      <c r="R13" s="65">
        <f>VLOOKUP($A13,'Return Data'!$B$7:$R$2700,16,0)</f>
        <v>7.1577999999999999</v>
      </c>
      <c r="S13" s="67">
        <f t="shared" si="4"/>
        <v>12</v>
      </c>
    </row>
    <row r="14" spans="1:19" x14ac:dyDescent="0.3">
      <c r="A14" s="82" t="s">
        <v>679</v>
      </c>
      <c r="B14" s="64">
        <f>VLOOKUP($A14,'Return Data'!$B$7:$R$2700,3,0)</f>
        <v>44158</v>
      </c>
      <c r="C14" s="65">
        <f>VLOOKUP($A14,'Return Data'!$B$7:$R$2700,4,0)</f>
        <v>20.610399999999998</v>
      </c>
      <c r="D14" s="65">
        <f>VLOOKUP($A14,'Return Data'!$B$7:$R$2700,9,0)</f>
        <v>24.105799999999999</v>
      </c>
      <c r="E14" s="66">
        <f t="shared" si="0"/>
        <v>1</v>
      </c>
      <c r="F14" s="65">
        <f>VLOOKUP($A14,'Return Data'!$B$7:$R$2700,10,0)</f>
        <v>20.029699999999998</v>
      </c>
      <c r="G14" s="66">
        <f t="shared" si="1"/>
        <v>1</v>
      </c>
      <c r="H14" s="65">
        <f>VLOOKUP($A14,'Return Data'!$B$7:$R$2700,11,0)</f>
        <v>11.852600000000001</v>
      </c>
      <c r="I14" s="66">
        <f t="shared" si="2"/>
        <v>10</v>
      </c>
      <c r="J14" s="65">
        <f>VLOOKUP($A14,'Return Data'!$B$7:$R$2700,12,0)</f>
        <v>0.35959999999999998</v>
      </c>
      <c r="K14" s="66">
        <f t="shared" si="3"/>
        <v>14</v>
      </c>
      <c r="L14" s="65">
        <f>VLOOKUP($A14,'Return Data'!$B$7:$R$2700,13,0)</f>
        <v>-2.1158000000000001</v>
      </c>
      <c r="M14" s="66">
        <f t="shared" si="5"/>
        <v>14</v>
      </c>
      <c r="N14" s="65">
        <f>VLOOKUP($A14,'Return Data'!$B$7:$R$2700,17,0)</f>
        <v>2.3256999999999999</v>
      </c>
      <c r="O14" s="66">
        <f t="shared" si="6"/>
        <v>13</v>
      </c>
      <c r="P14" s="65">
        <f>VLOOKUP($A14,'Return Data'!$B$7:$R$2700,14,0)</f>
        <v>3.9215</v>
      </c>
      <c r="Q14" s="66">
        <f t="shared" si="7"/>
        <v>10</v>
      </c>
      <c r="R14" s="65">
        <f>VLOOKUP($A14,'Return Data'!$B$7:$R$2700,16,0)</f>
        <v>7.8795999999999999</v>
      </c>
      <c r="S14" s="67">
        <f t="shared" si="4"/>
        <v>8</v>
      </c>
    </row>
    <row r="15" spans="1:19" x14ac:dyDescent="0.3">
      <c r="A15" s="82" t="s">
        <v>687</v>
      </c>
      <c r="B15" s="64">
        <f>VLOOKUP($A15,'Return Data'!$B$7:$R$2700,3,0)</f>
        <v>44158</v>
      </c>
      <c r="C15" s="65">
        <f>VLOOKUP($A15,'Return Data'!$B$7:$R$2700,4,0)</f>
        <v>18.752500000000001</v>
      </c>
      <c r="D15" s="65">
        <f>VLOOKUP($A15,'Return Data'!$B$7:$R$2700,9,0)</f>
        <v>18.6174</v>
      </c>
      <c r="E15" s="66">
        <f t="shared" si="0"/>
        <v>2</v>
      </c>
      <c r="F15" s="65">
        <f>VLOOKUP($A15,'Return Data'!$B$7:$R$2700,10,0)</f>
        <v>15.826599999999999</v>
      </c>
      <c r="G15" s="66">
        <f t="shared" si="1"/>
        <v>2</v>
      </c>
      <c r="H15" s="65">
        <f>VLOOKUP($A15,'Return Data'!$B$7:$R$2700,11,0)</f>
        <v>16.215699999999998</v>
      </c>
      <c r="I15" s="66">
        <f t="shared" si="2"/>
        <v>2</v>
      </c>
      <c r="J15" s="65">
        <f>VLOOKUP($A15,'Return Data'!$B$7:$R$2700,12,0)</f>
        <v>10.432</v>
      </c>
      <c r="K15" s="66">
        <f t="shared" si="3"/>
        <v>1</v>
      </c>
      <c r="L15" s="65">
        <f>VLOOKUP($A15,'Return Data'!$B$7:$R$2700,13,0)</f>
        <v>10.895300000000001</v>
      </c>
      <c r="M15" s="66">
        <f t="shared" si="5"/>
        <v>1</v>
      </c>
      <c r="N15" s="65">
        <f>VLOOKUP($A15,'Return Data'!$B$7:$R$2700,17,0)</f>
        <v>10.42</v>
      </c>
      <c r="O15" s="66">
        <f t="shared" si="6"/>
        <v>2</v>
      </c>
      <c r="P15" s="65">
        <f>VLOOKUP($A15,'Return Data'!$B$7:$R$2700,14,0)</f>
        <v>8.5277999999999992</v>
      </c>
      <c r="Q15" s="66">
        <f t="shared" si="7"/>
        <v>2</v>
      </c>
      <c r="R15" s="65">
        <f>VLOOKUP($A15,'Return Data'!$B$7:$R$2700,16,0)</f>
        <v>9.8831000000000007</v>
      </c>
      <c r="S15" s="67">
        <f t="shared" si="4"/>
        <v>1</v>
      </c>
    </row>
    <row r="16" spans="1:19" x14ac:dyDescent="0.3">
      <c r="A16" s="82" t="s">
        <v>689</v>
      </c>
      <c r="B16" s="64">
        <f>VLOOKUP($A16,'Return Data'!$B$7:$R$2700,3,0)</f>
        <v>44158</v>
      </c>
      <c r="C16" s="65">
        <f>VLOOKUP($A16,'Return Data'!$B$7:$R$2700,4,0)</f>
        <v>24.777799999999999</v>
      </c>
      <c r="D16" s="65">
        <f>VLOOKUP($A16,'Return Data'!$B$7:$R$2700,9,0)</f>
        <v>10.930099999999999</v>
      </c>
      <c r="E16" s="66">
        <f t="shared" si="0"/>
        <v>11</v>
      </c>
      <c r="F16" s="65">
        <f>VLOOKUP($A16,'Return Data'!$B$7:$R$2700,10,0)</f>
        <v>11.8056</v>
      </c>
      <c r="G16" s="66">
        <f t="shared" si="1"/>
        <v>10</v>
      </c>
      <c r="H16" s="65">
        <f>VLOOKUP($A16,'Return Data'!$B$7:$R$2700,11,0)</f>
        <v>12.462199999999999</v>
      </c>
      <c r="I16" s="66">
        <f t="shared" si="2"/>
        <v>8</v>
      </c>
      <c r="J16" s="65">
        <f>VLOOKUP($A16,'Return Data'!$B$7:$R$2700,12,0)</f>
        <v>9.5962999999999994</v>
      </c>
      <c r="K16" s="66">
        <f t="shared" si="3"/>
        <v>4</v>
      </c>
      <c r="L16" s="65">
        <f>VLOOKUP($A16,'Return Data'!$B$7:$R$2700,13,0)</f>
        <v>10.6601</v>
      </c>
      <c r="M16" s="66">
        <f t="shared" si="5"/>
        <v>2</v>
      </c>
      <c r="N16" s="65">
        <f>VLOOKUP($A16,'Return Data'!$B$7:$R$2700,17,0)</f>
        <v>10.438700000000001</v>
      </c>
      <c r="O16" s="66">
        <f t="shared" si="6"/>
        <v>1</v>
      </c>
      <c r="P16" s="65">
        <f>VLOOKUP($A16,'Return Data'!$B$7:$R$2700,14,0)</f>
        <v>9.2172000000000001</v>
      </c>
      <c r="Q16" s="66">
        <f t="shared" si="7"/>
        <v>1</v>
      </c>
      <c r="R16" s="65">
        <f>VLOOKUP($A16,'Return Data'!$B$7:$R$2700,16,0)</f>
        <v>9.6242999999999999</v>
      </c>
      <c r="S16" s="67">
        <f t="shared" si="4"/>
        <v>2</v>
      </c>
    </row>
    <row r="17" spans="1:19" x14ac:dyDescent="0.3">
      <c r="A17" s="82" t="s">
        <v>691</v>
      </c>
      <c r="B17" s="64">
        <f>VLOOKUP($A17,'Return Data'!$B$7:$R$2700,3,0)</f>
        <v>44158</v>
      </c>
      <c r="C17" s="65">
        <f>VLOOKUP($A17,'Return Data'!$B$7:$R$2700,4,0)</f>
        <v>13.734</v>
      </c>
      <c r="D17" s="65">
        <f>VLOOKUP($A17,'Return Data'!$B$7:$R$2700,9,0)</f>
        <v>14.8447</v>
      </c>
      <c r="E17" s="66">
        <f t="shared" si="0"/>
        <v>5</v>
      </c>
      <c r="F17" s="65">
        <f>VLOOKUP($A17,'Return Data'!$B$7:$R$2700,10,0)</f>
        <v>13.8409</v>
      </c>
      <c r="G17" s="66">
        <f t="shared" si="1"/>
        <v>6</v>
      </c>
      <c r="H17" s="65">
        <f>VLOOKUP($A17,'Return Data'!$B$7:$R$2700,11,0)</f>
        <v>14.967000000000001</v>
      </c>
      <c r="I17" s="66">
        <f t="shared" si="2"/>
        <v>5</v>
      </c>
      <c r="J17" s="65">
        <f>VLOOKUP($A17,'Return Data'!$B$7:$R$2700,12,0)</f>
        <v>-6.843</v>
      </c>
      <c r="K17" s="66">
        <f t="shared" si="3"/>
        <v>16</v>
      </c>
      <c r="L17" s="65">
        <f>VLOOKUP($A17,'Return Data'!$B$7:$R$2700,13,0)</f>
        <v>-4.0724999999999998</v>
      </c>
      <c r="M17" s="66">
        <f t="shared" si="5"/>
        <v>16</v>
      </c>
      <c r="N17" s="65">
        <f>VLOOKUP($A17,'Return Data'!$B$7:$R$2700,17,0)</f>
        <v>-3.4697</v>
      </c>
      <c r="O17" s="66">
        <f t="shared" si="6"/>
        <v>17</v>
      </c>
      <c r="P17" s="65">
        <f>VLOOKUP($A17,'Return Data'!$B$7:$R$2700,14,0)</f>
        <v>-0.59989999999999999</v>
      </c>
      <c r="Q17" s="66">
        <f t="shared" si="7"/>
        <v>16</v>
      </c>
      <c r="R17" s="65">
        <f>VLOOKUP($A17,'Return Data'!$B$7:$R$2700,16,0)</f>
        <v>4.8262999999999998</v>
      </c>
      <c r="S17" s="67">
        <f t="shared" si="4"/>
        <v>17</v>
      </c>
    </row>
    <row r="18" spans="1:19" x14ac:dyDescent="0.3">
      <c r="A18" s="82" t="s">
        <v>692</v>
      </c>
      <c r="B18" s="64">
        <f>VLOOKUP($A18,'Return Data'!$B$7:$R$2700,3,0)</f>
        <v>44158</v>
      </c>
      <c r="C18" s="65">
        <f>VLOOKUP($A18,'Return Data'!$B$7:$R$2700,4,0)</f>
        <v>13.3613</v>
      </c>
      <c r="D18" s="65">
        <f>VLOOKUP($A18,'Return Data'!$B$7:$R$2700,9,0)</f>
        <v>6.9763000000000002</v>
      </c>
      <c r="E18" s="66">
        <f t="shared" si="0"/>
        <v>17</v>
      </c>
      <c r="F18" s="65">
        <f>VLOOKUP($A18,'Return Data'!$B$7:$R$2700,10,0)</f>
        <v>11.083500000000001</v>
      </c>
      <c r="G18" s="66">
        <f t="shared" si="1"/>
        <v>13</v>
      </c>
      <c r="H18" s="65">
        <f>VLOOKUP($A18,'Return Data'!$B$7:$R$2700,11,0)</f>
        <v>10.4239</v>
      </c>
      <c r="I18" s="66">
        <f t="shared" si="2"/>
        <v>13</v>
      </c>
      <c r="J18" s="65">
        <f>VLOOKUP($A18,'Return Data'!$B$7:$R$2700,12,0)</f>
        <v>6.9301000000000004</v>
      </c>
      <c r="K18" s="66">
        <f t="shared" si="3"/>
        <v>7</v>
      </c>
      <c r="L18" s="65">
        <f>VLOOKUP($A18,'Return Data'!$B$7:$R$2700,13,0)</f>
        <v>8.2094000000000005</v>
      </c>
      <c r="M18" s="66">
        <f t="shared" si="5"/>
        <v>6</v>
      </c>
      <c r="N18" s="65">
        <f>VLOOKUP($A18,'Return Data'!$B$7:$R$2700,17,0)</f>
        <v>9.3377999999999997</v>
      </c>
      <c r="O18" s="66">
        <f t="shared" si="6"/>
        <v>3</v>
      </c>
      <c r="P18" s="65">
        <f>VLOOKUP($A18,'Return Data'!$B$7:$R$2700,14,0)</f>
        <v>7.8954000000000004</v>
      </c>
      <c r="Q18" s="66">
        <f t="shared" si="7"/>
        <v>5</v>
      </c>
      <c r="R18" s="65">
        <f>VLOOKUP($A18,'Return Data'!$B$7:$R$2700,16,0)</f>
        <v>8.0813000000000006</v>
      </c>
      <c r="S18" s="67">
        <f t="shared" si="4"/>
        <v>7</v>
      </c>
    </row>
    <row r="19" spans="1:19" x14ac:dyDescent="0.3">
      <c r="A19" s="82" t="s">
        <v>695</v>
      </c>
      <c r="B19" s="64">
        <f>VLOOKUP($A19,'Return Data'!$B$7:$R$2700,3,0)</f>
        <v>44158</v>
      </c>
      <c r="C19" s="65">
        <f>VLOOKUP($A19,'Return Data'!$B$7:$R$2700,4,0)</f>
        <v>1518.0282999999999</v>
      </c>
      <c r="D19" s="65">
        <f>VLOOKUP($A19,'Return Data'!$B$7:$R$2700,9,0)</f>
        <v>7.1978999999999997</v>
      </c>
      <c r="E19" s="66">
        <f t="shared" si="0"/>
        <v>16</v>
      </c>
      <c r="F19" s="65">
        <f>VLOOKUP($A19,'Return Data'!$B$7:$R$2700,10,0)</f>
        <v>7.8540000000000001</v>
      </c>
      <c r="G19" s="66">
        <f t="shared" si="1"/>
        <v>18</v>
      </c>
      <c r="H19" s="65">
        <f>VLOOKUP($A19,'Return Data'!$B$7:$R$2700,11,0)</f>
        <v>9.1999999999999993</v>
      </c>
      <c r="I19" s="66">
        <f t="shared" si="2"/>
        <v>15</v>
      </c>
      <c r="J19" s="65">
        <f>VLOOKUP($A19,'Return Data'!$B$7:$R$2700,12,0)</f>
        <v>9.7665000000000006</v>
      </c>
      <c r="K19" s="66">
        <f t="shared" si="3"/>
        <v>3</v>
      </c>
      <c r="L19" s="65">
        <f>VLOOKUP($A19,'Return Data'!$B$7:$R$2700,13,0)</f>
        <v>9.4015000000000004</v>
      </c>
      <c r="M19" s="66">
        <f t="shared" si="5"/>
        <v>4</v>
      </c>
      <c r="N19" s="65">
        <f>VLOOKUP($A19,'Return Data'!$B$7:$R$2700,17,0)</f>
        <v>3.1038000000000001</v>
      </c>
      <c r="O19" s="66">
        <f t="shared" si="6"/>
        <v>12</v>
      </c>
      <c r="P19" s="65">
        <f>VLOOKUP($A19,'Return Data'!$B$7:$R$2700,14,0)</f>
        <v>3.3483000000000001</v>
      </c>
      <c r="Q19" s="66">
        <f t="shared" si="7"/>
        <v>11</v>
      </c>
      <c r="R19" s="65">
        <f>VLOOKUP($A19,'Return Data'!$B$7:$R$2700,16,0)</f>
        <v>6.9356999999999998</v>
      </c>
      <c r="S19" s="67">
        <f t="shared" si="4"/>
        <v>13</v>
      </c>
    </row>
    <row r="20" spans="1:19" x14ac:dyDescent="0.3">
      <c r="A20" s="82" t="s">
        <v>697</v>
      </c>
      <c r="B20" s="64">
        <f>VLOOKUP($A20,'Return Data'!$B$7:$R$2700,3,0)</f>
        <v>44158</v>
      </c>
      <c r="C20" s="65">
        <f>VLOOKUP($A20,'Return Data'!$B$7:$R$2700,4,0)</f>
        <v>24.7029</v>
      </c>
      <c r="D20" s="65">
        <f>VLOOKUP($A20,'Return Data'!$B$7:$R$2700,9,0)</f>
        <v>14.010899999999999</v>
      </c>
      <c r="E20" s="66">
        <f t="shared" si="0"/>
        <v>6</v>
      </c>
      <c r="F20" s="65">
        <f>VLOOKUP($A20,'Return Data'!$B$7:$R$2700,10,0)</f>
        <v>10.095800000000001</v>
      </c>
      <c r="G20" s="66">
        <f t="shared" si="1"/>
        <v>15</v>
      </c>
      <c r="H20" s="65">
        <f>VLOOKUP($A20,'Return Data'!$B$7:$R$2700,11,0)</f>
        <v>11.669499999999999</v>
      </c>
      <c r="I20" s="66">
        <f t="shared" si="2"/>
        <v>11</v>
      </c>
      <c r="J20" s="65">
        <f>VLOOKUP($A20,'Return Data'!$B$7:$R$2700,12,0)</f>
        <v>5.7244999999999999</v>
      </c>
      <c r="K20" s="66">
        <f t="shared" si="3"/>
        <v>9</v>
      </c>
      <c r="L20" s="65">
        <f>VLOOKUP($A20,'Return Data'!$B$7:$R$2700,13,0)</f>
        <v>7.2786</v>
      </c>
      <c r="M20" s="66">
        <f t="shared" si="5"/>
        <v>7</v>
      </c>
      <c r="N20" s="65">
        <f>VLOOKUP($A20,'Return Data'!$B$7:$R$2700,17,0)</f>
        <v>8.9107000000000003</v>
      </c>
      <c r="O20" s="66">
        <f t="shared" si="6"/>
        <v>5</v>
      </c>
      <c r="P20" s="65">
        <f>VLOOKUP($A20,'Return Data'!$B$7:$R$2700,14,0)</f>
        <v>7.99</v>
      </c>
      <c r="Q20" s="66">
        <f t="shared" si="7"/>
        <v>4</v>
      </c>
      <c r="R20" s="65">
        <f>VLOOKUP($A20,'Return Data'!$B$7:$R$2700,16,0)</f>
        <v>9.2652999999999999</v>
      </c>
      <c r="S20" s="67">
        <f t="shared" si="4"/>
        <v>4</v>
      </c>
    </row>
    <row r="21" spans="1:19" x14ac:dyDescent="0.3">
      <c r="A21" s="82" t="s">
        <v>699</v>
      </c>
      <c r="B21" s="64">
        <f>VLOOKUP($A21,'Return Data'!$B$7:$R$2700,3,0)</f>
        <v>44158</v>
      </c>
      <c r="C21" s="65">
        <f>VLOOKUP($A21,'Return Data'!$B$7:$R$2700,4,0)</f>
        <v>23.0944</v>
      </c>
      <c r="D21" s="65">
        <f>VLOOKUP($A21,'Return Data'!$B$7:$R$2700,9,0)</f>
        <v>8.3795999999999999</v>
      </c>
      <c r="E21" s="66">
        <f t="shared" si="0"/>
        <v>14</v>
      </c>
      <c r="F21" s="65">
        <f>VLOOKUP($A21,'Return Data'!$B$7:$R$2700,10,0)</f>
        <v>14.935499999999999</v>
      </c>
      <c r="G21" s="66">
        <f t="shared" si="1"/>
        <v>4</v>
      </c>
      <c r="H21" s="65">
        <f>VLOOKUP($A21,'Return Data'!$B$7:$R$2700,11,0)</f>
        <v>15.8466</v>
      </c>
      <c r="I21" s="66">
        <f t="shared" si="2"/>
        <v>3</v>
      </c>
      <c r="J21" s="65">
        <f>VLOOKUP($A21,'Return Data'!$B$7:$R$2700,12,0)</f>
        <v>4.8060999999999998</v>
      </c>
      <c r="K21" s="66">
        <f t="shared" si="3"/>
        <v>11</v>
      </c>
      <c r="L21" s="65">
        <f>VLOOKUP($A21,'Return Data'!$B$7:$R$2700,13,0)</f>
        <v>6.3464</v>
      </c>
      <c r="M21" s="66">
        <f t="shared" si="5"/>
        <v>10</v>
      </c>
      <c r="N21" s="65">
        <f>VLOOKUP($A21,'Return Data'!$B$7:$R$2700,17,0)</f>
        <v>4.8623000000000003</v>
      </c>
      <c r="O21" s="66">
        <f t="shared" si="6"/>
        <v>9</v>
      </c>
      <c r="P21" s="65">
        <f>VLOOKUP($A21,'Return Data'!$B$7:$R$2700,14,0)</f>
        <v>4.9817</v>
      </c>
      <c r="Q21" s="66">
        <f t="shared" si="7"/>
        <v>8</v>
      </c>
      <c r="R21" s="65">
        <f>VLOOKUP($A21,'Return Data'!$B$7:$R$2700,16,0)</f>
        <v>7.6882000000000001</v>
      </c>
      <c r="S21" s="67">
        <f t="shared" si="4"/>
        <v>11</v>
      </c>
    </row>
    <row r="22" spans="1:19" x14ac:dyDescent="0.3">
      <c r="A22" s="82" t="s">
        <v>700</v>
      </c>
      <c r="B22" s="64">
        <f>VLOOKUP($A22,'Return Data'!$B$7:$R$2700,3,0)</f>
        <v>44158</v>
      </c>
      <c r="C22" s="65">
        <f>VLOOKUP($A22,'Return Data'!$B$7:$R$2700,4,0)</f>
        <v>11.8256</v>
      </c>
      <c r="D22" s="65">
        <f>VLOOKUP($A22,'Return Data'!$B$7:$R$2700,9,0)</f>
        <v>5.6322999999999999</v>
      </c>
      <c r="E22" s="66">
        <f t="shared" si="0"/>
        <v>20</v>
      </c>
      <c r="F22" s="65">
        <f>VLOOKUP($A22,'Return Data'!$B$7:$R$2700,10,0)</f>
        <v>8.2012</v>
      </c>
      <c r="G22" s="66">
        <f t="shared" si="1"/>
        <v>17</v>
      </c>
      <c r="H22" s="65">
        <f>VLOOKUP($A22,'Return Data'!$B$7:$R$2700,11,0)</f>
        <v>6.734</v>
      </c>
      <c r="I22" s="66">
        <f t="shared" si="2"/>
        <v>16</v>
      </c>
      <c r="J22" s="65">
        <f>VLOOKUP($A22,'Return Data'!$B$7:$R$2700,12,0)</f>
        <v>5.8489000000000004</v>
      </c>
      <c r="K22" s="66">
        <f t="shared" si="3"/>
        <v>8</v>
      </c>
      <c r="L22" s="65">
        <f>VLOOKUP($A22,'Return Data'!$B$7:$R$2700,13,0)</f>
        <v>6.8836000000000004</v>
      </c>
      <c r="M22" s="66">
        <f t="shared" si="5"/>
        <v>8</v>
      </c>
      <c r="N22" s="65">
        <f>VLOOKUP($A22,'Return Data'!$B$7:$R$2700,17,0)</f>
        <v>8.0604999999999993</v>
      </c>
      <c r="O22" s="66">
        <f t="shared" si="6"/>
        <v>6</v>
      </c>
      <c r="P22" s="65"/>
      <c r="Q22" s="66"/>
      <c r="R22" s="65">
        <f>VLOOKUP($A22,'Return Data'!$B$7:$R$2700,16,0)</f>
        <v>7.6910999999999996</v>
      </c>
      <c r="S22" s="67">
        <f t="shared" si="4"/>
        <v>10</v>
      </c>
    </row>
    <row r="23" spans="1:19" x14ac:dyDescent="0.3">
      <c r="A23" s="82" t="s">
        <v>703</v>
      </c>
      <c r="B23" s="64">
        <f>VLOOKUP($A23,'Return Data'!$B$7:$R$2700,3,0)</f>
        <v>44158</v>
      </c>
      <c r="C23" s="65">
        <f>VLOOKUP($A23,'Return Data'!$B$7:$R$2700,4,0)</f>
        <v>25.564900000000002</v>
      </c>
      <c r="D23" s="65">
        <f>VLOOKUP($A23,'Return Data'!$B$7:$R$2700,9,0)</f>
        <v>13.5708</v>
      </c>
      <c r="E23" s="66">
        <f t="shared" si="0"/>
        <v>7</v>
      </c>
      <c r="F23" s="65">
        <f>VLOOKUP($A23,'Return Data'!$B$7:$R$2700,10,0)</f>
        <v>13.3268</v>
      </c>
      <c r="G23" s="66">
        <f t="shared" si="1"/>
        <v>8</v>
      </c>
      <c r="H23" s="65">
        <f>VLOOKUP($A23,'Return Data'!$B$7:$R$2700,11,0)</f>
        <v>12.1473</v>
      </c>
      <c r="I23" s="66">
        <f t="shared" si="2"/>
        <v>9</v>
      </c>
      <c r="J23" s="65">
        <f>VLOOKUP($A23,'Return Data'!$B$7:$R$2700,12,0)</f>
        <v>-8.5643999999999991</v>
      </c>
      <c r="K23" s="66">
        <f t="shared" si="3"/>
        <v>17</v>
      </c>
      <c r="L23" s="65">
        <f>VLOOKUP($A23,'Return Data'!$B$7:$R$2700,13,0)</f>
        <v>-6.2941000000000003</v>
      </c>
      <c r="M23" s="66">
        <f t="shared" si="5"/>
        <v>17</v>
      </c>
      <c r="N23" s="65">
        <f>VLOOKUP($A23,'Return Data'!$B$7:$R$2700,17,0)</f>
        <v>-1.3218000000000001</v>
      </c>
      <c r="O23" s="66">
        <f t="shared" si="6"/>
        <v>16</v>
      </c>
      <c r="P23" s="65">
        <f>VLOOKUP($A23,'Return Data'!$B$7:$R$2700,14,0)</f>
        <v>1.0589</v>
      </c>
      <c r="Q23" s="66">
        <f>RANK(P23,P$8:P$30,0)</f>
        <v>15</v>
      </c>
      <c r="R23" s="65">
        <f>VLOOKUP($A23,'Return Data'!$B$7:$R$2700,16,0)</f>
        <v>6.5381999999999998</v>
      </c>
      <c r="S23" s="67">
        <f t="shared" si="4"/>
        <v>15</v>
      </c>
    </row>
    <row r="24" spans="1:19" x14ac:dyDescent="0.3">
      <c r="A24" s="82" t="s">
        <v>705</v>
      </c>
      <c r="B24" s="64">
        <f>VLOOKUP($A24,'Return Data'!$B$7:$R$2700,3,0)</f>
        <v>44158</v>
      </c>
      <c r="C24" s="65">
        <f>VLOOKUP($A24,'Return Data'!$B$7:$R$2700,4,0)</f>
        <v>0.15870000000000001</v>
      </c>
      <c r="D24" s="65">
        <f>VLOOKUP($A24,'Return Data'!$B$7:$R$2700,9,0)</f>
        <v>8.9708000000000006</v>
      </c>
      <c r="E24" s="66">
        <f t="shared" si="0"/>
        <v>12</v>
      </c>
      <c r="F24" s="65">
        <f>VLOOKUP($A24,'Return Data'!$B$7:$R$2700,10,0)</f>
        <v>-8.1443999999999992</v>
      </c>
      <c r="G24" s="66">
        <f t="shared" si="1"/>
        <v>22</v>
      </c>
      <c r="H24" s="65">
        <f>VLOOKUP($A24,'Return Data'!$B$7:$R$2700,11,0)</f>
        <v>0.249</v>
      </c>
      <c r="I24" s="66">
        <f t="shared" si="2"/>
        <v>19</v>
      </c>
      <c r="J24" s="65"/>
      <c r="K24" s="66"/>
      <c r="L24" s="65"/>
      <c r="M24" s="66"/>
      <c r="N24" s="65"/>
      <c r="O24" s="66"/>
      <c r="P24" s="65"/>
      <c r="Q24" s="66"/>
      <c r="R24" s="65">
        <f>VLOOKUP($A24,'Return Data'!$B$7:$R$2700,16,0)</f>
        <v>3.3706</v>
      </c>
      <c r="S24" s="67">
        <f t="shared" si="4"/>
        <v>18</v>
      </c>
    </row>
    <row r="25" spans="1:19" x14ac:dyDescent="0.3">
      <c r="A25" s="82" t="s">
        <v>708</v>
      </c>
      <c r="B25" s="64">
        <f>VLOOKUP($A25,'Return Data'!$B$7:$R$2700,3,0)</f>
        <v>44158</v>
      </c>
      <c r="C25" s="65">
        <f>VLOOKUP($A25,'Return Data'!$B$7:$R$2700,4,0)</f>
        <v>15.073600000000001</v>
      </c>
      <c r="D25" s="65">
        <f>VLOOKUP($A25,'Return Data'!$B$7:$R$2700,9,0)</f>
        <v>15.0707</v>
      </c>
      <c r="E25" s="66">
        <f t="shared" si="0"/>
        <v>4</v>
      </c>
      <c r="F25" s="65">
        <f>VLOOKUP($A25,'Return Data'!$B$7:$R$2700,10,0)</f>
        <v>13.236499999999999</v>
      </c>
      <c r="G25" s="66">
        <f t="shared" si="1"/>
        <v>9</v>
      </c>
      <c r="H25" s="65">
        <f>VLOOKUP($A25,'Return Data'!$B$7:$R$2700,11,0)</f>
        <v>5.7076000000000002</v>
      </c>
      <c r="I25" s="66">
        <f t="shared" si="2"/>
        <v>17</v>
      </c>
      <c r="J25" s="65">
        <f>VLOOKUP($A25,'Return Data'!$B$7:$R$2700,12,0)</f>
        <v>-5.3813000000000004</v>
      </c>
      <c r="K25" s="66">
        <f>RANK(J25,J$8:J$30,0)</f>
        <v>15</v>
      </c>
      <c r="L25" s="65">
        <f>VLOOKUP($A25,'Return Data'!$B$7:$R$2700,13,0)</f>
        <v>-2.4291999999999998</v>
      </c>
      <c r="M25" s="66">
        <f>RANK(L25,L$8:L$30,0)</f>
        <v>15</v>
      </c>
      <c r="N25" s="65">
        <f>VLOOKUP($A25,'Return Data'!$B$7:$R$2700,17,0)</f>
        <v>1.3257000000000001</v>
      </c>
      <c r="O25" s="66">
        <f>RANK(N25,N$8:N$30,0)</f>
        <v>14</v>
      </c>
      <c r="P25" s="65">
        <f>VLOOKUP($A25,'Return Data'!$B$7:$R$2700,14,0)</f>
        <v>2.6448</v>
      </c>
      <c r="Q25" s="66">
        <f>RANK(P25,P$8:P$30,0)</f>
        <v>13</v>
      </c>
      <c r="R25" s="65">
        <f>VLOOKUP($A25,'Return Data'!$B$7:$R$2700,16,0)</f>
        <v>6.8929999999999998</v>
      </c>
      <c r="S25" s="67">
        <f t="shared" si="4"/>
        <v>14</v>
      </c>
    </row>
    <row r="26" spans="1:19" x14ac:dyDescent="0.3">
      <c r="A26" s="82" t="s">
        <v>714</v>
      </c>
      <c r="B26" s="64">
        <f>VLOOKUP($A26,'Return Data'!$B$7:$R$2700,3,0)</f>
        <v>44158</v>
      </c>
      <c r="C26" s="65">
        <f>VLOOKUP($A26,'Return Data'!$B$7:$R$2700,4,0)</f>
        <v>35.511200000000002</v>
      </c>
      <c r="D26" s="65">
        <f>VLOOKUP($A26,'Return Data'!$B$7:$R$2700,9,0)</f>
        <v>12.7662</v>
      </c>
      <c r="E26" s="66">
        <f t="shared" si="0"/>
        <v>8</v>
      </c>
      <c r="F26" s="65">
        <f>VLOOKUP($A26,'Return Data'!$B$7:$R$2700,10,0)</f>
        <v>13.5944</v>
      </c>
      <c r="G26" s="66">
        <f t="shared" si="1"/>
        <v>7</v>
      </c>
      <c r="H26" s="65">
        <f>VLOOKUP($A26,'Return Data'!$B$7:$R$2700,11,0)</f>
        <v>13.2338</v>
      </c>
      <c r="I26" s="66">
        <f t="shared" si="2"/>
        <v>7</v>
      </c>
      <c r="J26" s="65">
        <f>VLOOKUP($A26,'Return Data'!$B$7:$R$2700,12,0)</f>
        <v>9.7917000000000005</v>
      </c>
      <c r="K26" s="66">
        <f>RANK(J26,J$8:J$30,0)</f>
        <v>2</v>
      </c>
      <c r="L26" s="65">
        <f>VLOOKUP($A26,'Return Data'!$B$7:$R$2700,13,0)</f>
        <v>9.6721000000000004</v>
      </c>
      <c r="M26" s="66">
        <f>RANK(L26,L$8:L$30,0)</f>
        <v>3</v>
      </c>
      <c r="N26" s="65">
        <f>VLOOKUP($A26,'Return Data'!$B$7:$R$2700,17,0)</f>
        <v>9.0045000000000002</v>
      </c>
      <c r="O26" s="66">
        <f>RANK(N26,N$8:N$30,0)</f>
        <v>4</v>
      </c>
      <c r="P26" s="65">
        <f>VLOOKUP($A26,'Return Data'!$B$7:$R$2700,14,0)</f>
        <v>8.0029000000000003</v>
      </c>
      <c r="Q26" s="66">
        <f>RANK(P26,P$8:P$30,0)</f>
        <v>3</v>
      </c>
      <c r="R26" s="65">
        <f>VLOOKUP($A26,'Return Data'!$B$7:$R$2700,16,0)</f>
        <v>9.4478000000000009</v>
      </c>
      <c r="S26" s="67">
        <f t="shared" si="4"/>
        <v>3</v>
      </c>
    </row>
    <row r="27" spans="1:19" x14ac:dyDescent="0.3">
      <c r="A27" s="82" t="s">
        <v>717</v>
      </c>
      <c r="B27" s="64">
        <f>VLOOKUP($A27,'Return Data'!$B$7:$R$2700,3,0)</f>
        <v>44158</v>
      </c>
      <c r="C27" s="65">
        <f>VLOOKUP($A27,'Return Data'!$B$7:$R$2700,4,0)</f>
        <v>27.642499999999998</v>
      </c>
      <c r="D27" s="65">
        <f>VLOOKUP($A27,'Return Data'!$B$7:$R$2700,9,0)</f>
        <v>3.6059999999999999</v>
      </c>
      <c r="E27" s="66">
        <f t="shared" si="0"/>
        <v>21</v>
      </c>
      <c r="F27" s="65">
        <f>VLOOKUP($A27,'Return Data'!$B$7:$R$2700,10,0)</f>
        <v>4.0035999999999996</v>
      </c>
      <c r="G27" s="66">
        <f t="shared" si="1"/>
        <v>20</v>
      </c>
      <c r="H27" s="65">
        <f>VLOOKUP($A27,'Return Data'!$B$7:$R$2700,11,0)</f>
        <v>5.1883999999999997</v>
      </c>
      <c r="I27" s="66">
        <f t="shared" si="2"/>
        <v>18</v>
      </c>
      <c r="J27" s="65">
        <f>VLOOKUP($A27,'Return Data'!$B$7:$R$2700,12,0)</f>
        <v>5.6436000000000002</v>
      </c>
      <c r="K27" s="66">
        <f>RANK(J27,J$8:J$30,0)</f>
        <v>10</v>
      </c>
      <c r="L27" s="65">
        <f>VLOOKUP($A27,'Return Data'!$B$7:$R$2700,13,0)</f>
        <v>5.9916999999999998</v>
      </c>
      <c r="M27" s="66">
        <f>RANK(L27,L$8:L$30,0)</f>
        <v>11</v>
      </c>
      <c r="N27" s="65">
        <f>VLOOKUP($A27,'Return Data'!$B$7:$R$2700,17,0)</f>
        <v>0.31209999999999999</v>
      </c>
      <c r="O27" s="66">
        <f>RANK(N27,N$8:N$30,0)</f>
        <v>15</v>
      </c>
      <c r="P27" s="65">
        <f>VLOOKUP($A27,'Return Data'!$B$7:$R$2700,14,0)</f>
        <v>2.6392000000000002</v>
      </c>
      <c r="Q27" s="66">
        <f>RANK(P27,P$8:P$30,0)</f>
        <v>14</v>
      </c>
      <c r="R27" s="65">
        <f>VLOOKUP($A27,'Return Data'!$B$7:$R$2700,16,0)</f>
        <v>5.4631999999999996</v>
      </c>
      <c r="S27" s="67">
        <f t="shared" si="4"/>
        <v>16</v>
      </c>
    </row>
    <row r="28" spans="1:19" x14ac:dyDescent="0.3">
      <c r="A28" s="82" t="s">
        <v>720</v>
      </c>
      <c r="B28" s="64">
        <f>VLOOKUP($A28,'Return Data'!$B$7:$R$2700,3,0)</f>
        <v>44158</v>
      </c>
      <c r="C28" s="65">
        <f>VLOOKUP($A28,'Return Data'!$B$7:$R$2700,4,0)</f>
        <v>0.15989999999999999</v>
      </c>
      <c r="D28" s="65">
        <f>VLOOKUP($A28,'Return Data'!$B$7:$R$2700,9,0)</f>
        <v>0</v>
      </c>
      <c r="E28" s="66">
        <f t="shared" si="0"/>
        <v>22</v>
      </c>
      <c r="F28" s="65">
        <f>VLOOKUP($A28,'Return Data'!$B$7:$R$2700,10,0)</f>
        <v>-74.7179</v>
      </c>
      <c r="G28" s="66">
        <f t="shared" si="1"/>
        <v>23</v>
      </c>
      <c r="H28" s="65">
        <f>VLOOKUP($A28,'Return Data'!$B$7:$R$2700,11,0)</f>
        <v>-37.964799999999997</v>
      </c>
      <c r="I28" s="66">
        <f t="shared" si="2"/>
        <v>22</v>
      </c>
      <c r="J28" s="65">
        <f>VLOOKUP($A28,'Return Data'!$B$7:$R$2700,12,0)</f>
        <v>-25.355499999999999</v>
      </c>
      <c r="K28" s="66">
        <f>RANK(J28,J$8:J$30,0)</f>
        <v>19</v>
      </c>
      <c r="L28" s="65">
        <f>VLOOKUP($A28,'Return Data'!$B$7:$R$2700,13,0)</f>
        <v>-39.826799999999999</v>
      </c>
      <c r="M28" s="66">
        <f>RANK(L28,L$8:L$30,0)</f>
        <v>19</v>
      </c>
      <c r="N28" s="65"/>
      <c r="O28" s="66"/>
      <c r="P28" s="65"/>
      <c r="Q28" s="66"/>
      <c r="R28" s="65">
        <f>VLOOKUP($A28,'Return Data'!$B$7:$R$2700,16,0)</f>
        <v>-35.036900000000003</v>
      </c>
      <c r="S28" s="67">
        <f t="shared" si="4"/>
        <v>22</v>
      </c>
    </row>
    <row r="29" spans="1:19" x14ac:dyDescent="0.3">
      <c r="A29" s="82" t="s">
        <v>722</v>
      </c>
      <c r="B29" s="64">
        <f>VLOOKUP($A29,'Return Data'!$B$7:$R$2700,3,0)</f>
        <v>44158</v>
      </c>
      <c r="C29" s="65">
        <f>VLOOKUP($A29,'Return Data'!$B$7:$R$2700,4,0)</f>
        <v>0.79359999999999997</v>
      </c>
      <c r="D29" s="65">
        <f>VLOOKUP($A29,'Return Data'!$B$7:$R$2700,9,0)</f>
        <v>8.5178999999999991</v>
      </c>
      <c r="E29" s="66">
        <f t="shared" si="0"/>
        <v>13</v>
      </c>
      <c r="F29" s="65">
        <f>VLOOKUP($A29,'Return Data'!$B$7:$R$2700,10,0)</f>
        <v>8.6021999999999998</v>
      </c>
      <c r="G29" s="66">
        <f t="shared" si="1"/>
        <v>16</v>
      </c>
      <c r="H29" s="65">
        <f>VLOOKUP($A29,'Return Data'!$B$7:$R$2700,11,0)</f>
        <v>-96.2941</v>
      </c>
      <c r="I29" s="66">
        <f t="shared" si="2"/>
        <v>23</v>
      </c>
      <c r="J29" s="65"/>
      <c r="K29" s="66"/>
      <c r="L29" s="65"/>
      <c r="M29" s="66"/>
      <c r="N29" s="65"/>
      <c r="O29" s="66"/>
      <c r="P29" s="65"/>
      <c r="Q29" s="66"/>
      <c r="R29" s="65">
        <f>VLOOKUP($A29,'Return Data'!$B$7:$R$2700,16,0)</f>
        <v>-62.184899999999999</v>
      </c>
      <c r="S29" s="67">
        <f t="shared" si="4"/>
        <v>23</v>
      </c>
    </row>
    <row r="30" spans="1:19" x14ac:dyDescent="0.3">
      <c r="A30" s="82" t="s">
        <v>724</v>
      </c>
      <c r="B30" s="64">
        <f>VLOOKUP($A30,'Return Data'!$B$7:$R$2700,3,0)</f>
        <v>44158</v>
      </c>
      <c r="C30" s="65">
        <f>VLOOKUP($A30,'Return Data'!$B$7:$R$2700,4,0)</f>
        <v>12.2776</v>
      </c>
      <c r="D30" s="65">
        <f>VLOOKUP($A30,'Return Data'!$B$7:$R$2700,9,0)</f>
        <v>8.1791</v>
      </c>
      <c r="E30" s="66">
        <f t="shared" si="0"/>
        <v>15</v>
      </c>
      <c r="F30" s="65">
        <f>VLOOKUP($A30,'Return Data'!$B$7:$R$2700,10,0)</f>
        <v>10.4747</v>
      </c>
      <c r="G30" s="66">
        <f t="shared" si="1"/>
        <v>14</v>
      </c>
      <c r="H30" s="65">
        <f>VLOOKUP($A30,'Return Data'!$B$7:$R$2700,11,0)</f>
        <v>-9.7721999999999998</v>
      </c>
      <c r="I30" s="66">
        <f t="shared" si="2"/>
        <v>21</v>
      </c>
      <c r="J30" s="65">
        <f>VLOOKUP($A30,'Return Data'!$B$7:$R$2700,12,0)</f>
        <v>-14.179600000000001</v>
      </c>
      <c r="K30" s="66">
        <f>RANK(J30,J$8:J$30,0)</f>
        <v>18</v>
      </c>
      <c r="L30" s="65">
        <f>VLOOKUP($A30,'Return Data'!$B$7:$R$2700,13,0)</f>
        <v>-26.8674</v>
      </c>
      <c r="M30" s="66">
        <f>RANK(L30,L$8:L$30,0)</f>
        <v>18</v>
      </c>
      <c r="N30" s="65">
        <f>VLOOKUP($A30,'Return Data'!$B$7:$R$2700,17,0)</f>
        <v>-16.084599999999998</v>
      </c>
      <c r="O30" s="66">
        <f>RANK(N30,N$8:N$30,0)</f>
        <v>18</v>
      </c>
      <c r="P30" s="65">
        <f>VLOOKUP($A30,'Return Data'!$B$7:$R$2700,14,0)</f>
        <v>-9.3792000000000009</v>
      </c>
      <c r="Q30" s="66">
        <f>RANK(P30,P$8:P$30,0)</f>
        <v>17</v>
      </c>
      <c r="R30" s="65">
        <f>VLOOKUP($A30,'Return Data'!$B$7:$R$2700,16,0)</f>
        <v>2.4735</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10.251556521739129</v>
      </c>
      <c r="E32" s="88"/>
      <c r="F32" s="89">
        <f>AVERAGE(F8:F30)</f>
        <v>6.6910043478260892</v>
      </c>
      <c r="G32" s="88"/>
      <c r="H32" s="89">
        <f>AVERAGE(H8:H30)</f>
        <v>3.0091304347826084</v>
      </c>
      <c r="I32" s="88"/>
      <c r="J32" s="89">
        <f>AVERAGE(J8:J30)</f>
        <v>-3.0758095238095229</v>
      </c>
      <c r="K32" s="88"/>
      <c r="L32" s="89">
        <f>AVERAGE(L8:L30)</f>
        <v>-1.3202349999999998</v>
      </c>
      <c r="M32" s="88"/>
      <c r="N32" s="89">
        <f>AVERAGE(N8:N30)</f>
        <v>1.2711368421052638</v>
      </c>
      <c r="O32" s="88"/>
      <c r="P32" s="89">
        <f>AVERAGE(P8:P30)</f>
        <v>2.145888888888889</v>
      </c>
      <c r="Q32" s="88"/>
      <c r="R32" s="89">
        <f>AVERAGE(R8:R30)</f>
        <v>9.6117391304347891E-2</v>
      </c>
      <c r="S32" s="90"/>
    </row>
    <row r="33" spans="1:19" x14ac:dyDescent="0.3">
      <c r="A33" s="87" t="s">
        <v>28</v>
      </c>
      <c r="B33" s="88"/>
      <c r="C33" s="88"/>
      <c r="D33" s="89">
        <f>MIN(D8:D30)</f>
        <v>0</v>
      </c>
      <c r="E33" s="88"/>
      <c r="F33" s="89">
        <f>MIN(F8:F30)</f>
        <v>-74.7179</v>
      </c>
      <c r="G33" s="88"/>
      <c r="H33" s="89">
        <f>MIN(H8:H30)</f>
        <v>-96.2941</v>
      </c>
      <c r="I33" s="88"/>
      <c r="J33" s="89">
        <f>MIN(J8:J30)</f>
        <v>-62.402200000000001</v>
      </c>
      <c r="K33" s="88"/>
      <c r="L33" s="89">
        <f>MIN(L8:L30)</f>
        <v>-44.032600000000002</v>
      </c>
      <c r="M33" s="88"/>
      <c r="N33" s="89">
        <f>MIN(N8:N30)</f>
        <v>-44.285499999999999</v>
      </c>
      <c r="O33" s="88"/>
      <c r="P33" s="89">
        <f>MIN(P8:P30)</f>
        <v>-32.527000000000001</v>
      </c>
      <c r="Q33" s="88"/>
      <c r="R33" s="89">
        <f>MIN(R8:R30)</f>
        <v>-62.184899999999999</v>
      </c>
      <c r="S33" s="90"/>
    </row>
    <row r="34" spans="1:19" ht="15" thickBot="1" x14ac:dyDescent="0.35">
      <c r="A34" s="91" t="s">
        <v>29</v>
      </c>
      <c r="B34" s="92"/>
      <c r="C34" s="92"/>
      <c r="D34" s="93">
        <f>MAX(D8:D30)</f>
        <v>24.105799999999999</v>
      </c>
      <c r="E34" s="92"/>
      <c r="F34" s="93">
        <f>MAX(F8:F30)</f>
        <v>20.029699999999998</v>
      </c>
      <c r="G34" s="92"/>
      <c r="H34" s="93">
        <f>MAX(H8:H30)</f>
        <v>16.4788</v>
      </c>
      <c r="I34" s="92"/>
      <c r="J34" s="93">
        <f>MAX(J8:J30)</f>
        <v>10.432</v>
      </c>
      <c r="K34" s="92"/>
      <c r="L34" s="93">
        <f>MAX(L8:L30)</f>
        <v>10.895300000000001</v>
      </c>
      <c r="M34" s="92"/>
      <c r="N34" s="93">
        <f>MAX(N8:N30)</f>
        <v>10.438700000000001</v>
      </c>
      <c r="O34" s="92"/>
      <c r="P34" s="93">
        <f>MAX(P8:P30)</f>
        <v>9.2172000000000001</v>
      </c>
      <c r="Q34" s="92"/>
      <c r="R34" s="93">
        <f>MAX(R8:R30)</f>
        <v>9.8831000000000007</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44158</v>
      </c>
      <c r="C8" s="65">
        <f>VLOOKUP($A8,'Return Data'!$B$7:$R$2700,4,0)</f>
        <v>14.944699999999999</v>
      </c>
      <c r="D8" s="65">
        <f>VLOOKUP($A8,'Return Data'!$B$7:$R$2700,9,0)</f>
        <v>17.6404</v>
      </c>
      <c r="E8" s="66">
        <f t="shared" ref="E8:E30" si="0">RANK(D8,D$8:D$30,0)</f>
        <v>3</v>
      </c>
      <c r="F8" s="65">
        <f>VLOOKUP($A8,'Return Data'!$B$7:$R$2700,10,0)</f>
        <v>13.4909</v>
      </c>
      <c r="G8" s="66">
        <f t="shared" ref="G8:G30" si="1">RANK(F8,F$8:F$30,0)</f>
        <v>4</v>
      </c>
      <c r="H8" s="65">
        <f>VLOOKUP($A8,'Return Data'!$B$7:$R$2700,11,0)</f>
        <v>14.432499999999999</v>
      </c>
      <c r="I8" s="66">
        <f t="shared" ref="I8:I30" si="2">RANK(H8,H$8:H$30,0)</f>
        <v>4</v>
      </c>
      <c r="J8" s="65">
        <f>VLOOKUP($A8,'Return Data'!$B$7:$R$2700,12,0)</f>
        <v>8.7050000000000001</v>
      </c>
      <c r="K8" s="66">
        <f t="shared" ref="K8:K23" si="3">RANK(J8,J$8:J$30,0)</f>
        <v>4</v>
      </c>
      <c r="L8" s="65">
        <f>VLOOKUP($A8,'Return Data'!$B$7:$R$2700,13,0)</f>
        <v>5.5819000000000001</v>
      </c>
      <c r="M8" s="66">
        <f>RANK(L8,L$8:L$30,0)</f>
        <v>9</v>
      </c>
      <c r="N8" s="65">
        <f>VLOOKUP($A8,'Return Data'!$B$7:$R$2700,17,0)</f>
        <v>5.8247</v>
      </c>
      <c r="O8" s="66">
        <f>RANK(N8,N$8:N$30,0)</f>
        <v>8</v>
      </c>
      <c r="P8" s="65">
        <f>VLOOKUP($A8,'Return Data'!$B$7:$R$2700,14,0)</f>
        <v>5.7027000000000001</v>
      </c>
      <c r="Q8" s="66">
        <f>RANK(P8,P$8:P$30,0)</f>
        <v>7</v>
      </c>
      <c r="R8" s="65">
        <f>VLOOKUP($A8,'Return Data'!$B$7:$R$2700,16,0)</f>
        <v>7.4131</v>
      </c>
      <c r="S8" s="67">
        <f t="shared" ref="S8:S30" si="4">RANK(R8,R$8:R$30,0)</f>
        <v>7</v>
      </c>
    </row>
    <row r="9" spans="1:19" x14ac:dyDescent="0.3">
      <c r="A9" s="82" t="s">
        <v>667</v>
      </c>
      <c r="B9" s="64">
        <f>VLOOKUP($A9,'Return Data'!$B$7:$R$2700,3,0)</f>
        <v>44158</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-33.724400000000003</v>
      </c>
      <c r="K9" s="66">
        <f t="shared" si="3"/>
        <v>20</v>
      </c>
      <c r="L9" s="65"/>
      <c r="M9" s="66"/>
      <c r="N9" s="65"/>
      <c r="O9" s="66"/>
      <c r="P9" s="65"/>
      <c r="Q9" s="66"/>
      <c r="R9" s="65">
        <f>VLOOKUP($A9,'Return Data'!$B$7:$R$2700,16,0)</f>
        <v>-23.9954</v>
      </c>
      <c r="S9" s="67">
        <f t="shared" si="4"/>
        <v>21</v>
      </c>
    </row>
    <row r="10" spans="1:19" x14ac:dyDescent="0.3">
      <c r="A10" s="82" t="s">
        <v>669</v>
      </c>
      <c r="B10" s="64">
        <f>VLOOKUP($A10,'Return Data'!$B$7:$R$2700,3,0)</f>
        <v>44158</v>
      </c>
      <c r="C10" s="65">
        <f>VLOOKUP($A10,'Return Data'!$B$7:$R$2700,4,0)</f>
        <v>15.953799999999999</v>
      </c>
      <c r="D10" s="65">
        <f>VLOOKUP($A10,'Return Data'!$B$7:$R$2700,9,0)</f>
        <v>10.281000000000001</v>
      </c>
      <c r="E10" s="66">
        <f t="shared" si="0"/>
        <v>10</v>
      </c>
      <c r="F10" s="65">
        <f>VLOOKUP($A10,'Return Data'!$B$7:$R$2700,10,0)</f>
        <v>10.1653</v>
      </c>
      <c r="G10" s="66">
        <f t="shared" si="1"/>
        <v>12</v>
      </c>
      <c r="H10" s="65">
        <f>VLOOKUP($A10,'Return Data'!$B$7:$R$2700,11,0)</f>
        <v>10.2172</v>
      </c>
      <c r="I10" s="66">
        <f t="shared" si="2"/>
        <v>12</v>
      </c>
      <c r="J10" s="65">
        <f>VLOOKUP($A10,'Return Data'!$B$7:$R$2700,12,0)</f>
        <v>7.2389000000000001</v>
      </c>
      <c r="K10" s="66">
        <f t="shared" si="3"/>
        <v>6</v>
      </c>
      <c r="L10" s="65">
        <f>VLOOKUP($A10,'Return Data'!$B$7:$R$2700,13,0)</f>
        <v>8.1431000000000004</v>
      </c>
      <c r="M10" s="66">
        <f t="shared" ref="M10:M23" si="5">RANK(L10,L$8:L$30,0)</f>
        <v>4</v>
      </c>
      <c r="N10" s="65">
        <f>VLOOKUP($A10,'Return Data'!$B$7:$R$2700,17,0)</f>
        <v>6.5202999999999998</v>
      </c>
      <c r="O10" s="66">
        <f t="shared" ref="O10:O23" si="6">RANK(N10,N$8:N$30,0)</f>
        <v>7</v>
      </c>
      <c r="P10" s="65">
        <f>VLOOKUP($A10,'Return Data'!$B$7:$R$2700,14,0)</f>
        <v>5.9386000000000001</v>
      </c>
      <c r="Q10" s="66">
        <f t="shared" ref="Q10:Q21" si="7">RANK(P10,P$8:P$30,0)</f>
        <v>6</v>
      </c>
      <c r="R10" s="65">
        <f>VLOOKUP($A10,'Return Data'!$B$7:$R$2700,16,0)</f>
        <v>7.6154999999999999</v>
      </c>
      <c r="S10" s="67">
        <f t="shared" si="4"/>
        <v>6</v>
      </c>
    </row>
    <row r="11" spans="1:19" x14ac:dyDescent="0.3">
      <c r="A11" s="82" t="s">
        <v>670</v>
      </c>
      <c r="B11" s="64">
        <f>VLOOKUP($A11,'Return Data'!$B$7:$R$2700,3,0)</f>
        <v>44158</v>
      </c>
      <c r="C11" s="65">
        <f>VLOOKUP($A11,'Return Data'!$B$7:$R$2700,4,0)</f>
        <v>14.537599999999999</v>
      </c>
      <c r="D11" s="65">
        <f>VLOOKUP($A11,'Return Data'!$B$7:$R$2700,9,0)</f>
        <v>11.531599999999999</v>
      </c>
      <c r="E11" s="66">
        <f t="shared" si="0"/>
        <v>9</v>
      </c>
      <c r="F11" s="65">
        <f>VLOOKUP($A11,'Return Data'!$B$7:$R$2700,10,0)</f>
        <v>15.0403</v>
      </c>
      <c r="G11" s="66">
        <f t="shared" si="1"/>
        <v>3</v>
      </c>
      <c r="H11" s="65">
        <f>VLOOKUP($A11,'Return Data'!$B$7:$R$2700,11,0)</f>
        <v>15.6958</v>
      </c>
      <c r="I11" s="66">
        <f t="shared" si="2"/>
        <v>2</v>
      </c>
      <c r="J11" s="65">
        <f>VLOOKUP($A11,'Return Data'!$B$7:$R$2700,12,0)</f>
        <v>-0.28939999999999999</v>
      </c>
      <c r="K11" s="66">
        <f t="shared" si="3"/>
        <v>14</v>
      </c>
      <c r="L11" s="65">
        <f>VLOOKUP($A11,'Return Data'!$B$7:$R$2700,13,0)</f>
        <v>1.7061999999999999</v>
      </c>
      <c r="M11" s="66">
        <f t="shared" si="5"/>
        <v>13</v>
      </c>
      <c r="N11" s="65">
        <f>VLOOKUP($A11,'Return Data'!$B$7:$R$2700,17,0)</f>
        <v>2.4085999999999999</v>
      </c>
      <c r="O11" s="66">
        <f t="shared" si="6"/>
        <v>11</v>
      </c>
      <c r="P11" s="65">
        <f>VLOOKUP($A11,'Return Data'!$B$7:$R$2700,14,0)</f>
        <v>3.2776000000000001</v>
      </c>
      <c r="Q11" s="66">
        <f t="shared" si="7"/>
        <v>9</v>
      </c>
      <c r="R11" s="65">
        <f>VLOOKUP($A11,'Return Data'!$B$7:$R$2700,16,0)</f>
        <v>6.6182999999999996</v>
      </c>
      <c r="S11" s="67">
        <f t="shared" si="4"/>
        <v>10</v>
      </c>
    </row>
    <row r="12" spans="1:19" x14ac:dyDescent="0.3">
      <c r="A12" s="82" t="s">
        <v>675</v>
      </c>
      <c r="B12" s="64">
        <f>VLOOKUP($A12,'Return Data'!$B$7:$R$2700,3,0)</f>
        <v>44158</v>
      </c>
      <c r="C12" s="65">
        <f>VLOOKUP($A12,'Return Data'!$B$7:$R$2700,4,0)</f>
        <v>3.9518</v>
      </c>
      <c r="D12" s="65">
        <f>VLOOKUP($A12,'Return Data'!$B$7:$R$2700,9,0)</f>
        <v>6.3806000000000003</v>
      </c>
      <c r="E12" s="66">
        <f t="shared" si="0"/>
        <v>16</v>
      </c>
      <c r="F12" s="65">
        <f>VLOOKUP($A12,'Return Data'!$B$7:$R$2700,10,0)</f>
        <v>7.0734000000000004</v>
      </c>
      <c r="G12" s="66">
        <f t="shared" si="1"/>
        <v>18</v>
      </c>
      <c r="H12" s="65">
        <f>VLOOKUP($A12,'Return Data'!$B$7:$R$2700,11,0)</f>
        <v>14.296099999999999</v>
      </c>
      <c r="I12" s="66">
        <f t="shared" si="2"/>
        <v>5</v>
      </c>
      <c r="J12" s="65">
        <f>VLOOKUP($A12,'Return Data'!$B$7:$R$2700,12,0)</f>
        <v>-62.550400000000003</v>
      </c>
      <c r="K12" s="66">
        <f t="shared" si="3"/>
        <v>21</v>
      </c>
      <c r="L12" s="65">
        <f>VLOOKUP($A12,'Return Data'!$B$7:$R$2700,13,0)</f>
        <v>-44.191099999999999</v>
      </c>
      <c r="M12" s="66">
        <f t="shared" si="5"/>
        <v>20</v>
      </c>
      <c r="N12" s="65">
        <f>VLOOKUP($A12,'Return Data'!$B$7:$R$2700,17,0)</f>
        <v>-44.431600000000003</v>
      </c>
      <c r="O12" s="66">
        <f t="shared" si="6"/>
        <v>19</v>
      </c>
      <c r="P12" s="65">
        <f>VLOOKUP($A12,'Return Data'!$B$7:$R$2700,14,0)</f>
        <v>-32.685000000000002</v>
      </c>
      <c r="Q12" s="66">
        <f t="shared" si="7"/>
        <v>18</v>
      </c>
      <c r="R12" s="65">
        <f>VLOOKUP($A12,'Return Data'!$B$7:$R$2700,16,0)</f>
        <v>-14.9282</v>
      </c>
      <c r="S12" s="67">
        <f t="shared" si="4"/>
        <v>20</v>
      </c>
    </row>
    <row r="13" spans="1:19" x14ac:dyDescent="0.3">
      <c r="A13" s="82" t="s">
        <v>677</v>
      </c>
      <c r="B13" s="64">
        <f>VLOOKUP($A13,'Return Data'!$B$7:$R$2700,3,0)</f>
        <v>44158</v>
      </c>
      <c r="C13" s="65">
        <f>VLOOKUP($A13,'Return Data'!$B$7:$R$2700,4,0)</f>
        <v>29.871600000000001</v>
      </c>
      <c r="D13" s="65">
        <f>VLOOKUP($A13,'Return Data'!$B$7:$R$2700,9,0)</f>
        <v>4.8959999999999999</v>
      </c>
      <c r="E13" s="66">
        <f t="shared" si="0"/>
        <v>20</v>
      </c>
      <c r="F13" s="65">
        <f>VLOOKUP($A13,'Return Data'!$B$7:$R$2700,10,0)</f>
        <v>10.301399999999999</v>
      </c>
      <c r="G13" s="66">
        <f t="shared" si="1"/>
        <v>11</v>
      </c>
      <c r="H13" s="65">
        <f>VLOOKUP($A13,'Return Data'!$B$7:$R$2700,11,0)</f>
        <v>8.7390000000000008</v>
      </c>
      <c r="I13" s="66">
        <f t="shared" si="2"/>
        <v>14</v>
      </c>
      <c r="J13" s="65">
        <f>VLOOKUP($A13,'Return Data'!$B$7:$R$2700,12,0)</f>
        <v>3.7743000000000002</v>
      </c>
      <c r="K13" s="66">
        <f t="shared" si="3"/>
        <v>11</v>
      </c>
      <c r="L13" s="65">
        <f>VLOOKUP($A13,'Return Data'!$B$7:$R$2700,13,0)</f>
        <v>4.8921999999999999</v>
      </c>
      <c r="M13" s="66">
        <f t="shared" si="5"/>
        <v>12</v>
      </c>
      <c r="N13" s="65">
        <f>VLOOKUP($A13,'Return Data'!$B$7:$R$2700,17,0)</f>
        <v>2.6116000000000001</v>
      </c>
      <c r="O13" s="66">
        <f t="shared" si="6"/>
        <v>10</v>
      </c>
      <c r="P13" s="65">
        <f>VLOOKUP($A13,'Return Data'!$B$7:$R$2700,14,0)</f>
        <v>2.0508999999999999</v>
      </c>
      <c r="Q13" s="66">
        <f t="shared" si="7"/>
        <v>12</v>
      </c>
      <c r="R13" s="65">
        <f>VLOOKUP($A13,'Return Data'!$B$7:$R$2700,16,0)</f>
        <v>6.4358000000000004</v>
      </c>
      <c r="S13" s="67">
        <f t="shared" si="4"/>
        <v>12</v>
      </c>
    </row>
    <row r="14" spans="1:19" x14ac:dyDescent="0.3">
      <c r="A14" s="82" t="s">
        <v>678</v>
      </c>
      <c r="B14" s="64">
        <f>VLOOKUP($A14,'Return Data'!$B$7:$R$2700,3,0)</f>
        <v>44158</v>
      </c>
      <c r="C14" s="65">
        <f>VLOOKUP($A14,'Return Data'!$B$7:$R$2700,4,0)</f>
        <v>19.383700000000001</v>
      </c>
      <c r="D14" s="65">
        <f>VLOOKUP($A14,'Return Data'!$B$7:$R$2700,9,0)</f>
        <v>23.5059</v>
      </c>
      <c r="E14" s="66">
        <f t="shared" si="0"/>
        <v>1</v>
      </c>
      <c r="F14" s="65">
        <f>VLOOKUP($A14,'Return Data'!$B$7:$R$2700,10,0)</f>
        <v>19.4208</v>
      </c>
      <c r="G14" s="66">
        <f t="shared" si="1"/>
        <v>1</v>
      </c>
      <c r="H14" s="65">
        <f>VLOOKUP($A14,'Return Data'!$B$7:$R$2700,11,0)</f>
        <v>11.238099999999999</v>
      </c>
      <c r="I14" s="66">
        <f t="shared" si="2"/>
        <v>10</v>
      </c>
      <c r="J14" s="65">
        <f>VLOOKUP($A14,'Return Data'!$B$7:$R$2700,12,0)</f>
        <v>-0.2361</v>
      </c>
      <c r="K14" s="66">
        <f t="shared" si="3"/>
        <v>13</v>
      </c>
      <c r="L14" s="65">
        <f>VLOOKUP($A14,'Return Data'!$B$7:$R$2700,13,0)</f>
        <v>-2.7126000000000001</v>
      </c>
      <c r="M14" s="66">
        <f t="shared" si="5"/>
        <v>14</v>
      </c>
      <c r="N14" s="65">
        <f>VLOOKUP($A14,'Return Data'!$B$7:$R$2700,17,0)</f>
        <v>1.6485000000000001</v>
      </c>
      <c r="O14" s="66">
        <f t="shared" si="6"/>
        <v>13</v>
      </c>
      <c r="P14" s="65">
        <f>VLOOKUP($A14,'Return Data'!$B$7:$R$2700,14,0)</f>
        <v>3.2143999999999999</v>
      </c>
      <c r="Q14" s="66">
        <f t="shared" si="7"/>
        <v>10</v>
      </c>
      <c r="R14" s="65">
        <f>VLOOKUP($A14,'Return Data'!$B$7:$R$2700,16,0)</f>
        <v>7.6576000000000004</v>
      </c>
      <c r="S14" s="67">
        <f t="shared" si="4"/>
        <v>5</v>
      </c>
    </row>
    <row r="15" spans="1:19" x14ac:dyDescent="0.3">
      <c r="A15" s="82" t="s">
        <v>686</v>
      </c>
      <c r="B15" s="64">
        <f>VLOOKUP($A15,'Return Data'!$B$7:$R$2700,3,0)</f>
        <v>44158</v>
      </c>
      <c r="C15" s="65">
        <f>VLOOKUP($A15,'Return Data'!$B$7:$R$2700,4,0)</f>
        <v>17.841100000000001</v>
      </c>
      <c r="D15" s="65">
        <f>VLOOKUP($A15,'Return Data'!$B$7:$R$2700,9,0)</f>
        <v>18.14</v>
      </c>
      <c r="E15" s="66">
        <f t="shared" si="0"/>
        <v>2</v>
      </c>
      <c r="F15" s="65">
        <f>VLOOKUP($A15,'Return Data'!$B$7:$R$2700,10,0)</f>
        <v>15.327299999999999</v>
      </c>
      <c r="G15" s="66">
        <f t="shared" si="1"/>
        <v>2</v>
      </c>
      <c r="H15" s="65">
        <f>VLOOKUP($A15,'Return Data'!$B$7:$R$2700,11,0)</f>
        <v>15.7082</v>
      </c>
      <c r="I15" s="66">
        <f t="shared" si="2"/>
        <v>1</v>
      </c>
      <c r="J15" s="65">
        <f>VLOOKUP($A15,'Return Data'!$B$7:$R$2700,12,0)</f>
        <v>9.9311000000000007</v>
      </c>
      <c r="K15" s="66">
        <f t="shared" si="3"/>
        <v>1</v>
      </c>
      <c r="L15" s="65">
        <f>VLOOKUP($A15,'Return Data'!$B$7:$R$2700,13,0)</f>
        <v>10.395099999999999</v>
      </c>
      <c r="M15" s="66">
        <f t="shared" si="5"/>
        <v>1</v>
      </c>
      <c r="N15" s="65">
        <f>VLOOKUP($A15,'Return Data'!$B$7:$R$2700,17,0)</f>
        <v>9.9230999999999998</v>
      </c>
      <c r="O15" s="66">
        <f t="shared" si="6"/>
        <v>1</v>
      </c>
      <c r="P15" s="65">
        <f>VLOOKUP($A15,'Return Data'!$B$7:$R$2700,14,0)</f>
        <v>7.9100999999999999</v>
      </c>
      <c r="Q15" s="66">
        <f t="shared" si="7"/>
        <v>2</v>
      </c>
      <c r="R15" s="65">
        <f>VLOOKUP($A15,'Return Data'!$B$7:$R$2700,16,0)</f>
        <v>9.0655000000000001</v>
      </c>
      <c r="S15" s="67">
        <f t="shared" si="4"/>
        <v>1</v>
      </c>
    </row>
    <row r="16" spans="1:19" x14ac:dyDescent="0.3">
      <c r="A16" s="82" t="s">
        <v>688</v>
      </c>
      <c r="B16" s="64">
        <f>VLOOKUP($A16,'Return Data'!$B$7:$R$2700,3,0)</f>
        <v>44158</v>
      </c>
      <c r="C16" s="65">
        <f>VLOOKUP($A16,'Return Data'!$B$7:$R$2700,4,0)</f>
        <v>23.182300000000001</v>
      </c>
      <c r="D16" s="65">
        <f>VLOOKUP($A16,'Return Data'!$B$7:$R$2700,9,0)</f>
        <v>10.205</v>
      </c>
      <c r="E16" s="66">
        <f t="shared" si="0"/>
        <v>11</v>
      </c>
      <c r="F16" s="65">
        <f>VLOOKUP($A16,'Return Data'!$B$7:$R$2700,10,0)</f>
        <v>11.1004</v>
      </c>
      <c r="G16" s="66">
        <f t="shared" si="1"/>
        <v>10</v>
      </c>
      <c r="H16" s="65">
        <f>VLOOKUP($A16,'Return Data'!$B$7:$R$2700,11,0)</f>
        <v>11.764200000000001</v>
      </c>
      <c r="I16" s="66">
        <f t="shared" si="2"/>
        <v>8</v>
      </c>
      <c r="J16" s="65">
        <f>VLOOKUP($A16,'Return Data'!$B$7:$R$2700,12,0)</f>
        <v>8.9160000000000004</v>
      </c>
      <c r="K16" s="66">
        <f t="shared" si="3"/>
        <v>3</v>
      </c>
      <c r="L16" s="65">
        <f>VLOOKUP($A16,'Return Data'!$B$7:$R$2700,13,0)</f>
        <v>9.9809000000000001</v>
      </c>
      <c r="M16" s="66">
        <f t="shared" si="5"/>
        <v>2</v>
      </c>
      <c r="N16" s="65">
        <f>VLOOKUP($A16,'Return Data'!$B$7:$R$2700,17,0)</f>
        <v>9.74</v>
      </c>
      <c r="O16" s="66">
        <f t="shared" si="6"/>
        <v>2</v>
      </c>
      <c r="P16" s="65">
        <f>VLOOKUP($A16,'Return Data'!$B$7:$R$2700,14,0)</f>
        <v>8.4032999999999998</v>
      </c>
      <c r="Q16" s="66">
        <f t="shared" si="7"/>
        <v>1</v>
      </c>
      <c r="R16" s="65">
        <f>VLOOKUP($A16,'Return Data'!$B$7:$R$2700,16,0)</f>
        <v>8.7891999999999992</v>
      </c>
      <c r="S16" s="67">
        <f t="shared" si="4"/>
        <v>2</v>
      </c>
    </row>
    <row r="17" spans="1:19" x14ac:dyDescent="0.3">
      <c r="A17" s="82" t="s">
        <v>690</v>
      </c>
      <c r="B17" s="64">
        <f>VLOOKUP($A17,'Return Data'!$B$7:$R$2700,3,0)</f>
        <v>44158</v>
      </c>
      <c r="C17" s="65">
        <f>VLOOKUP($A17,'Return Data'!$B$7:$R$2700,4,0)</f>
        <v>12.960900000000001</v>
      </c>
      <c r="D17" s="65">
        <f>VLOOKUP($A17,'Return Data'!$B$7:$R$2700,9,0)</f>
        <v>14.1768</v>
      </c>
      <c r="E17" s="66">
        <f t="shared" si="0"/>
        <v>4</v>
      </c>
      <c r="F17" s="65">
        <f>VLOOKUP($A17,'Return Data'!$B$7:$R$2700,10,0)</f>
        <v>13.1419</v>
      </c>
      <c r="G17" s="66">
        <f t="shared" si="1"/>
        <v>6</v>
      </c>
      <c r="H17" s="65">
        <f>VLOOKUP($A17,'Return Data'!$B$7:$R$2700,11,0)</f>
        <v>14.2578</v>
      </c>
      <c r="I17" s="66">
        <f t="shared" si="2"/>
        <v>6</v>
      </c>
      <c r="J17" s="65">
        <f>VLOOKUP($A17,'Return Data'!$B$7:$R$2700,12,0)</f>
        <v>-7.4417999999999997</v>
      </c>
      <c r="K17" s="66">
        <f t="shared" si="3"/>
        <v>16</v>
      </c>
      <c r="L17" s="65">
        <f>VLOOKUP($A17,'Return Data'!$B$7:$R$2700,13,0)</f>
        <v>-4.6653000000000002</v>
      </c>
      <c r="M17" s="66">
        <f t="shared" si="5"/>
        <v>16</v>
      </c>
      <c r="N17" s="65">
        <f>VLOOKUP($A17,'Return Data'!$B$7:$R$2700,17,0)</f>
        <v>-4.1134000000000004</v>
      </c>
      <c r="O17" s="66">
        <f t="shared" si="6"/>
        <v>17</v>
      </c>
      <c r="P17" s="65">
        <f>VLOOKUP($A17,'Return Data'!$B$7:$R$2700,14,0)</f>
        <v>-1.3949</v>
      </c>
      <c r="Q17" s="66">
        <f t="shared" si="7"/>
        <v>16</v>
      </c>
      <c r="R17" s="65">
        <f>VLOOKUP($A17,'Return Data'!$B$7:$R$2700,16,0)</f>
        <v>3.9279999999999999</v>
      </c>
      <c r="S17" s="67">
        <f t="shared" si="4"/>
        <v>17</v>
      </c>
    </row>
    <row r="18" spans="1:19" x14ac:dyDescent="0.3">
      <c r="A18" s="82" t="s">
        <v>693</v>
      </c>
      <c r="B18" s="64">
        <f>VLOOKUP($A18,'Return Data'!$B$7:$R$2700,3,0)</f>
        <v>44158</v>
      </c>
      <c r="C18" s="65">
        <f>VLOOKUP($A18,'Return Data'!$B$7:$R$2700,4,0)</f>
        <v>12.873900000000001</v>
      </c>
      <c r="D18" s="65">
        <f>VLOOKUP($A18,'Return Data'!$B$7:$R$2700,9,0)</f>
        <v>5.9934000000000003</v>
      </c>
      <c r="E18" s="66">
        <f t="shared" si="0"/>
        <v>18</v>
      </c>
      <c r="F18" s="65">
        <f>VLOOKUP($A18,'Return Data'!$B$7:$R$2700,10,0)</f>
        <v>10.0977</v>
      </c>
      <c r="G18" s="66">
        <f t="shared" si="1"/>
        <v>13</v>
      </c>
      <c r="H18" s="65">
        <f>VLOOKUP($A18,'Return Data'!$B$7:$R$2700,11,0)</f>
        <v>9.4375</v>
      </c>
      <c r="I18" s="66">
        <f t="shared" si="2"/>
        <v>13</v>
      </c>
      <c r="J18" s="65">
        <f>VLOOKUP($A18,'Return Data'!$B$7:$R$2700,12,0)</f>
        <v>5.9577999999999998</v>
      </c>
      <c r="K18" s="66">
        <f t="shared" si="3"/>
        <v>7</v>
      </c>
      <c r="L18" s="65">
        <f>VLOOKUP($A18,'Return Data'!$B$7:$R$2700,13,0)</f>
        <v>7.2366000000000001</v>
      </c>
      <c r="M18" s="66">
        <f t="shared" si="5"/>
        <v>6</v>
      </c>
      <c r="N18" s="65">
        <f>VLOOKUP($A18,'Return Data'!$B$7:$R$2700,17,0)</f>
        <v>8.3770000000000007</v>
      </c>
      <c r="O18" s="66">
        <f t="shared" si="6"/>
        <v>3</v>
      </c>
      <c r="P18" s="65">
        <f>VLOOKUP($A18,'Return Data'!$B$7:$R$2700,14,0)</f>
        <v>6.8333000000000004</v>
      </c>
      <c r="Q18" s="66">
        <f t="shared" si="7"/>
        <v>5</v>
      </c>
      <c r="R18" s="65">
        <f>VLOOKUP($A18,'Return Data'!$B$7:$R$2700,16,0)</f>
        <v>7.0095999999999998</v>
      </c>
      <c r="S18" s="67">
        <f t="shared" si="4"/>
        <v>9</v>
      </c>
    </row>
    <row r="19" spans="1:19" x14ac:dyDescent="0.3">
      <c r="A19" s="82" t="s">
        <v>694</v>
      </c>
      <c r="B19" s="64">
        <f>VLOOKUP($A19,'Return Data'!$B$7:$R$2700,3,0)</f>
        <v>44158</v>
      </c>
      <c r="C19" s="65">
        <f>VLOOKUP($A19,'Return Data'!$B$7:$R$2700,4,0)</f>
        <v>1439.3510000000001</v>
      </c>
      <c r="D19" s="65">
        <f>VLOOKUP($A19,'Return Data'!$B$7:$R$2700,9,0)</f>
        <v>6.0515999999999996</v>
      </c>
      <c r="E19" s="66">
        <f t="shared" si="0"/>
        <v>17</v>
      </c>
      <c r="F19" s="65">
        <f>VLOOKUP($A19,'Return Data'!$B$7:$R$2700,10,0)</f>
        <v>6.6927000000000003</v>
      </c>
      <c r="G19" s="66">
        <f t="shared" si="1"/>
        <v>19</v>
      </c>
      <c r="H19" s="65">
        <f>VLOOKUP($A19,'Return Data'!$B$7:$R$2700,11,0)</f>
        <v>7.9946000000000002</v>
      </c>
      <c r="I19" s="66">
        <f t="shared" si="2"/>
        <v>15</v>
      </c>
      <c r="J19" s="65">
        <f>VLOOKUP($A19,'Return Data'!$B$7:$R$2700,12,0)</f>
        <v>8.4276999999999997</v>
      </c>
      <c r="K19" s="66">
        <f t="shared" si="3"/>
        <v>5</v>
      </c>
      <c r="L19" s="65">
        <f>VLOOKUP($A19,'Return Data'!$B$7:$R$2700,13,0)</f>
        <v>8.0798000000000005</v>
      </c>
      <c r="M19" s="66">
        <f t="shared" si="5"/>
        <v>5</v>
      </c>
      <c r="N19" s="65">
        <f>VLOOKUP($A19,'Return Data'!$B$7:$R$2700,17,0)</f>
        <v>2.0001000000000002</v>
      </c>
      <c r="O19" s="66">
        <f t="shared" si="6"/>
        <v>12</v>
      </c>
      <c r="P19" s="65">
        <f>VLOOKUP($A19,'Return Data'!$B$7:$R$2700,14,0)</f>
        <v>2.3529</v>
      </c>
      <c r="Q19" s="66">
        <f t="shared" si="7"/>
        <v>11</v>
      </c>
      <c r="R19" s="65">
        <f>VLOOKUP($A19,'Return Data'!$B$7:$R$2700,16,0)</f>
        <v>6.0252999999999997</v>
      </c>
      <c r="S19" s="67">
        <f t="shared" si="4"/>
        <v>13</v>
      </c>
    </row>
    <row r="20" spans="1:19" x14ac:dyDescent="0.3">
      <c r="A20" s="82" t="s">
        <v>696</v>
      </c>
      <c r="B20" s="64">
        <f>VLOOKUP($A20,'Return Data'!$B$7:$R$2700,3,0)</f>
        <v>44158</v>
      </c>
      <c r="C20" s="65">
        <f>VLOOKUP($A20,'Return Data'!$B$7:$R$2700,4,0)</f>
        <v>22.9618</v>
      </c>
      <c r="D20" s="65">
        <f>VLOOKUP($A20,'Return Data'!$B$7:$R$2700,9,0)</f>
        <v>12.9185</v>
      </c>
      <c r="E20" s="66">
        <f t="shared" si="0"/>
        <v>7</v>
      </c>
      <c r="F20" s="65">
        <f>VLOOKUP($A20,'Return Data'!$B$7:$R$2700,10,0)</f>
        <v>8.9920000000000009</v>
      </c>
      <c r="G20" s="66">
        <f t="shared" si="1"/>
        <v>15</v>
      </c>
      <c r="H20" s="65">
        <f>VLOOKUP($A20,'Return Data'!$B$7:$R$2700,11,0)</f>
        <v>10.579499999999999</v>
      </c>
      <c r="I20" s="66">
        <f t="shared" si="2"/>
        <v>11</v>
      </c>
      <c r="J20" s="65">
        <f>VLOOKUP($A20,'Return Data'!$B$7:$R$2700,12,0)</f>
        <v>4.6809000000000003</v>
      </c>
      <c r="K20" s="66">
        <f t="shared" si="3"/>
        <v>9</v>
      </c>
      <c r="L20" s="65">
        <f>VLOOKUP($A20,'Return Data'!$B$7:$R$2700,13,0)</f>
        <v>6.2252999999999998</v>
      </c>
      <c r="M20" s="66">
        <f t="shared" si="5"/>
        <v>7</v>
      </c>
      <c r="N20" s="65">
        <f>VLOOKUP($A20,'Return Data'!$B$7:$R$2700,17,0)</f>
        <v>7.8640999999999996</v>
      </c>
      <c r="O20" s="66">
        <f t="shared" si="6"/>
        <v>5</v>
      </c>
      <c r="P20" s="65">
        <f>VLOOKUP($A20,'Return Data'!$B$7:$R$2700,14,0)</f>
        <v>7.0046999999999997</v>
      </c>
      <c r="Q20" s="66">
        <f t="shared" si="7"/>
        <v>4</v>
      </c>
      <c r="R20" s="65">
        <f>VLOOKUP($A20,'Return Data'!$B$7:$R$2700,16,0)</f>
        <v>8.2017000000000007</v>
      </c>
      <c r="S20" s="67">
        <f t="shared" si="4"/>
        <v>3</v>
      </c>
    </row>
    <row r="21" spans="1:19" x14ac:dyDescent="0.3">
      <c r="A21" s="82" t="s">
        <v>698</v>
      </c>
      <c r="B21" s="64">
        <f>VLOOKUP($A21,'Return Data'!$B$7:$R$2700,3,0)</f>
        <v>44158</v>
      </c>
      <c r="C21" s="65">
        <f>VLOOKUP($A21,'Return Data'!$B$7:$R$2700,4,0)</f>
        <v>22.1037</v>
      </c>
      <c r="D21" s="65">
        <f>VLOOKUP($A21,'Return Data'!$B$7:$R$2700,9,0)</f>
        <v>7.5805999999999996</v>
      </c>
      <c r="E21" s="66">
        <f t="shared" si="0"/>
        <v>14</v>
      </c>
      <c r="F21" s="65">
        <f>VLOOKUP($A21,'Return Data'!$B$7:$R$2700,10,0)</f>
        <v>13.2507</v>
      </c>
      <c r="G21" s="66">
        <f t="shared" si="1"/>
        <v>5</v>
      </c>
      <c r="H21" s="65">
        <f>VLOOKUP($A21,'Return Data'!$B$7:$R$2700,11,0)</f>
        <v>14.5395</v>
      </c>
      <c r="I21" s="66">
        <f t="shared" si="2"/>
        <v>3</v>
      </c>
      <c r="J21" s="65">
        <f>VLOOKUP($A21,'Return Data'!$B$7:$R$2700,12,0)</f>
        <v>3.6993</v>
      </c>
      <c r="K21" s="66">
        <f t="shared" si="3"/>
        <v>12</v>
      </c>
      <c r="L21" s="65">
        <f>VLOOKUP($A21,'Return Data'!$B$7:$R$2700,13,0)</f>
        <v>5.2938999999999998</v>
      </c>
      <c r="M21" s="66">
        <f t="shared" si="5"/>
        <v>11</v>
      </c>
      <c r="N21" s="65">
        <f>VLOOKUP($A21,'Return Data'!$B$7:$R$2700,17,0)</f>
        <v>3.9983</v>
      </c>
      <c r="O21" s="66">
        <f t="shared" si="6"/>
        <v>9</v>
      </c>
      <c r="P21" s="65">
        <f>VLOOKUP($A21,'Return Data'!$B$7:$R$2700,14,0)</f>
        <v>4.2035</v>
      </c>
      <c r="Q21" s="66">
        <f t="shared" si="7"/>
        <v>8</v>
      </c>
      <c r="R21" s="65">
        <f>VLOOKUP($A21,'Return Data'!$B$7:$R$2700,16,0)</f>
        <v>7.3834999999999997</v>
      </c>
      <c r="S21" s="67">
        <f t="shared" si="4"/>
        <v>8</v>
      </c>
    </row>
    <row r="22" spans="1:19" x14ac:dyDescent="0.3">
      <c r="A22" s="82" t="s">
        <v>701</v>
      </c>
      <c r="B22" s="64">
        <f>VLOOKUP($A22,'Return Data'!$B$7:$R$2700,3,0)</f>
        <v>44158</v>
      </c>
      <c r="C22" s="65">
        <f>VLOOKUP($A22,'Return Data'!$B$7:$R$2700,4,0)</f>
        <v>11.530799999999999</v>
      </c>
      <c r="D22" s="65">
        <f>VLOOKUP($A22,'Return Data'!$B$7:$R$2700,9,0)</f>
        <v>4.5820999999999996</v>
      </c>
      <c r="E22" s="66">
        <f t="shared" si="0"/>
        <v>21</v>
      </c>
      <c r="F22" s="65">
        <f>VLOOKUP($A22,'Return Data'!$B$7:$R$2700,10,0)</f>
        <v>7.0980999999999996</v>
      </c>
      <c r="G22" s="66">
        <f t="shared" si="1"/>
        <v>17</v>
      </c>
      <c r="H22" s="65">
        <f>VLOOKUP($A22,'Return Data'!$B$7:$R$2700,11,0)</f>
        <v>5.5736999999999997</v>
      </c>
      <c r="I22" s="66">
        <f t="shared" si="2"/>
        <v>16</v>
      </c>
      <c r="J22" s="65">
        <f>VLOOKUP($A22,'Return Data'!$B$7:$R$2700,12,0)</f>
        <v>4.6445999999999996</v>
      </c>
      <c r="K22" s="66">
        <f t="shared" si="3"/>
        <v>10</v>
      </c>
      <c r="L22" s="65">
        <f>VLOOKUP($A22,'Return Data'!$B$7:$R$2700,13,0)</f>
        <v>5.6658999999999997</v>
      </c>
      <c r="M22" s="66">
        <f t="shared" si="5"/>
        <v>8</v>
      </c>
      <c r="N22" s="65">
        <f>VLOOKUP($A22,'Return Data'!$B$7:$R$2700,17,0)</f>
        <v>6.8784000000000001</v>
      </c>
      <c r="O22" s="66">
        <f t="shared" si="6"/>
        <v>6</v>
      </c>
      <c r="P22" s="65"/>
      <c r="Q22" s="66"/>
      <c r="R22" s="65">
        <f>VLOOKUP($A22,'Return Data'!$B$7:$R$2700,16,0)</f>
        <v>6.4964000000000004</v>
      </c>
      <c r="S22" s="67">
        <f t="shared" si="4"/>
        <v>11</v>
      </c>
    </row>
    <row r="23" spans="1:19" x14ac:dyDescent="0.3">
      <c r="A23" s="82" t="s">
        <v>702</v>
      </c>
      <c r="B23" s="64">
        <f>VLOOKUP($A23,'Return Data'!$B$7:$R$2700,3,0)</f>
        <v>44158</v>
      </c>
      <c r="C23" s="65">
        <f>VLOOKUP($A23,'Return Data'!$B$7:$R$2700,4,0)</f>
        <v>23.986899999999999</v>
      </c>
      <c r="D23" s="65">
        <f>VLOOKUP($A23,'Return Data'!$B$7:$R$2700,9,0)</f>
        <v>12.9473</v>
      </c>
      <c r="E23" s="66">
        <f t="shared" si="0"/>
        <v>6</v>
      </c>
      <c r="F23" s="65">
        <f>VLOOKUP($A23,'Return Data'!$B$7:$R$2700,10,0)</f>
        <v>12.693300000000001</v>
      </c>
      <c r="G23" s="66">
        <f t="shared" si="1"/>
        <v>8</v>
      </c>
      <c r="H23" s="65">
        <f>VLOOKUP($A23,'Return Data'!$B$7:$R$2700,11,0)</f>
        <v>11.496</v>
      </c>
      <c r="I23" s="66">
        <f t="shared" si="2"/>
        <v>9</v>
      </c>
      <c r="J23" s="65">
        <f>VLOOKUP($A23,'Return Data'!$B$7:$R$2700,12,0)</f>
        <v>-9.1432000000000002</v>
      </c>
      <c r="K23" s="66">
        <f t="shared" si="3"/>
        <v>17</v>
      </c>
      <c r="L23" s="65">
        <f>VLOOKUP($A23,'Return Data'!$B$7:$R$2700,13,0)</f>
        <v>-6.8909000000000002</v>
      </c>
      <c r="M23" s="66">
        <f t="shared" si="5"/>
        <v>17</v>
      </c>
      <c r="N23" s="65">
        <f>VLOOKUP($A23,'Return Data'!$B$7:$R$2700,17,0)</f>
        <v>-1.954</v>
      </c>
      <c r="O23" s="66">
        <f t="shared" si="6"/>
        <v>16</v>
      </c>
      <c r="P23" s="65">
        <f>VLOOKUP($A23,'Return Data'!$B$7:$R$2700,14,0)</f>
        <v>0.33289999999999997</v>
      </c>
      <c r="Q23" s="66">
        <f>RANK(P23,P$8:P$30,0)</f>
        <v>15</v>
      </c>
      <c r="R23" s="65">
        <f>VLOOKUP($A23,'Return Data'!$B$7:$R$2700,16,0)</f>
        <v>5.8007999999999997</v>
      </c>
      <c r="S23" s="67">
        <f t="shared" si="4"/>
        <v>14</v>
      </c>
    </row>
    <row r="24" spans="1:19" x14ac:dyDescent="0.3">
      <c r="A24" s="82" t="s">
        <v>704</v>
      </c>
      <c r="B24" s="64">
        <f>VLOOKUP($A24,'Return Data'!$B$7:$R$2700,3,0)</f>
        <v>44158</v>
      </c>
      <c r="C24" s="65">
        <f>VLOOKUP($A24,'Return Data'!$B$7:$R$2700,4,0)</f>
        <v>0.14960000000000001</v>
      </c>
      <c r="D24" s="65">
        <f>VLOOKUP($A24,'Return Data'!$B$7:$R$2700,9,0)</f>
        <v>8.7216000000000005</v>
      </c>
      <c r="E24" s="66">
        <f t="shared" si="0"/>
        <v>12</v>
      </c>
      <c r="F24" s="65">
        <f>VLOOKUP($A24,'Return Data'!$B$7:$R$2700,10,0)</f>
        <v>-8.1318999999999999</v>
      </c>
      <c r="G24" s="66">
        <f t="shared" si="1"/>
        <v>22</v>
      </c>
      <c r="H24" s="65">
        <f>VLOOKUP($A24,'Return Data'!$B$7:$R$2700,11,0)</f>
        <v>0.2641</v>
      </c>
      <c r="I24" s="66">
        <f t="shared" si="2"/>
        <v>19</v>
      </c>
      <c r="J24" s="65"/>
      <c r="K24" s="66"/>
      <c r="L24" s="65"/>
      <c r="M24" s="66"/>
      <c r="N24" s="65"/>
      <c r="O24" s="66"/>
      <c r="P24" s="65"/>
      <c r="Q24" s="66"/>
      <c r="R24" s="65">
        <f>VLOOKUP($A24,'Return Data'!$B$7:$R$2700,16,0)</f>
        <v>3.3058000000000001</v>
      </c>
      <c r="S24" s="67">
        <f t="shared" si="4"/>
        <v>18</v>
      </c>
    </row>
    <row r="25" spans="1:19" x14ac:dyDescent="0.3">
      <c r="A25" s="82" t="s">
        <v>709</v>
      </c>
      <c r="B25" s="64">
        <f>VLOOKUP($A25,'Return Data'!$B$7:$R$2700,3,0)</f>
        <v>44158</v>
      </c>
      <c r="C25" s="65">
        <f>VLOOKUP($A25,'Return Data'!$B$7:$R$2700,4,0)</f>
        <v>14.141999999999999</v>
      </c>
      <c r="D25" s="65">
        <f>VLOOKUP($A25,'Return Data'!$B$7:$R$2700,9,0)</f>
        <v>13.9678</v>
      </c>
      <c r="E25" s="66">
        <f t="shared" si="0"/>
        <v>5</v>
      </c>
      <c r="F25" s="65">
        <f>VLOOKUP($A25,'Return Data'!$B$7:$R$2700,10,0)</f>
        <v>12.062900000000001</v>
      </c>
      <c r="G25" s="66">
        <f t="shared" si="1"/>
        <v>9</v>
      </c>
      <c r="H25" s="65">
        <f>VLOOKUP($A25,'Return Data'!$B$7:$R$2700,11,0)</f>
        <v>4.4028</v>
      </c>
      <c r="I25" s="66">
        <f t="shared" si="2"/>
        <v>18</v>
      </c>
      <c r="J25" s="65">
        <f>VLOOKUP($A25,'Return Data'!$B$7:$R$2700,12,0)</f>
        <v>-6.5202</v>
      </c>
      <c r="K25" s="66">
        <f>RANK(J25,J$8:J$30,0)</f>
        <v>15</v>
      </c>
      <c r="L25" s="65">
        <f>VLOOKUP($A25,'Return Data'!$B$7:$R$2700,13,0)</f>
        <v>-3.5409999999999999</v>
      </c>
      <c r="M25" s="66">
        <f>RANK(L25,L$8:L$30,0)</f>
        <v>15</v>
      </c>
      <c r="N25" s="65">
        <f>VLOOKUP($A25,'Return Data'!$B$7:$R$2700,17,0)</f>
        <v>0.252</v>
      </c>
      <c r="O25" s="66">
        <f>RANK(N25,N$8:N$30,0)</f>
        <v>14</v>
      </c>
      <c r="P25" s="65">
        <f>VLOOKUP($A25,'Return Data'!$B$7:$R$2700,14,0)</f>
        <v>1.5652999999999999</v>
      </c>
      <c r="Q25" s="66">
        <f>RANK(P25,P$8:P$30,0)</f>
        <v>14</v>
      </c>
      <c r="R25" s="65">
        <f>VLOOKUP($A25,'Return Data'!$B$7:$R$2700,16,0)</f>
        <v>5.7910000000000004</v>
      </c>
      <c r="S25" s="67">
        <f t="shared" si="4"/>
        <v>15</v>
      </c>
    </row>
    <row r="26" spans="1:19" x14ac:dyDescent="0.3">
      <c r="A26" s="82" t="s">
        <v>715</v>
      </c>
      <c r="B26" s="64">
        <f>VLOOKUP($A26,'Return Data'!$B$7:$R$2700,3,0)</f>
        <v>44158</v>
      </c>
      <c r="C26" s="65">
        <f>VLOOKUP($A26,'Return Data'!$B$7:$R$2700,4,0)</f>
        <v>33.865900000000003</v>
      </c>
      <c r="D26" s="65">
        <f>VLOOKUP($A26,'Return Data'!$B$7:$R$2700,9,0)</f>
        <v>12.1287</v>
      </c>
      <c r="E26" s="66">
        <f t="shared" si="0"/>
        <v>8</v>
      </c>
      <c r="F26" s="65">
        <f>VLOOKUP($A26,'Return Data'!$B$7:$R$2700,10,0)</f>
        <v>12.9414</v>
      </c>
      <c r="G26" s="66">
        <f t="shared" si="1"/>
        <v>7</v>
      </c>
      <c r="H26" s="65">
        <f>VLOOKUP($A26,'Return Data'!$B$7:$R$2700,11,0)</f>
        <v>12.5641</v>
      </c>
      <c r="I26" s="66">
        <f t="shared" si="2"/>
        <v>7</v>
      </c>
      <c r="J26" s="65">
        <f>VLOOKUP($A26,'Return Data'!$B$7:$R$2700,12,0)</f>
        <v>9.1218000000000004</v>
      </c>
      <c r="K26" s="66">
        <f>RANK(J26,J$8:J$30,0)</f>
        <v>2</v>
      </c>
      <c r="L26" s="65">
        <f>VLOOKUP($A26,'Return Data'!$B$7:$R$2700,13,0)</f>
        <v>8.9954000000000001</v>
      </c>
      <c r="M26" s="66">
        <f>RANK(L26,L$8:L$30,0)</f>
        <v>3</v>
      </c>
      <c r="N26" s="65">
        <f>VLOOKUP($A26,'Return Data'!$B$7:$R$2700,17,0)</f>
        <v>8.3434000000000008</v>
      </c>
      <c r="O26" s="66">
        <f>RANK(N26,N$8:N$30,0)</f>
        <v>4</v>
      </c>
      <c r="P26" s="65">
        <f>VLOOKUP($A26,'Return Data'!$B$7:$R$2700,14,0)</f>
        <v>7.2521000000000004</v>
      </c>
      <c r="Q26" s="66">
        <f>RANK(P26,P$8:P$30,0)</f>
        <v>3</v>
      </c>
      <c r="R26" s="65">
        <f>VLOOKUP($A26,'Return Data'!$B$7:$R$2700,16,0)</f>
        <v>7.7350000000000003</v>
      </c>
      <c r="S26" s="67">
        <f t="shared" si="4"/>
        <v>4</v>
      </c>
    </row>
    <row r="27" spans="1:19" x14ac:dyDescent="0.3">
      <c r="A27" s="82" t="s">
        <v>716</v>
      </c>
      <c r="B27" s="64">
        <f>VLOOKUP($A27,'Return Data'!$B$7:$R$2700,3,0)</f>
        <v>44158</v>
      </c>
      <c r="C27" s="65">
        <f>VLOOKUP($A27,'Return Data'!$B$7:$R$2700,4,0)</f>
        <v>26.2879</v>
      </c>
      <c r="D27" s="65">
        <f>VLOOKUP($A27,'Return Data'!$B$7:$R$2700,9,0)</f>
        <v>5.6254</v>
      </c>
      <c r="E27" s="66">
        <f t="shared" si="0"/>
        <v>19</v>
      </c>
      <c r="F27" s="65">
        <f>VLOOKUP($A27,'Return Data'!$B$7:$R$2700,10,0)</f>
        <v>4.1729000000000003</v>
      </c>
      <c r="G27" s="66">
        <f t="shared" si="1"/>
        <v>20</v>
      </c>
      <c r="H27" s="65">
        <f>VLOOKUP($A27,'Return Data'!$B$7:$R$2700,11,0)</f>
        <v>4.9027000000000003</v>
      </c>
      <c r="I27" s="66">
        <f t="shared" si="2"/>
        <v>17</v>
      </c>
      <c r="J27" s="65">
        <f>VLOOKUP($A27,'Return Data'!$B$7:$R$2700,12,0)</f>
        <v>5.1999000000000004</v>
      </c>
      <c r="K27" s="66">
        <f>RANK(J27,J$8:J$30,0)</f>
        <v>8</v>
      </c>
      <c r="L27" s="65">
        <f>VLOOKUP($A27,'Return Data'!$B$7:$R$2700,13,0)</f>
        <v>5.4618000000000002</v>
      </c>
      <c r="M27" s="66">
        <f>RANK(L27,L$8:L$30,0)</f>
        <v>10</v>
      </c>
      <c r="N27" s="65">
        <f>VLOOKUP($A27,'Return Data'!$B$7:$R$2700,17,0)</f>
        <v>-0.25040000000000001</v>
      </c>
      <c r="O27" s="66">
        <f>RANK(N27,N$8:N$30,0)</f>
        <v>15</v>
      </c>
      <c r="P27" s="65">
        <f>VLOOKUP($A27,'Return Data'!$B$7:$R$2700,14,0)</f>
        <v>1.9540999999999999</v>
      </c>
      <c r="Q27" s="66">
        <f>RANK(P27,P$8:P$30,0)</f>
        <v>13</v>
      </c>
      <c r="R27" s="65">
        <f>VLOOKUP($A27,'Return Data'!$B$7:$R$2700,16,0)</f>
        <v>5.4138999999999999</v>
      </c>
      <c r="S27" s="67">
        <f t="shared" si="4"/>
        <v>16</v>
      </c>
    </row>
    <row r="28" spans="1:19" x14ac:dyDescent="0.3">
      <c r="A28" s="82" t="s">
        <v>721</v>
      </c>
      <c r="B28" s="64">
        <f>VLOOKUP($A28,'Return Data'!$B$7:$R$2700,3,0)</f>
        <v>44158</v>
      </c>
      <c r="C28" s="65">
        <f>VLOOKUP($A28,'Return Data'!$B$7:$R$2700,4,0)</f>
        <v>0.14779999999999999</v>
      </c>
      <c r="D28" s="65">
        <f>VLOOKUP($A28,'Return Data'!$B$7:$R$2700,9,0)</f>
        <v>0</v>
      </c>
      <c r="E28" s="66">
        <f t="shared" si="0"/>
        <v>22</v>
      </c>
      <c r="F28" s="65">
        <f>VLOOKUP($A28,'Return Data'!$B$7:$R$2700,10,0)</f>
        <v>-74.517499999999998</v>
      </c>
      <c r="G28" s="66">
        <f t="shared" si="1"/>
        <v>23</v>
      </c>
      <c r="H28" s="65">
        <f>VLOOKUP($A28,'Return Data'!$B$7:$R$2700,11,0)</f>
        <v>-37.863</v>
      </c>
      <c r="I28" s="66">
        <f t="shared" si="2"/>
        <v>22</v>
      </c>
      <c r="J28" s="65">
        <f>VLOOKUP($A28,'Return Data'!$B$7:$R$2700,12,0)</f>
        <v>-25.287500000000001</v>
      </c>
      <c r="K28" s="66">
        <f>RANK(J28,J$8:J$30,0)</f>
        <v>19</v>
      </c>
      <c r="L28" s="65">
        <f>VLOOKUP($A28,'Return Data'!$B$7:$R$2700,13,0)</f>
        <v>-39.870699999999999</v>
      </c>
      <c r="M28" s="66">
        <f>RANK(L28,L$8:L$30,0)</f>
        <v>19</v>
      </c>
      <c r="N28" s="65"/>
      <c r="O28" s="66"/>
      <c r="P28" s="65"/>
      <c r="Q28" s="66"/>
      <c r="R28" s="65">
        <f>VLOOKUP($A28,'Return Data'!$B$7:$R$2700,16,0)</f>
        <v>-35.054400000000001</v>
      </c>
      <c r="S28" s="67">
        <f t="shared" si="4"/>
        <v>22</v>
      </c>
    </row>
    <row r="29" spans="1:19" x14ac:dyDescent="0.3">
      <c r="A29" s="82" t="s">
        <v>723</v>
      </c>
      <c r="B29" s="64">
        <f>VLOOKUP($A29,'Return Data'!$B$7:$R$2700,3,0)</f>
        <v>44158</v>
      </c>
      <c r="C29" s="65">
        <f>VLOOKUP($A29,'Return Data'!$B$7:$R$2700,4,0)</f>
        <v>0.72499999999999998</v>
      </c>
      <c r="D29" s="65">
        <f>VLOOKUP($A29,'Return Data'!$B$7:$R$2700,9,0)</f>
        <v>8.5059000000000005</v>
      </c>
      <c r="E29" s="66">
        <f t="shared" si="0"/>
        <v>13</v>
      </c>
      <c r="F29" s="65">
        <f>VLOOKUP($A29,'Return Data'!$B$7:$R$2700,10,0)</f>
        <v>8.6507000000000005</v>
      </c>
      <c r="G29" s="66">
        <f t="shared" si="1"/>
        <v>16</v>
      </c>
      <c r="H29" s="65">
        <f>VLOOKUP($A29,'Return Data'!$B$7:$R$2700,11,0)</f>
        <v>-97.128900000000002</v>
      </c>
      <c r="I29" s="66">
        <f t="shared" si="2"/>
        <v>23</v>
      </c>
      <c r="J29" s="65"/>
      <c r="K29" s="66"/>
      <c r="L29" s="65"/>
      <c r="M29" s="66"/>
      <c r="N29" s="65"/>
      <c r="O29" s="66"/>
      <c r="P29" s="65"/>
      <c r="Q29" s="66"/>
      <c r="R29" s="65">
        <f>VLOOKUP($A29,'Return Data'!$B$7:$R$2700,16,0)</f>
        <v>-62.749400000000001</v>
      </c>
      <c r="S29" s="67">
        <f t="shared" si="4"/>
        <v>23</v>
      </c>
    </row>
    <row r="30" spans="1:19" x14ac:dyDescent="0.3">
      <c r="A30" s="82" t="s">
        <v>725</v>
      </c>
      <c r="B30" s="64">
        <f>VLOOKUP($A30,'Return Data'!$B$7:$R$2700,3,0)</f>
        <v>44158</v>
      </c>
      <c r="C30" s="65">
        <f>VLOOKUP($A30,'Return Data'!$B$7:$R$2700,4,0)</f>
        <v>11.238099999999999</v>
      </c>
      <c r="D30" s="65">
        <f>VLOOKUP($A30,'Return Data'!$B$7:$R$2700,9,0)</f>
        <v>7.3162000000000003</v>
      </c>
      <c r="E30" s="66">
        <f t="shared" si="0"/>
        <v>15</v>
      </c>
      <c r="F30" s="65">
        <f>VLOOKUP($A30,'Return Data'!$B$7:$R$2700,10,0)</f>
        <v>9.5731999999999999</v>
      </c>
      <c r="G30" s="66">
        <f t="shared" si="1"/>
        <v>14</v>
      </c>
      <c r="H30" s="65">
        <f>VLOOKUP($A30,'Return Data'!$B$7:$R$2700,11,0)</f>
        <v>-10.5692</v>
      </c>
      <c r="I30" s="66">
        <f t="shared" si="2"/>
        <v>21</v>
      </c>
      <c r="J30" s="65">
        <f>VLOOKUP($A30,'Return Data'!$B$7:$R$2700,12,0)</f>
        <v>-14.910299999999999</v>
      </c>
      <c r="K30" s="66">
        <f>RANK(J30,J$8:J$30,0)</f>
        <v>18</v>
      </c>
      <c r="L30" s="65">
        <f>VLOOKUP($A30,'Return Data'!$B$7:$R$2700,13,0)</f>
        <v>-27.473099999999999</v>
      </c>
      <c r="M30" s="66">
        <f>RANK(L30,L$8:L$30,0)</f>
        <v>18</v>
      </c>
      <c r="N30" s="65">
        <f>VLOOKUP($A30,'Return Data'!$B$7:$R$2700,17,0)</f>
        <v>-16.843499999999999</v>
      </c>
      <c r="O30" s="66">
        <f>RANK(N30,N$8:N$30,0)</f>
        <v>18</v>
      </c>
      <c r="P30" s="65">
        <f>VLOOKUP($A30,'Return Data'!$B$7:$R$2700,14,0)</f>
        <v>-10.243</v>
      </c>
      <c r="Q30" s="66">
        <f>RANK(P30,P$8:P$30,0)</f>
        <v>17</v>
      </c>
      <c r="R30" s="65">
        <f>VLOOKUP($A30,'Return Data'!$B$7:$R$2700,16,0)</f>
        <v>1.4666999999999999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9.6998434782608722</v>
      </c>
      <c r="E32" s="88"/>
      <c r="F32" s="89">
        <f>AVERAGE(F8:F30)</f>
        <v>6.0277347826086931</v>
      </c>
      <c r="G32" s="88"/>
      <c r="H32" s="89">
        <f>AVERAGE(H8:H30)</f>
        <v>2.2844478260869585</v>
      </c>
      <c r="I32" s="88"/>
      <c r="J32" s="89">
        <f>AVERAGE(J8:J30)</f>
        <v>-3.8002857142857147</v>
      </c>
      <c r="K32" s="88"/>
      <c r="L32" s="89">
        <f>AVERAGE(L8:L30)</f>
        <v>-2.08433</v>
      </c>
      <c r="M32" s="88"/>
      <c r="N32" s="89">
        <f>AVERAGE(N8:N30)</f>
        <v>0.46301052631578932</v>
      </c>
      <c r="O32" s="88"/>
      <c r="P32" s="89">
        <f>AVERAGE(P8:P30)</f>
        <v>1.3151944444444439</v>
      </c>
      <c r="Q32" s="88"/>
      <c r="R32" s="89">
        <f>AVERAGE(R8:R30)</f>
        <v>-0.63368260869565229</v>
      </c>
      <c r="S32" s="90"/>
    </row>
    <row r="33" spans="1:19" x14ac:dyDescent="0.3">
      <c r="A33" s="87" t="s">
        <v>28</v>
      </c>
      <c r="B33" s="88"/>
      <c r="C33" s="88"/>
      <c r="D33" s="89">
        <f>MIN(D8:D30)</f>
        <v>0</v>
      </c>
      <c r="E33" s="88"/>
      <c r="F33" s="89">
        <f>MIN(F8:F30)</f>
        <v>-74.517499999999998</v>
      </c>
      <c r="G33" s="88"/>
      <c r="H33" s="89">
        <f>MIN(H8:H30)</f>
        <v>-97.128900000000002</v>
      </c>
      <c r="I33" s="88"/>
      <c r="J33" s="89">
        <f>MIN(J8:J30)</f>
        <v>-62.550400000000003</v>
      </c>
      <c r="K33" s="88"/>
      <c r="L33" s="89">
        <f>MIN(L8:L30)</f>
        <v>-44.191099999999999</v>
      </c>
      <c r="M33" s="88"/>
      <c r="N33" s="89">
        <f>MIN(N8:N30)</f>
        <v>-44.431600000000003</v>
      </c>
      <c r="O33" s="88"/>
      <c r="P33" s="89">
        <f>MIN(P8:P30)</f>
        <v>-32.685000000000002</v>
      </c>
      <c r="Q33" s="88"/>
      <c r="R33" s="89">
        <f>MIN(R8:R30)</f>
        <v>-62.749400000000001</v>
      </c>
      <c r="S33" s="90"/>
    </row>
    <row r="34" spans="1:19" ht="15" thickBot="1" x14ac:dyDescent="0.35">
      <c r="A34" s="91" t="s">
        <v>29</v>
      </c>
      <c r="B34" s="92"/>
      <c r="C34" s="92"/>
      <c r="D34" s="93">
        <f>MAX(D8:D30)</f>
        <v>23.5059</v>
      </c>
      <c r="E34" s="92"/>
      <c r="F34" s="93">
        <f>MAX(F8:F30)</f>
        <v>19.4208</v>
      </c>
      <c r="G34" s="92"/>
      <c r="H34" s="93">
        <f>MAX(H8:H30)</f>
        <v>15.7082</v>
      </c>
      <c r="I34" s="92"/>
      <c r="J34" s="93">
        <f>MAX(J8:J30)</f>
        <v>9.9311000000000007</v>
      </c>
      <c r="K34" s="92"/>
      <c r="L34" s="93">
        <f>MAX(L8:L30)</f>
        <v>10.395099999999999</v>
      </c>
      <c r="M34" s="92"/>
      <c r="N34" s="93">
        <f>MAX(N8:N30)</f>
        <v>9.9230999999999998</v>
      </c>
      <c r="O34" s="92"/>
      <c r="P34" s="93">
        <f>MAX(P8:P30)</f>
        <v>8.4032999999999998</v>
      </c>
      <c r="Q34" s="92"/>
      <c r="R34" s="93">
        <f>MAX(R8:R30)</f>
        <v>9.0655000000000001</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44158</v>
      </c>
      <c r="C8" s="65">
        <f>VLOOKUP($A8,'Return Data'!$B$7:$R$2700,4,0)</f>
        <v>85.998800000000003</v>
      </c>
      <c r="D8" s="65">
        <f>VLOOKUP($A8,'Return Data'!$B$7:$R$2700,9,0)</f>
        <v>9.6303999999999998</v>
      </c>
      <c r="E8" s="66">
        <f>RANK(D8,D$8:D$27,0)</f>
        <v>8</v>
      </c>
      <c r="F8" s="65">
        <f>VLOOKUP($A8,'Return Data'!$B$7:$R$2700,10,0)</f>
        <v>10.920199999999999</v>
      </c>
      <c r="G8" s="66">
        <f>RANK(F8,F$8:F$27,0)</f>
        <v>8</v>
      </c>
      <c r="H8" s="65">
        <f>VLOOKUP($A8,'Return Data'!$B$7:$R$2700,11,0)</f>
        <v>11.565799999999999</v>
      </c>
      <c r="I8" s="66">
        <f>RANK(H8,H$8:H$27,0)</f>
        <v>4</v>
      </c>
      <c r="J8" s="65">
        <f>VLOOKUP($A8,'Return Data'!$B$7:$R$2700,12,0)</f>
        <v>12.560700000000001</v>
      </c>
      <c r="K8" s="66">
        <f>RANK(J8,J$8:J$27,0)</f>
        <v>1</v>
      </c>
      <c r="L8" s="65">
        <f>VLOOKUP($A8,'Return Data'!$B$7:$R$2700,13,0)</f>
        <v>11.924099999999999</v>
      </c>
      <c r="M8" s="66">
        <f>RANK(L8,L$8:L$27,0)</f>
        <v>3</v>
      </c>
      <c r="N8" s="65">
        <f>VLOOKUP($A8,'Return Data'!$B$7:$R$2700,17,0)</f>
        <v>11.270200000000001</v>
      </c>
      <c r="O8" s="66">
        <f>RANK(N8,N$8:N$27,0)</f>
        <v>6</v>
      </c>
      <c r="P8" s="65">
        <f>VLOOKUP($A8,'Return Data'!$B$7:$R$2700,14,0)</f>
        <v>9.4495000000000005</v>
      </c>
      <c r="Q8" s="66">
        <f>RANK(P8,P$8:P$27,0)</f>
        <v>2</v>
      </c>
      <c r="R8" s="65">
        <f>VLOOKUP($A8,'Return Data'!$B$7:$R$2700,16,0)</f>
        <v>9.3274000000000008</v>
      </c>
      <c r="S8" s="67">
        <f>RANK(R8,R$8:R$27,0)</f>
        <v>5</v>
      </c>
    </row>
    <row r="9" spans="1:19" x14ac:dyDescent="0.3">
      <c r="A9" s="82" t="s">
        <v>625</v>
      </c>
      <c r="B9" s="64">
        <f>VLOOKUP($A9,'Return Data'!$B$7:$R$2700,3,0)</f>
        <v>44158</v>
      </c>
      <c r="C9" s="65">
        <f>VLOOKUP($A9,'Return Data'!$B$7:$R$2700,4,0)</f>
        <v>13.4298</v>
      </c>
      <c r="D9" s="65">
        <f>VLOOKUP($A9,'Return Data'!$B$7:$R$2700,9,0)</f>
        <v>9.6523000000000003</v>
      </c>
      <c r="E9" s="66">
        <f t="shared" ref="E9:E27" si="0">RANK(D9,D$8:D$27,0)</f>
        <v>7</v>
      </c>
      <c r="F9" s="65">
        <f>VLOOKUP($A9,'Return Data'!$B$7:$R$2700,10,0)</f>
        <v>11.074299999999999</v>
      </c>
      <c r="G9" s="66">
        <f t="shared" ref="G9:G27" si="1">RANK(F9,F$8:F$27,0)</f>
        <v>5</v>
      </c>
      <c r="H9" s="65">
        <f>VLOOKUP($A9,'Return Data'!$B$7:$R$2700,11,0)</f>
        <v>13.262499999999999</v>
      </c>
      <c r="I9" s="66">
        <f t="shared" ref="I9:I27" si="2">RANK(H9,H$8:H$27,0)</f>
        <v>1</v>
      </c>
      <c r="J9" s="65">
        <f>VLOOKUP($A9,'Return Data'!$B$7:$R$2700,12,0)</f>
        <v>12.4094</v>
      </c>
      <c r="K9" s="66">
        <f t="shared" ref="K9:K27" si="3">RANK(J9,J$8:J$27,0)</f>
        <v>3</v>
      </c>
      <c r="L9" s="65">
        <f>VLOOKUP($A9,'Return Data'!$B$7:$R$2700,13,0)</f>
        <v>12.241899999999999</v>
      </c>
      <c r="M9" s="66">
        <f t="shared" ref="M9:M27" si="4">RANK(L9,L$8:L$27,0)</f>
        <v>2</v>
      </c>
      <c r="N9" s="65">
        <f>VLOOKUP($A9,'Return Data'!$B$7:$R$2700,17,0)</f>
        <v>10.0585</v>
      </c>
      <c r="O9" s="66">
        <f t="shared" ref="O9:O26" si="5">RANK(N9,N$8:N$27,0)</f>
        <v>14</v>
      </c>
      <c r="P9" s="65">
        <f>VLOOKUP($A9,'Return Data'!$B$7:$R$2700,14,0)</f>
        <v>9.3020999999999994</v>
      </c>
      <c r="Q9" s="66">
        <f>RANK(P9,P$8:P$27,0)</f>
        <v>4</v>
      </c>
      <c r="R9" s="65">
        <f>VLOOKUP($A9,'Return Data'!$B$7:$R$2700,16,0)</f>
        <v>9.1529000000000007</v>
      </c>
      <c r="S9" s="67">
        <f t="shared" ref="S9:S27" si="6">RANK(R9,R$8:R$27,0)</f>
        <v>8</v>
      </c>
    </row>
    <row r="10" spans="1:19" x14ac:dyDescent="0.3">
      <c r="A10" s="82" t="s">
        <v>628</v>
      </c>
      <c r="B10" s="64">
        <f>VLOOKUP($A10,'Return Data'!$B$7:$R$2700,3,0)</f>
        <v>44158</v>
      </c>
      <c r="C10" s="65">
        <f>VLOOKUP($A10,'Return Data'!$B$7:$R$2700,4,0)</f>
        <v>22.5654</v>
      </c>
      <c r="D10" s="65">
        <f>VLOOKUP($A10,'Return Data'!$B$7:$R$2700,9,0)</f>
        <v>8.2070000000000007</v>
      </c>
      <c r="E10" s="66">
        <f t="shared" si="0"/>
        <v>14</v>
      </c>
      <c r="F10" s="65">
        <f>VLOOKUP($A10,'Return Data'!$B$7:$R$2700,10,0)</f>
        <v>9.8615999999999993</v>
      </c>
      <c r="G10" s="66">
        <f t="shared" si="1"/>
        <v>14</v>
      </c>
      <c r="H10" s="65">
        <f>VLOOKUP($A10,'Return Data'!$B$7:$R$2700,11,0)</f>
        <v>10.3262</v>
      </c>
      <c r="I10" s="66">
        <f t="shared" si="2"/>
        <v>13</v>
      </c>
      <c r="J10" s="65">
        <f>VLOOKUP($A10,'Return Data'!$B$7:$R$2700,12,0)</f>
        <v>10.1326</v>
      </c>
      <c r="K10" s="66">
        <f t="shared" si="3"/>
        <v>15</v>
      </c>
      <c r="L10" s="65">
        <f>VLOOKUP($A10,'Return Data'!$B$7:$R$2700,13,0)</f>
        <v>9.9893000000000001</v>
      </c>
      <c r="M10" s="66">
        <f t="shared" si="4"/>
        <v>15</v>
      </c>
      <c r="N10" s="65">
        <f>VLOOKUP($A10,'Return Data'!$B$7:$R$2700,17,0)</f>
        <v>6.3152999999999997</v>
      </c>
      <c r="O10" s="66">
        <f t="shared" si="5"/>
        <v>17</v>
      </c>
      <c r="P10" s="65">
        <f>VLOOKUP($A10,'Return Data'!$B$7:$R$2700,14,0)</f>
        <v>5.6481000000000003</v>
      </c>
      <c r="Q10" s="66">
        <f t="shared" ref="Q10:Q24" si="7">RANK(P10,P$8:P$27,0)</f>
        <v>14</v>
      </c>
      <c r="R10" s="65">
        <f>VLOOKUP($A10,'Return Data'!$B$7:$R$2700,16,0)</f>
        <v>7.8526999999999996</v>
      </c>
      <c r="S10" s="67">
        <f t="shared" si="6"/>
        <v>18</v>
      </c>
    </row>
    <row r="11" spans="1:19" x14ac:dyDescent="0.3">
      <c r="A11" s="82" t="s">
        <v>629</v>
      </c>
      <c r="B11" s="64">
        <f>VLOOKUP($A11,'Return Data'!$B$7:$R$2700,3,0)</f>
        <v>44158</v>
      </c>
      <c r="C11" s="65">
        <f>VLOOKUP($A11,'Return Data'!$B$7:$R$2700,4,0)</f>
        <v>17.979199999999999</v>
      </c>
      <c r="D11" s="65">
        <f>VLOOKUP($A11,'Return Data'!$B$7:$R$2700,9,0)</f>
        <v>8.0507000000000009</v>
      </c>
      <c r="E11" s="66">
        <f t="shared" si="0"/>
        <v>15</v>
      </c>
      <c r="F11" s="65">
        <f>VLOOKUP($A11,'Return Data'!$B$7:$R$2700,10,0)</f>
        <v>10.025</v>
      </c>
      <c r="G11" s="66">
        <f t="shared" si="1"/>
        <v>11</v>
      </c>
      <c r="H11" s="65">
        <f>VLOOKUP($A11,'Return Data'!$B$7:$R$2700,11,0)</f>
        <v>9.3886000000000003</v>
      </c>
      <c r="I11" s="66">
        <f t="shared" si="2"/>
        <v>16</v>
      </c>
      <c r="J11" s="65">
        <f>VLOOKUP($A11,'Return Data'!$B$7:$R$2700,12,0)</f>
        <v>10.5014</v>
      </c>
      <c r="K11" s="66">
        <f t="shared" si="3"/>
        <v>12</v>
      </c>
      <c r="L11" s="65">
        <f>VLOOKUP($A11,'Return Data'!$B$7:$R$2700,13,0)</f>
        <v>10.233599999999999</v>
      </c>
      <c r="M11" s="66">
        <f t="shared" si="4"/>
        <v>13</v>
      </c>
      <c r="N11" s="65">
        <f>VLOOKUP($A11,'Return Data'!$B$7:$R$2700,17,0)</f>
        <v>10.7333</v>
      </c>
      <c r="O11" s="66">
        <f t="shared" si="5"/>
        <v>9</v>
      </c>
      <c r="P11" s="65">
        <f>VLOOKUP($A11,'Return Data'!$B$7:$R$2700,14,0)</f>
        <v>8.6287000000000003</v>
      </c>
      <c r="Q11" s="66">
        <f t="shared" si="7"/>
        <v>10</v>
      </c>
      <c r="R11" s="65">
        <f>VLOOKUP($A11,'Return Data'!$B$7:$R$2700,16,0)</f>
        <v>9.0137999999999998</v>
      </c>
      <c r="S11" s="67">
        <f t="shared" si="6"/>
        <v>10</v>
      </c>
    </row>
    <row r="12" spans="1:19" x14ac:dyDescent="0.3">
      <c r="A12" s="82" t="s">
        <v>631</v>
      </c>
      <c r="B12" s="64">
        <f>VLOOKUP($A12,'Return Data'!$B$7:$R$2700,3,0)</f>
        <v>44158</v>
      </c>
      <c r="C12" s="65">
        <f>VLOOKUP($A12,'Return Data'!$B$7:$R$2700,4,0)</f>
        <v>12.6662</v>
      </c>
      <c r="D12" s="65">
        <f>VLOOKUP($A12,'Return Data'!$B$7:$R$2700,9,0)</f>
        <v>6.8535000000000004</v>
      </c>
      <c r="E12" s="66">
        <f t="shared" si="0"/>
        <v>17</v>
      </c>
      <c r="F12" s="65">
        <f>VLOOKUP($A12,'Return Data'!$B$7:$R$2700,10,0)</f>
        <v>7.0319000000000003</v>
      </c>
      <c r="G12" s="66">
        <f t="shared" si="1"/>
        <v>18</v>
      </c>
      <c r="H12" s="65">
        <f>VLOOKUP($A12,'Return Data'!$B$7:$R$2700,11,0)</f>
        <v>8.9135000000000009</v>
      </c>
      <c r="I12" s="66">
        <f t="shared" si="2"/>
        <v>18</v>
      </c>
      <c r="J12" s="65">
        <f>VLOOKUP($A12,'Return Data'!$B$7:$R$2700,12,0)</f>
        <v>9.8719999999999999</v>
      </c>
      <c r="K12" s="66">
        <f t="shared" si="3"/>
        <v>16</v>
      </c>
      <c r="L12" s="65">
        <f>VLOOKUP($A12,'Return Data'!$B$7:$R$2700,13,0)</f>
        <v>9.6463999999999999</v>
      </c>
      <c r="M12" s="66">
        <f t="shared" si="4"/>
        <v>17</v>
      </c>
      <c r="N12" s="65">
        <f>VLOOKUP($A12,'Return Data'!$B$7:$R$2700,17,0)</f>
        <v>11.2058</v>
      </c>
      <c r="O12" s="66">
        <f t="shared" ref="O12" si="8">RANK(N12,N$8:N$27,0)</f>
        <v>7</v>
      </c>
      <c r="P12" s="65"/>
      <c r="Q12" s="66"/>
      <c r="R12" s="65">
        <f>VLOOKUP($A12,'Return Data'!$B$7:$R$2700,16,0)</f>
        <v>11.3119</v>
      </c>
      <c r="S12" s="67">
        <f t="shared" si="6"/>
        <v>2</v>
      </c>
    </row>
    <row r="13" spans="1:19" x14ac:dyDescent="0.3">
      <c r="A13" s="82" t="s">
        <v>633</v>
      </c>
      <c r="B13" s="64">
        <f>VLOOKUP($A13,'Return Data'!$B$7:$R$2700,3,0)</f>
        <v>44158</v>
      </c>
      <c r="C13" s="65">
        <f>VLOOKUP($A13,'Return Data'!$B$7:$R$2700,4,0)</f>
        <v>13.581099999999999</v>
      </c>
      <c r="D13" s="65">
        <f>VLOOKUP($A13,'Return Data'!$B$7:$R$2700,9,0)</f>
        <v>5.0936000000000003</v>
      </c>
      <c r="E13" s="66">
        <f t="shared" si="0"/>
        <v>19</v>
      </c>
      <c r="F13" s="65">
        <f>VLOOKUP($A13,'Return Data'!$B$7:$R$2700,10,0)</f>
        <v>5.5975999999999999</v>
      </c>
      <c r="G13" s="66">
        <f t="shared" si="1"/>
        <v>19</v>
      </c>
      <c r="H13" s="65">
        <f>VLOOKUP($A13,'Return Data'!$B$7:$R$2700,11,0)</f>
        <v>-5.4333999999999998</v>
      </c>
      <c r="I13" s="66">
        <f t="shared" si="2"/>
        <v>19</v>
      </c>
      <c r="J13" s="65">
        <f>VLOOKUP($A13,'Return Data'!$B$7:$R$2700,12,0)</f>
        <v>-1.0699999999999999E-2</v>
      </c>
      <c r="K13" s="66">
        <f t="shared" si="3"/>
        <v>19</v>
      </c>
      <c r="L13" s="65">
        <f>VLOOKUP($A13,'Return Data'!$B$7:$R$2700,13,0)</f>
        <v>2.496</v>
      </c>
      <c r="M13" s="66">
        <f t="shared" si="4"/>
        <v>19</v>
      </c>
      <c r="N13" s="65">
        <f>VLOOKUP($A13,'Return Data'!$B$7:$R$2700,17,0)</f>
        <v>-0.97860000000000003</v>
      </c>
      <c r="O13" s="66">
        <f t="shared" si="5"/>
        <v>18</v>
      </c>
      <c r="P13" s="65">
        <f>VLOOKUP($A13,'Return Data'!$B$7:$R$2700,14,0)</f>
        <v>0.52080000000000004</v>
      </c>
      <c r="Q13" s="66">
        <f t="shared" si="7"/>
        <v>15</v>
      </c>
      <c r="R13" s="65">
        <f>VLOOKUP($A13,'Return Data'!$B$7:$R$2700,16,0)</f>
        <v>5.0815999999999999</v>
      </c>
      <c r="S13" s="67">
        <f t="shared" si="6"/>
        <v>19</v>
      </c>
    </row>
    <row r="14" spans="1:19" x14ac:dyDescent="0.3">
      <c r="A14" s="82" t="s">
        <v>636</v>
      </c>
      <c r="B14" s="64">
        <f>VLOOKUP($A14,'Return Data'!$B$7:$R$2700,3,0)</f>
        <v>44158</v>
      </c>
      <c r="C14" s="65">
        <f>VLOOKUP($A14,'Return Data'!$B$7:$R$2700,4,0)</f>
        <v>80.700299999999999</v>
      </c>
      <c r="D14" s="65">
        <f>VLOOKUP($A14,'Return Data'!$B$7:$R$2700,9,0)</f>
        <v>12.259399999999999</v>
      </c>
      <c r="E14" s="66">
        <f t="shared" si="0"/>
        <v>1</v>
      </c>
      <c r="F14" s="65">
        <f>VLOOKUP($A14,'Return Data'!$B$7:$R$2700,10,0)</f>
        <v>12.926600000000001</v>
      </c>
      <c r="G14" s="66">
        <f t="shared" si="1"/>
        <v>1</v>
      </c>
      <c r="H14" s="65">
        <f>VLOOKUP($A14,'Return Data'!$B$7:$R$2700,11,0)</f>
        <v>12.4504</v>
      </c>
      <c r="I14" s="66">
        <f t="shared" si="2"/>
        <v>2</v>
      </c>
      <c r="J14" s="65">
        <f>VLOOKUP($A14,'Return Data'!$B$7:$R$2700,12,0)</f>
        <v>7.9859</v>
      </c>
      <c r="K14" s="66">
        <f t="shared" si="3"/>
        <v>18</v>
      </c>
      <c r="L14" s="65">
        <f>VLOOKUP($A14,'Return Data'!$B$7:$R$2700,13,0)</f>
        <v>9.5066000000000006</v>
      </c>
      <c r="M14" s="66">
        <f t="shared" si="4"/>
        <v>18</v>
      </c>
      <c r="N14" s="65">
        <f>VLOOKUP($A14,'Return Data'!$B$7:$R$2700,17,0)</f>
        <v>10.5905</v>
      </c>
      <c r="O14" s="66">
        <f t="shared" si="5"/>
        <v>11</v>
      </c>
      <c r="P14" s="65">
        <f>VLOOKUP($A14,'Return Data'!$B$7:$R$2700,14,0)</f>
        <v>9.0925999999999991</v>
      </c>
      <c r="Q14" s="66">
        <f t="shared" si="7"/>
        <v>6</v>
      </c>
      <c r="R14" s="65">
        <f>VLOOKUP($A14,'Return Data'!$B$7:$R$2700,16,0)</f>
        <v>9.6736000000000004</v>
      </c>
      <c r="S14" s="67">
        <f t="shared" si="6"/>
        <v>4</v>
      </c>
    </row>
    <row r="15" spans="1:19" x14ac:dyDescent="0.3">
      <c r="A15" s="82" t="s">
        <v>639</v>
      </c>
      <c r="B15" s="64">
        <f>VLOOKUP($A15,'Return Data'!$B$7:$R$2700,3,0)</f>
        <v>44158</v>
      </c>
      <c r="C15" s="65">
        <f>VLOOKUP($A15,'Return Data'!$B$7:$R$2700,4,0)</f>
        <v>24.9849</v>
      </c>
      <c r="D15" s="65">
        <f>VLOOKUP($A15,'Return Data'!$B$7:$R$2700,9,0)</f>
        <v>8.4341000000000008</v>
      </c>
      <c r="E15" s="66">
        <f t="shared" si="0"/>
        <v>12</v>
      </c>
      <c r="F15" s="65">
        <f>VLOOKUP($A15,'Return Data'!$B$7:$R$2700,10,0)</f>
        <v>10.9459</v>
      </c>
      <c r="G15" s="66">
        <f t="shared" si="1"/>
        <v>7</v>
      </c>
      <c r="H15" s="65">
        <f>VLOOKUP($A15,'Return Data'!$B$7:$R$2700,11,0)</f>
        <v>11.1539</v>
      </c>
      <c r="I15" s="66">
        <f t="shared" si="2"/>
        <v>6</v>
      </c>
      <c r="J15" s="65">
        <f>VLOOKUP($A15,'Return Data'!$B$7:$R$2700,12,0)</f>
        <v>11.933299999999999</v>
      </c>
      <c r="K15" s="66">
        <f t="shared" si="3"/>
        <v>4</v>
      </c>
      <c r="L15" s="65">
        <f>VLOOKUP($A15,'Return Data'!$B$7:$R$2700,13,0)</f>
        <v>11.672800000000001</v>
      </c>
      <c r="M15" s="66">
        <f t="shared" si="4"/>
        <v>5</v>
      </c>
      <c r="N15" s="65">
        <f>VLOOKUP($A15,'Return Data'!$B$7:$R$2700,17,0)</f>
        <v>11.565799999999999</v>
      </c>
      <c r="O15" s="66">
        <f t="shared" si="5"/>
        <v>5</v>
      </c>
      <c r="P15" s="65">
        <f>VLOOKUP($A15,'Return Data'!$B$7:$R$2700,14,0)</f>
        <v>9.3661999999999992</v>
      </c>
      <c r="Q15" s="66">
        <f t="shared" si="7"/>
        <v>3</v>
      </c>
      <c r="R15" s="65">
        <f>VLOOKUP($A15,'Return Data'!$B$7:$R$2700,16,0)</f>
        <v>9.2187000000000001</v>
      </c>
      <c r="S15" s="67">
        <f t="shared" si="6"/>
        <v>6</v>
      </c>
    </row>
    <row r="16" spans="1:19" x14ac:dyDescent="0.3">
      <c r="A16" s="82" t="s">
        <v>641</v>
      </c>
      <c r="B16" s="64">
        <f>VLOOKUP($A16,'Return Data'!$B$7:$R$2700,3,0)</f>
        <v>44158</v>
      </c>
      <c r="C16" s="65">
        <f>VLOOKUP($A16,'Return Data'!$B$7:$R$2700,4,0)</f>
        <v>23.236799999999999</v>
      </c>
      <c r="D16" s="65">
        <f>VLOOKUP($A16,'Return Data'!$B$7:$R$2700,9,0)</f>
        <v>6.9779</v>
      </c>
      <c r="E16" s="66">
        <f t="shared" si="0"/>
        <v>16</v>
      </c>
      <c r="F16" s="65">
        <f>VLOOKUP($A16,'Return Data'!$B$7:$R$2700,10,0)</f>
        <v>9.6311</v>
      </c>
      <c r="G16" s="66">
        <f t="shared" si="1"/>
        <v>15</v>
      </c>
      <c r="H16" s="65">
        <f>VLOOKUP($A16,'Return Data'!$B$7:$R$2700,11,0)</f>
        <v>10.4345</v>
      </c>
      <c r="I16" s="66">
        <f t="shared" si="2"/>
        <v>11</v>
      </c>
      <c r="J16" s="65">
        <f>VLOOKUP($A16,'Return Data'!$B$7:$R$2700,12,0)</f>
        <v>10.9938</v>
      </c>
      <c r="K16" s="66">
        <f t="shared" si="3"/>
        <v>7</v>
      </c>
      <c r="L16" s="65">
        <f>VLOOKUP($A16,'Return Data'!$B$7:$R$2700,13,0)</f>
        <v>10.8223</v>
      </c>
      <c r="M16" s="66">
        <f t="shared" si="4"/>
        <v>8</v>
      </c>
      <c r="N16" s="65">
        <f>VLOOKUP($A16,'Return Data'!$B$7:$R$2700,17,0)</f>
        <v>10.7744</v>
      </c>
      <c r="O16" s="66">
        <f t="shared" si="5"/>
        <v>8</v>
      </c>
      <c r="P16" s="65">
        <f>VLOOKUP($A16,'Return Data'!$B$7:$R$2700,14,0)</f>
        <v>9.0427999999999997</v>
      </c>
      <c r="Q16" s="66">
        <f t="shared" si="7"/>
        <v>7</v>
      </c>
      <c r="R16" s="65">
        <f>VLOOKUP($A16,'Return Data'!$B$7:$R$2700,16,0)</f>
        <v>9.1917000000000009</v>
      </c>
      <c r="S16" s="67">
        <f t="shared" si="6"/>
        <v>7</v>
      </c>
    </row>
    <row r="17" spans="1:19" x14ac:dyDescent="0.3">
      <c r="A17" s="82" t="s">
        <v>642</v>
      </c>
      <c r="B17" s="64">
        <f>VLOOKUP($A17,'Return Data'!$B$7:$R$2700,3,0)</f>
        <v>44158</v>
      </c>
      <c r="C17" s="65">
        <f>VLOOKUP($A17,'Return Data'!$B$7:$R$2700,4,0)</f>
        <v>15.1882</v>
      </c>
      <c r="D17" s="65">
        <f>VLOOKUP($A17,'Return Data'!$B$7:$R$2700,9,0)</f>
        <v>10.6067</v>
      </c>
      <c r="E17" s="66">
        <f t="shared" si="0"/>
        <v>3</v>
      </c>
      <c r="F17" s="65">
        <f>VLOOKUP($A17,'Return Data'!$B$7:$R$2700,10,0)</f>
        <v>10.770099999999999</v>
      </c>
      <c r="G17" s="66">
        <f t="shared" si="1"/>
        <v>9</v>
      </c>
      <c r="H17" s="65">
        <f>VLOOKUP($A17,'Return Data'!$B$7:$R$2700,11,0)</f>
        <v>11.6175</v>
      </c>
      <c r="I17" s="66">
        <f t="shared" si="2"/>
        <v>3</v>
      </c>
      <c r="J17" s="65">
        <f>VLOOKUP($A17,'Return Data'!$B$7:$R$2700,12,0)</f>
        <v>12.4307</v>
      </c>
      <c r="K17" s="66">
        <f t="shared" si="3"/>
        <v>2</v>
      </c>
      <c r="L17" s="65">
        <f>VLOOKUP($A17,'Return Data'!$B$7:$R$2700,13,0)</f>
        <v>11.9132</v>
      </c>
      <c r="M17" s="66">
        <f t="shared" si="4"/>
        <v>4</v>
      </c>
      <c r="N17" s="65">
        <f>VLOOKUP($A17,'Return Data'!$B$7:$R$2700,17,0)</f>
        <v>10.695</v>
      </c>
      <c r="O17" s="66">
        <f t="shared" si="5"/>
        <v>10</v>
      </c>
      <c r="P17" s="65">
        <f>VLOOKUP($A17,'Return Data'!$B$7:$R$2700,14,0)</f>
        <v>8.9166000000000007</v>
      </c>
      <c r="Q17" s="66">
        <f t="shared" si="7"/>
        <v>9</v>
      </c>
      <c r="R17" s="65">
        <f>VLOOKUP($A17,'Return Data'!$B$7:$R$2700,16,0)</f>
        <v>8.9636999999999993</v>
      </c>
      <c r="S17" s="67">
        <f t="shared" si="6"/>
        <v>11</v>
      </c>
    </row>
    <row r="18" spans="1:19" x14ac:dyDescent="0.3">
      <c r="A18" s="82" t="s">
        <v>645</v>
      </c>
      <c r="B18" s="64">
        <f>VLOOKUP($A18,'Return Data'!$B$7:$R$2700,3,0)</f>
        <v>44158</v>
      </c>
      <c r="C18" s="65">
        <f>VLOOKUP($A18,'Return Data'!$B$7:$R$2700,4,0)</f>
        <v>2598.0169999999998</v>
      </c>
      <c r="D18" s="65">
        <f>VLOOKUP($A18,'Return Data'!$B$7:$R$2700,9,0)</f>
        <v>9.4200999999999997</v>
      </c>
      <c r="E18" s="66">
        <f t="shared" si="0"/>
        <v>9</v>
      </c>
      <c r="F18" s="65">
        <f>VLOOKUP($A18,'Return Data'!$B$7:$R$2700,10,0)</f>
        <v>9.09</v>
      </c>
      <c r="G18" s="66">
        <f t="shared" si="1"/>
        <v>17</v>
      </c>
      <c r="H18" s="65">
        <f>VLOOKUP($A18,'Return Data'!$B$7:$R$2700,11,0)</f>
        <v>10.6365</v>
      </c>
      <c r="I18" s="66">
        <f t="shared" si="2"/>
        <v>9</v>
      </c>
      <c r="J18" s="65">
        <f>VLOOKUP($A18,'Return Data'!$B$7:$R$2700,12,0)</f>
        <v>10.651300000000001</v>
      </c>
      <c r="K18" s="66">
        <f t="shared" si="3"/>
        <v>10</v>
      </c>
      <c r="L18" s="65">
        <f>VLOOKUP($A18,'Return Data'!$B$7:$R$2700,13,0)</f>
        <v>10.3927</v>
      </c>
      <c r="M18" s="66">
        <f t="shared" si="4"/>
        <v>12</v>
      </c>
      <c r="N18" s="65">
        <f>VLOOKUP($A18,'Return Data'!$B$7:$R$2700,17,0)</f>
        <v>11.5688</v>
      </c>
      <c r="O18" s="66">
        <f t="shared" si="5"/>
        <v>4</v>
      </c>
      <c r="P18" s="65">
        <f>VLOOKUP($A18,'Return Data'!$B$7:$R$2700,14,0)</f>
        <v>8.3318999999999992</v>
      </c>
      <c r="Q18" s="66">
        <f t="shared" si="7"/>
        <v>13</v>
      </c>
      <c r="R18" s="65">
        <f>VLOOKUP($A18,'Return Data'!$B$7:$R$2700,16,0)</f>
        <v>8.3637999999999995</v>
      </c>
      <c r="S18" s="67">
        <f t="shared" si="6"/>
        <v>16</v>
      </c>
    </row>
    <row r="19" spans="1:19" x14ac:dyDescent="0.3">
      <c r="A19" s="82" t="s">
        <v>647</v>
      </c>
      <c r="B19" s="64">
        <f>VLOOKUP($A19,'Return Data'!$B$7:$R$2700,3,0)</f>
        <v>44158</v>
      </c>
      <c r="C19" s="65">
        <f>VLOOKUP($A19,'Return Data'!$B$7:$R$2700,4,0)</f>
        <v>2961.4629</v>
      </c>
      <c r="D19" s="65">
        <f>VLOOKUP($A19,'Return Data'!$B$7:$R$2700,9,0)</f>
        <v>8.6319999999999997</v>
      </c>
      <c r="E19" s="66">
        <f t="shared" si="0"/>
        <v>11</v>
      </c>
      <c r="F19" s="65">
        <f>VLOOKUP($A19,'Return Data'!$B$7:$R$2700,10,0)</f>
        <v>9.4077999999999999</v>
      </c>
      <c r="G19" s="66">
        <f t="shared" si="1"/>
        <v>16</v>
      </c>
      <c r="H19" s="65">
        <f>VLOOKUP($A19,'Return Data'!$B$7:$R$2700,11,0)</f>
        <v>10.5259</v>
      </c>
      <c r="I19" s="66">
        <f t="shared" si="2"/>
        <v>10</v>
      </c>
      <c r="J19" s="65">
        <f>VLOOKUP($A19,'Return Data'!$B$7:$R$2700,12,0)</f>
        <v>10.1737</v>
      </c>
      <c r="K19" s="66">
        <f t="shared" si="3"/>
        <v>14</v>
      </c>
      <c r="L19" s="65">
        <f>VLOOKUP($A19,'Return Data'!$B$7:$R$2700,13,0)</f>
        <v>9.8323999999999998</v>
      </c>
      <c r="M19" s="66">
        <f t="shared" si="4"/>
        <v>16</v>
      </c>
      <c r="N19" s="65">
        <f>VLOOKUP($A19,'Return Data'!$B$7:$R$2700,17,0)</f>
        <v>10.2668</v>
      </c>
      <c r="O19" s="66">
        <f t="shared" si="5"/>
        <v>13</v>
      </c>
      <c r="P19" s="65">
        <f>VLOOKUP($A19,'Return Data'!$B$7:$R$2700,14,0)</f>
        <v>9.1376000000000008</v>
      </c>
      <c r="Q19" s="66">
        <f t="shared" si="7"/>
        <v>5</v>
      </c>
      <c r="R19" s="65">
        <f>VLOOKUP($A19,'Return Data'!$B$7:$R$2700,16,0)</f>
        <v>9.0835000000000008</v>
      </c>
      <c r="S19" s="67">
        <f t="shared" si="6"/>
        <v>9</v>
      </c>
    </row>
    <row r="20" spans="1:19" x14ac:dyDescent="0.3">
      <c r="A20" s="82" t="s">
        <v>648</v>
      </c>
      <c r="B20" s="64">
        <f>VLOOKUP($A20,'Return Data'!$B$7:$R$2700,3,0)</f>
        <v>44158</v>
      </c>
      <c r="C20" s="65">
        <f>VLOOKUP($A20,'Return Data'!$B$7:$R$2700,4,0)</f>
        <v>59.656199999999998</v>
      </c>
      <c r="D20" s="65">
        <f>VLOOKUP($A20,'Return Data'!$B$7:$R$2700,9,0)</f>
        <v>5.4846000000000004</v>
      </c>
      <c r="E20" s="66">
        <f t="shared" si="0"/>
        <v>18</v>
      </c>
      <c r="F20" s="65">
        <f>VLOOKUP($A20,'Return Data'!$B$7:$R$2700,10,0)</f>
        <v>11.9962</v>
      </c>
      <c r="G20" s="66">
        <f t="shared" si="1"/>
        <v>2</v>
      </c>
      <c r="H20" s="65">
        <f>VLOOKUP($A20,'Return Data'!$B$7:$R$2700,11,0)</f>
        <v>9.2422000000000004</v>
      </c>
      <c r="I20" s="66">
        <f t="shared" si="2"/>
        <v>17</v>
      </c>
      <c r="J20" s="65">
        <f>VLOOKUP($A20,'Return Data'!$B$7:$R$2700,12,0)</f>
        <v>11.6699</v>
      </c>
      <c r="K20" s="66">
        <f t="shared" si="3"/>
        <v>5</v>
      </c>
      <c r="L20" s="65">
        <f>VLOOKUP($A20,'Return Data'!$B$7:$R$2700,13,0)</f>
        <v>12.783300000000001</v>
      </c>
      <c r="M20" s="66">
        <f t="shared" si="4"/>
        <v>1</v>
      </c>
      <c r="N20" s="65">
        <f>VLOOKUP($A20,'Return Data'!$B$7:$R$2700,17,0)</f>
        <v>13.6843</v>
      </c>
      <c r="O20" s="66">
        <f t="shared" si="5"/>
        <v>1</v>
      </c>
      <c r="P20" s="65">
        <f>VLOOKUP($A20,'Return Data'!$B$7:$R$2700,14,0)</f>
        <v>10.291700000000001</v>
      </c>
      <c r="Q20" s="66">
        <f t="shared" si="7"/>
        <v>1</v>
      </c>
      <c r="R20" s="65">
        <f>VLOOKUP($A20,'Return Data'!$B$7:$R$2700,16,0)</f>
        <v>8.7866</v>
      </c>
      <c r="S20" s="67">
        <f t="shared" si="6"/>
        <v>12</v>
      </c>
    </row>
    <row r="21" spans="1:19" x14ac:dyDescent="0.3">
      <c r="A21" s="117" t="s">
        <v>1922</v>
      </c>
      <c r="B21" s="64">
        <f>VLOOKUP($A21,'Return Data'!$B$7:$R$2700,3,0)</f>
        <v>44158</v>
      </c>
      <c r="C21" s="65">
        <f>VLOOKUP($A21,'Return Data'!$B$7:$R$2700,4,0)</f>
        <v>46.306600000000003</v>
      </c>
      <c r="D21" s="65">
        <f>VLOOKUP($A21,'Return Data'!$B$7:$R$2700,9,0)</f>
        <v>11.5802</v>
      </c>
      <c r="E21" s="66">
        <f t="shared" si="0"/>
        <v>2</v>
      </c>
      <c r="F21" s="65">
        <f>VLOOKUP($A21,'Return Data'!$B$7:$R$2700,10,0)</f>
        <v>11.544600000000001</v>
      </c>
      <c r="G21" s="66">
        <f t="shared" si="1"/>
        <v>3</v>
      </c>
      <c r="H21" s="65">
        <f>VLOOKUP($A21,'Return Data'!$B$7:$R$2700,11,0)</f>
        <v>11.2858</v>
      </c>
      <c r="I21" s="66">
        <f t="shared" si="2"/>
        <v>5</v>
      </c>
      <c r="J21" s="65">
        <f>VLOOKUP($A21,'Return Data'!$B$7:$R$2700,12,0)</f>
        <v>9.6339000000000006</v>
      </c>
      <c r="K21" s="66">
        <f t="shared" si="3"/>
        <v>17</v>
      </c>
      <c r="L21" s="65">
        <f>VLOOKUP($A21,'Return Data'!$B$7:$R$2700,13,0)</f>
        <v>10.204700000000001</v>
      </c>
      <c r="M21" s="66">
        <f t="shared" si="4"/>
        <v>14</v>
      </c>
      <c r="N21" s="65">
        <f>VLOOKUP($A21,'Return Data'!$B$7:$R$2700,17,0)</f>
        <v>9.3876000000000008</v>
      </c>
      <c r="O21" s="66">
        <f t="shared" si="5"/>
        <v>15</v>
      </c>
      <c r="P21" s="65">
        <f>VLOOKUP($A21,'Return Data'!$B$7:$R$2700,14,0)</f>
        <v>8.3734999999999999</v>
      </c>
      <c r="Q21" s="66">
        <f t="shared" si="7"/>
        <v>12</v>
      </c>
      <c r="R21" s="65">
        <f>VLOOKUP($A21,'Return Data'!$B$7:$R$2700,16,0)</f>
        <v>8.7494999999999994</v>
      </c>
      <c r="S21" s="67">
        <f t="shared" si="6"/>
        <v>13</v>
      </c>
    </row>
    <row r="22" spans="1:19" x14ac:dyDescent="0.3">
      <c r="A22" s="82" t="s">
        <v>651</v>
      </c>
      <c r="B22" s="64">
        <f>VLOOKUP($A22,'Return Data'!$B$7:$R$2700,3,0)</f>
        <v>44158</v>
      </c>
      <c r="C22" s="65">
        <f>VLOOKUP($A22,'Return Data'!$B$7:$R$2700,4,0)</f>
        <v>36.146500000000003</v>
      </c>
      <c r="D22" s="65">
        <f>VLOOKUP($A22,'Return Data'!$B$7:$R$2700,9,0)</f>
        <v>9.7942</v>
      </c>
      <c r="E22" s="66">
        <f t="shared" si="0"/>
        <v>5</v>
      </c>
      <c r="F22" s="65">
        <f>VLOOKUP($A22,'Return Data'!$B$7:$R$2700,10,0)</f>
        <v>10.9673</v>
      </c>
      <c r="G22" s="66">
        <f t="shared" si="1"/>
        <v>6</v>
      </c>
      <c r="H22" s="65">
        <f>VLOOKUP($A22,'Return Data'!$B$7:$R$2700,11,0)</f>
        <v>10.4299</v>
      </c>
      <c r="I22" s="66">
        <f t="shared" si="2"/>
        <v>12</v>
      </c>
      <c r="J22" s="65">
        <f>VLOOKUP($A22,'Return Data'!$B$7:$R$2700,12,0)</f>
        <v>10.293100000000001</v>
      </c>
      <c r="K22" s="66">
        <f t="shared" si="3"/>
        <v>13</v>
      </c>
      <c r="L22" s="65">
        <f>VLOOKUP($A22,'Return Data'!$B$7:$R$2700,13,0)</f>
        <v>10.481999999999999</v>
      </c>
      <c r="M22" s="66">
        <f t="shared" si="4"/>
        <v>11</v>
      </c>
      <c r="N22" s="65">
        <f>VLOOKUP($A22,'Return Data'!$B$7:$R$2700,17,0)</f>
        <v>10.4078</v>
      </c>
      <c r="O22" s="66">
        <f t="shared" si="5"/>
        <v>12</v>
      </c>
      <c r="P22" s="65">
        <f>VLOOKUP($A22,'Return Data'!$B$7:$R$2700,14,0)</f>
        <v>8.4372000000000007</v>
      </c>
      <c r="Q22" s="66">
        <f t="shared" si="7"/>
        <v>11</v>
      </c>
      <c r="R22" s="65">
        <f>VLOOKUP($A22,'Return Data'!$B$7:$R$2700,16,0)</f>
        <v>8.3956999999999997</v>
      </c>
      <c r="S22" s="67">
        <f t="shared" si="6"/>
        <v>15</v>
      </c>
    </row>
    <row r="23" spans="1:19" x14ac:dyDescent="0.3">
      <c r="A23" s="82" t="s">
        <v>652</v>
      </c>
      <c r="B23" s="64">
        <f>VLOOKUP($A23,'Return Data'!$B$7:$R$2700,3,0)</f>
        <v>44158</v>
      </c>
      <c r="C23" s="65">
        <f>VLOOKUP($A23,'Return Data'!$B$7:$R$2700,4,0)</f>
        <v>12.1686</v>
      </c>
      <c r="D23" s="65">
        <f>VLOOKUP($A23,'Return Data'!$B$7:$R$2700,9,0)</f>
        <v>8.7142999999999997</v>
      </c>
      <c r="E23" s="66">
        <f t="shared" si="0"/>
        <v>10</v>
      </c>
      <c r="F23" s="65">
        <f>VLOOKUP($A23,'Return Data'!$B$7:$R$2700,10,0)</f>
        <v>10.133800000000001</v>
      </c>
      <c r="G23" s="66">
        <f t="shared" si="1"/>
        <v>10</v>
      </c>
      <c r="H23" s="65">
        <f>VLOOKUP($A23,'Return Data'!$B$7:$R$2700,11,0)</f>
        <v>9.7192000000000007</v>
      </c>
      <c r="I23" s="66">
        <f t="shared" si="2"/>
        <v>15</v>
      </c>
      <c r="J23" s="65">
        <f>VLOOKUP($A23,'Return Data'!$B$7:$R$2700,12,0)</f>
        <v>10.9611</v>
      </c>
      <c r="K23" s="66">
        <f t="shared" si="3"/>
        <v>8</v>
      </c>
      <c r="L23" s="65">
        <f>VLOOKUP($A23,'Return Data'!$B$7:$R$2700,13,0)</f>
        <v>10.742100000000001</v>
      </c>
      <c r="M23" s="66">
        <f t="shared" si="4"/>
        <v>10</v>
      </c>
      <c r="N23" s="65"/>
      <c r="O23" s="66"/>
      <c r="P23" s="65"/>
      <c r="Q23" s="66"/>
      <c r="R23" s="65">
        <f>VLOOKUP($A23,'Return Data'!$B$7:$R$2700,16,0)</f>
        <v>11.4472</v>
      </c>
      <c r="S23" s="67">
        <f t="shared" si="6"/>
        <v>1</v>
      </c>
    </row>
    <row r="24" spans="1:19" x14ac:dyDescent="0.3">
      <c r="A24" s="82" t="s">
        <v>655</v>
      </c>
      <c r="B24" s="64">
        <f>VLOOKUP($A24,'Return Data'!$B$7:$R$2700,3,0)</f>
        <v>44158</v>
      </c>
      <c r="C24" s="65">
        <f>VLOOKUP($A24,'Return Data'!$B$7:$R$2700,4,0)</f>
        <v>31.7776</v>
      </c>
      <c r="D24" s="65">
        <f>VLOOKUP($A24,'Return Data'!$B$7:$R$2700,9,0)</f>
        <v>9.6904000000000003</v>
      </c>
      <c r="E24" s="66">
        <f t="shared" si="0"/>
        <v>6</v>
      </c>
      <c r="F24" s="65">
        <f>VLOOKUP($A24,'Return Data'!$B$7:$R$2700,10,0)</f>
        <v>9.8645999999999994</v>
      </c>
      <c r="G24" s="66">
        <f t="shared" si="1"/>
        <v>13</v>
      </c>
      <c r="H24" s="65">
        <f>VLOOKUP($A24,'Return Data'!$B$7:$R$2700,11,0)</f>
        <v>10.2453</v>
      </c>
      <c r="I24" s="66">
        <f t="shared" si="2"/>
        <v>14</v>
      </c>
      <c r="J24" s="65">
        <f>VLOOKUP($A24,'Return Data'!$B$7:$R$2700,12,0)</f>
        <v>11.102399999999999</v>
      </c>
      <c r="K24" s="66">
        <f t="shared" si="3"/>
        <v>6</v>
      </c>
      <c r="L24" s="65">
        <f>VLOOKUP($A24,'Return Data'!$B$7:$R$2700,13,0)</f>
        <v>10.9762</v>
      </c>
      <c r="M24" s="66">
        <f t="shared" si="4"/>
        <v>7</v>
      </c>
      <c r="N24" s="65">
        <f>VLOOKUP($A24,'Return Data'!$B$7:$R$2700,17,0)</f>
        <v>12.072800000000001</v>
      </c>
      <c r="O24" s="66">
        <f t="shared" si="5"/>
        <v>3</v>
      </c>
      <c r="P24" s="65">
        <f>VLOOKUP($A24,'Return Data'!$B$7:$R$2700,14,0)</f>
        <v>8.9880999999999993</v>
      </c>
      <c r="Q24" s="66">
        <f t="shared" si="7"/>
        <v>8</v>
      </c>
      <c r="R24" s="65">
        <f>VLOOKUP($A24,'Return Data'!$B$7:$R$2700,16,0)</f>
        <v>8.6460000000000008</v>
      </c>
      <c r="S24" s="67">
        <f t="shared" si="6"/>
        <v>14</v>
      </c>
    </row>
    <row r="25" spans="1:19" x14ac:dyDescent="0.3">
      <c r="A25" s="82" t="s">
        <v>656</v>
      </c>
      <c r="B25" s="64">
        <f>VLOOKUP($A25,'Return Data'!$B$7:$R$2700,3,0)</f>
        <v>44158</v>
      </c>
      <c r="C25" s="65">
        <f>VLOOKUP($A25,'Return Data'!$B$7:$R$2700,4,0)</f>
        <v>200.18340000000001</v>
      </c>
      <c r="D25" s="65">
        <f>VLOOKUP($A25,'Return Data'!$B$7:$R$2700,9,0)</f>
        <v>0</v>
      </c>
      <c r="E25" s="66">
        <f t="shared" si="0"/>
        <v>20</v>
      </c>
      <c r="F25" s="65">
        <f>VLOOKUP($A25,'Return Data'!$B$7:$R$2700,10,0)</f>
        <v>-1.2696000000000001</v>
      </c>
      <c r="G25" s="66">
        <f t="shared" si="1"/>
        <v>20</v>
      </c>
      <c r="H25" s="65">
        <f>VLOOKUP($A25,'Return Data'!$B$7:$R$2700,11,0)</f>
        <v>-29.899899999999999</v>
      </c>
      <c r="I25" s="66">
        <f t="shared" si="2"/>
        <v>20</v>
      </c>
      <c r="J25" s="65">
        <f>VLOOKUP($A25,'Return Data'!$B$7:$R$2700,12,0)</f>
        <v>-19.969200000000001</v>
      </c>
      <c r="K25" s="66">
        <f t="shared" si="3"/>
        <v>20</v>
      </c>
      <c r="L25" s="65">
        <f>VLOOKUP($A25,'Return Data'!$B$7:$R$2700,13,0)</f>
        <v>-15.0722</v>
      </c>
      <c r="M25" s="66">
        <f t="shared" si="4"/>
        <v>20</v>
      </c>
      <c r="N25" s="65"/>
      <c r="O25" s="66"/>
      <c r="P25" s="65"/>
      <c r="Q25" s="66"/>
      <c r="R25" s="65">
        <f>VLOOKUP($A25,'Return Data'!$B$7:$R$2700,16,0)</f>
        <v>-14.8878</v>
      </c>
      <c r="S25" s="67">
        <f t="shared" si="6"/>
        <v>20</v>
      </c>
    </row>
    <row r="26" spans="1:19" x14ac:dyDescent="0.3">
      <c r="A26" s="82" t="s">
        <v>658</v>
      </c>
      <c r="B26" s="64">
        <f>VLOOKUP($A26,'Return Data'!$B$7:$R$2700,3,0)</f>
        <v>44158</v>
      </c>
      <c r="C26" s="65">
        <f>VLOOKUP($A26,'Return Data'!$B$7:$R$2700,4,0)</f>
        <v>12.0945</v>
      </c>
      <c r="D26" s="65">
        <f>VLOOKUP($A26,'Return Data'!$B$7:$R$2700,9,0)</f>
        <v>9.8955000000000002</v>
      </c>
      <c r="E26" s="66">
        <f t="shared" si="0"/>
        <v>4</v>
      </c>
      <c r="F26" s="65">
        <f>VLOOKUP($A26,'Return Data'!$B$7:$R$2700,10,0)</f>
        <v>9.9982000000000006</v>
      </c>
      <c r="G26" s="66">
        <f t="shared" si="1"/>
        <v>12</v>
      </c>
      <c r="H26" s="65">
        <f>VLOOKUP($A26,'Return Data'!$B$7:$R$2700,11,0)</f>
        <v>10.892799999999999</v>
      </c>
      <c r="I26" s="66">
        <f t="shared" si="2"/>
        <v>7</v>
      </c>
      <c r="J26" s="65">
        <f>VLOOKUP($A26,'Return Data'!$B$7:$R$2700,12,0)</f>
        <v>10.5124</v>
      </c>
      <c r="K26" s="66">
        <f t="shared" si="3"/>
        <v>11</v>
      </c>
      <c r="L26" s="65">
        <f>VLOOKUP($A26,'Return Data'!$B$7:$R$2700,13,0)</f>
        <v>10.772600000000001</v>
      </c>
      <c r="M26" s="66">
        <f t="shared" si="4"/>
        <v>9</v>
      </c>
      <c r="N26" s="65">
        <f>VLOOKUP($A26,'Return Data'!$B$7:$R$2700,17,0)</f>
        <v>8.2514000000000003</v>
      </c>
      <c r="O26" s="66">
        <f t="shared" si="5"/>
        <v>16</v>
      </c>
      <c r="P26" s="65"/>
      <c r="Q26" s="66"/>
      <c r="R26" s="65">
        <f>VLOOKUP($A26,'Return Data'!$B$7:$R$2700,16,0)</f>
        <v>7.8989000000000003</v>
      </c>
      <c r="S26" s="67">
        <f t="shared" si="6"/>
        <v>17</v>
      </c>
    </row>
    <row r="27" spans="1:19" x14ac:dyDescent="0.3">
      <c r="A27" s="82" t="s">
        <v>660</v>
      </c>
      <c r="B27" s="64">
        <f>VLOOKUP($A27,'Return Data'!$B$7:$R$2700,3,0)</f>
        <v>44158</v>
      </c>
      <c r="C27" s="65">
        <f>VLOOKUP($A27,'Return Data'!$B$7:$R$2700,4,0)</f>
        <v>12.732100000000001</v>
      </c>
      <c r="D27" s="65">
        <f>VLOOKUP($A27,'Return Data'!$B$7:$R$2700,9,0)</f>
        <v>8.4197000000000006</v>
      </c>
      <c r="E27" s="66">
        <f t="shared" si="0"/>
        <v>13</v>
      </c>
      <c r="F27" s="65">
        <f>VLOOKUP($A27,'Return Data'!$B$7:$R$2700,10,0)</f>
        <v>11.240500000000001</v>
      </c>
      <c r="G27" s="66">
        <f t="shared" si="1"/>
        <v>4</v>
      </c>
      <c r="H27" s="65">
        <f>VLOOKUP($A27,'Return Data'!$B$7:$R$2700,11,0)</f>
        <v>10.724500000000001</v>
      </c>
      <c r="I27" s="66">
        <f t="shared" si="2"/>
        <v>8</v>
      </c>
      <c r="J27" s="65">
        <f>VLOOKUP($A27,'Return Data'!$B$7:$R$2700,12,0)</f>
        <v>10.891</v>
      </c>
      <c r="K27" s="66">
        <f t="shared" si="3"/>
        <v>9</v>
      </c>
      <c r="L27" s="65">
        <f>VLOOKUP($A27,'Return Data'!$B$7:$R$2700,13,0)</f>
        <v>11.0726</v>
      </c>
      <c r="M27" s="66">
        <f t="shared" si="4"/>
        <v>6</v>
      </c>
      <c r="N27" s="65">
        <f>VLOOKUP($A27,'Return Data'!$B$7:$R$2700,17,0)</f>
        <v>12.1365</v>
      </c>
      <c r="O27" s="66">
        <f t="shared" ref="O27" si="9">RANK(N27,N$8:N$27,0)</f>
        <v>2</v>
      </c>
      <c r="P27" s="65"/>
      <c r="Q27" s="66"/>
      <c r="R27" s="65">
        <f>VLOOKUP($A27,'Return Data'!$B$7:$R$2700,16,0)</f>
        <v>11.0939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8.3698300000000039</v>
      </c>
      <c r="E29" s="88"/>
      <c r="F29" s="89">
        <f>AVERAGE(F8:F27)</f>
        <v>9.5878849999999982</v>
      </c>
      <c r="G29" s="88"/>
      <c r="H29" s="89">
        <f>AVERAGE(H8:H27)</f>
        <v>7.8740849999999991</v>
      </c>
      <c r="I29" s="88"/>
      <c r="J29" s="89">
        <f>AVERAGE(J8:J27)</f>
        <v>8.7364349999999984</v>
      </c>
      <c r="K29" s="88"/>
      <c r="L29" s="89">
        <f>AVERAGE(L8:L27)</f>
        <v>9.1316299999999995</v>
      </c>
      <c r="M29" s="88"/>
      <c r="N29" s="89">
        <f>AVERAGE(N8:N27)</f>
        <v>10.000344444444444</v>
      </c>
      <c r="O29" s="88"/>
      <c r="P29" s="89">
        <f>AVERAGE(P8:P27)</f>
        <v>8.2351600000000005</v>
      </c>
      <c r="Q29" s="88"/>
      <c r="R29" s="89">
        <f>AVERAGE(R8:R27)</f>
        <v>7.8182650000000011</v>
      </c>
      <c r="S29" s="90"/>
    </row>
    <row r="30" spans="1:19" x14ac:dyDescent="0.3">
      <c r="A30" s="87" t="s">
        <v>28</v>
      </c>
      <c r="B30" s="88"/>
      <c r="C30" s="88"/>
      <c r="D30" s="89">
        <f>MIN(D8:D27)</f>
        <v>0</v>
      </c>
      <c r="E30" s="88"/>
      <c r="F30" s="89">
        <f>MIN(F8:F27)</f>
        <v>-1.2696000000000001</v>
      </c>
      <c r="G30" s="88"/>
      <c r="H30" s="89">
        <f>MIN(H8:H27)</f>
        <v>-29.899899999999999</v>
      </c>
      <c r="I30" s="88"/>
      <c r="J30" s="89">
        <f>MIN(J8:J27)</f>
        <v>-19.969200000000001</v>
      </c>
      <c r="K30" s="88"/>
      <c r="L30" s="89">
        <f>MIN(L8:L27)</f>
        <v>-15.0722</v>
      </c>
      <c r="M30" s="88"/>
      <c r="N30" s="89">
        <f>MIN(N8:N27)</f>
        <v>-0.97860000000000003</v>
      </c>
      <c r="O30" s="88"/>
      <c r="P30" s="89">
        <f>MIN(P8:P27)</f>
        <v>0.52080000000000004</v>
      </c>
      <c r="Q30" s="88"/>
      <c r="R30" s="89">
        <f>MIN(R8:R27)</f>
        <v>-14.8878</v>
      </c>
      <c r="S30" s="90"/>
    </row>
    <row r="31" spans="1:19" ht="15" thickBot="1" x14ac:dyDescent="0.35">
      <c r="A31" s="91" t="s">
        <v>29</v>
      </c>
      <c r="B31" s="92"/>
      <c r="C31" s="92"/>
      <c r="D31" s="93">
        <f>MAX(D8:D27)</f>
        <v>12.259399999999999</v>
      </c>
      <c r="E31" s="92"/>
      <c r="F31" s="93">
        <f>MAX(F8:F27)</f>
        <v>12.926600000000001</v>
      </c>
      <c r="G31" s="92"/>
      <c r="H31" s="93">
        <f>MAX(H8:H27)</f>
        <v>13.262499999999999</v>
      </c>
      <c r="I31" s="92"/>
      <c r="J31" s="93">
        <f>MAX(J8:J27)</f>
        <v>12.560700000000001</v>
      </c>
      <c r="K31" s="92"/>
      <c r="L31" s="93">
        <f>MAX(L8:L27)</f>
        <v>12.783300000000001</v>
      </c>
      <c r="M31" s="92"/>
      <c r="N31" s="93">
        <f>MAX(N8:N27)</f>
        <v>13.6843</v>
      </c>
      <c r="O31" s="92"/>
      <c r="P31" s="93">
        <f>MAX(P8:P27)</f>
        <v>10.291700000000001</v>
      </c>
      <c r="Q31" s="92"/>
      <c r="R31" s="93">
        <f>MAX(R8:R27)</f>
        <v>11.4472</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44158</v>
      </c>
      <c r="C8" s="65">
        <f>VLOOKUP($A8,'Return Data'!$B$7:$R$2700,4,0)</f>
        <v>85.223500000000001</v>
      </c>
      <c r="D8" s="65">
        <f>VLOOKUP($A8,'Return Data'!$B$7:$R$2700,9,0)</f>
        <v>9.48</v>
      </c>
      <c r="E8" s="66">
        <f>RANK(D8,D$8:D$27,0)</f>
        <v>5</v>
      </c>
      <c r="F8" s="65">
        <f>VLOOKUP($A8,'Return Data'!$B$7:$R$2700,10,0)</f>
        <v>10.7661</v>
      </c>
      <c r="G8" s="66">
        <f>RANK(F8,F$8:F$27,0)</f>
        <v>5</v>
      </c>
      <c r="H8" s="65">
        <f>VLOOKUP($A8,'Return Data'!$B$7:$R$2700,11,0)</f>
        <v>11.397399999999999</v>
      </c>
      <c r="I8" s="66">
        <f>RANK(H8,H$8:H$27,0)</f>
        <v>3</v>
      </c>
      <c r="J8" s="65">
        <f>VLOOKUP($A8,'Return Data'!$B$7:$R$2700,12,0)</f>
        <v>12.386900000000001</v>
      </c>
      <c r="K8" s="66">
        <f>RANK(J8,J$8:J$27,0)</f>
        <v>1</v>
      </c>
      <c r="L8" s="65">
        <f>VLOOKUP($A8,'Return Data'!$B$7:$R$2700,13,0)</f>
        <v>11.756</v>
      </c>
      <c r="M8" s="66">
        <f>RANK(L8,L$8:L$27,0)</f>
        <v>2</v>
      </c>
      <c r="N8" s="65">
        <f>VLOOKUP($A8,'Return Data'!$B$7:$R$2700,17,0)</f>
        <v>11.122199999999999</v>
      </c>
      <c r="O8" s="66">
        <f>RANK(N8,N$8:N$27,0)</f>
        <v>5</v>
      </c>
      <c r="P8" s="65">
        <f>VLOOKUP($A8,'Return Data'!$B$7:$R$2700,14,0)</f>
        <v>9.3073999999999995</v>
      </c>
      <c r="Q8" s="66">
        <f>RANK(P8,P$8:P$27,0)</f>
        <v>2</v>
      </c>
      <c r="R8" s="65">
        <f>VLOOKUP($A8,'Return Data'!$B$7:$R$2700,16,0)</f>
        <v>9.4444999999999997</v>
      </c>
      <c r="S8" s="67">
        <f>RANK(R8,R$8:R$27,0)</f>
        <v>4</v>
      </c>
    </row>
    <row r="9" spans="1:19" x14ac:dyDescent="0.3">
      <c r="A9" s="82" t="s">
        <v>626</v>
      </c>
      <c r="B9" s="64">
        <f>VLOOKUP($A9,'Return Data'!$B$7:$R$2700,3,0)</f>
        <v>44158</v>
      </c>
      <c r="C9" s="65">
        <f>VLOOKUP($A9,'Return Data'!$B$7:$R$2700,4,0)</f>
        <v>13.073600000000001</v>
      </c>
      <c r="D9" s="65">
        <f>VLOOKUP($A9,'Return Data'!$B$7:$R$2700,9,0)</f>
        <v>9.0023</v>
      </c>
      <c r="E9" s="66">
        <f t="shared" ref="E9:E27" si="0">RANK(D9,D$8:D$27,0)</f>
        <v>8</v>
      </c>
      <c r="F9" s="65">
        <f>VLOOKUP($A9,'Return Data'!$B$7:$R$2700,10,0)</f>
        <v>10.4087</v>
      </c>
      <c r="G9" s="66">
        <f t="shared" ref="G9:G27" si="1">RANK(F9,F$8:F$27,0)</f>
        <v>8</v>
      </c>
      <c r="H9" s="65">
        <f>VLOOKUP($A9,'Return Data'!$B$7:$R$2700,11,0)</f>
        <v>12.5351</v>
      </c>
      <c r="I9" s="66">
        <f t="shared" ref="I9:I27" si="2">RANK(H9,H$8:H$27,0)</f>
        <v>1</v>
      </c>
      <c r="J9" s="65">
        <f>VLOOKUP($A9,'Return Data'!$B$7:$R$2700,12,0)</f>
        <v>11.633599999999999</v>
      </c>
      <c r="K9" s="66">
        <f t="shared" ref="K9:K27" si="3">RANK(J9,J$8:J$27,0)</f>
        <v>4</v>
      </c>
      <c r="L9" s="65">
        <f>VLOOKUP($A9,'Return Data'!$B$7:$R$2700,13,0)</f>
        <v>11.4307</v>
      </c>
      <c r="M9" s="66">
        <f t="shared" ref="M9:M27" si="4">RANK(L9,L$8:L$27,0)</f>
        <v>4</v>
      </c>
      <c r="N9" s="65">
        <f>VLOOKUP($A9,'Return Data'!$B$7:$R$2700,17,0)</f>
        <v>9.2439</v>
      </c>
      <c r="O9" s="66">
        <f t="shared" ref="O9:O26" si="5">RANK(N9,N$8:N$27,0)</f>
        <v>14</v>
      </c>
      <c r="P9" s="65">
        <f>VLOOKUP($A9,'Return Data'!$B$7:$R$2700,14,0)</f>
        <v>8.4454999999999991</v>
      </c>
      <c r="Q9" s="66">
        <f t="shared" ref="Q9" si="6">RANK(P9,P$8:P$27,0)</f>
        <v>9</v>
      </c>
      <c r="R9" s="65">
        <f>VLOOKUP($A9,'Return Data'!$B$7:$R$2700,16,0)</f>
        <v>8.2850000000000001</v>
      </c>
      <c r="S9" s="67">
        <f t="shared" ref="S9:S27" si="7">RANK(R9,R$8:R$27,0)</f>
        <v>10</v>
      </c>
    </row>
    <row r="10" spans="1:19" x14ac:dyDescent="0.3">
      <c r="A10" s="82" t="s">
        <v>627</v>
      </c>
      <c r="B10" s="64">
        <f>VLOOKUP($A10,'Return Data'!$B$7:$R$2700,3,0)</f>
        <v>44158</v>
      </c>
      <c r="C10" s="65">
        <f>VLOOKUP($A10,'Return Data'!$B$7:$R$2700,4,0)</f>
        <v>21.648700000000002</v>
      </c>
      <c r="D10" s="65">
        <f>VLOOKUP($A10,'Return Data'!$B$7:$R$2700,9,0)</f>
        <v>7.7519999999999998</v>
      </c>
      <c r="E10" s="66">
        <f t="shared" si="0"/>
        <v>14</v>
      </c>
      <c r="F10" s="65">
        <f>VLOOKUP($A10,'Return Data'!$B$7:$R$2700,10,0)</f>
        <v>9.4001999999999999</v>
      </c>
      <c r="G10" s="66">
        <f t="shared" si="1"/>
        <v>13</v>
      </c>
      <c r="H10" s="65">
        <f>VLOOKUP($A10,'Return Data'!$B$7:$R$2700,11,0)</f>
        <v>9.7756000000000007</v>
      </c>
      <c r="I10" s="66">
        <f t="shared" si="2"/>
        <v>13</v>
      </c>
      <c r="J10" s="65">
        <f>VLOOKUP($A10,'Return Data'!$B$7:$R$2700,12,0)</f>
        <v>9.6378000000000004</v>
      </c>
      <c r="K10" s="66">
        <f t="shared" si="3"/>
        <v>14</v>
      </c>
      <c r="L10" s="65">
        <f>VLOOKUP($A10,'Return Data'!$B$7:$R$2700,13,0)</f>
        <v>9.5275999999999996</v>
      </c>
      <c r="M10" s="66">
        <f t="shared" si="4"/>
        <v>14</v>
      </c>
      <c r="N10" s="65">
        <f>VLOOKUP($A10,'Return Data'!$B$7:$R$2700,17,0)</f>
        <v>5.8642000000000003</v>
      </c>
      <c r="O10" s="66">
        <f t="shared" si="5"/>
        <v>17</v>
      </c>
      <c r="P10" s="65">
        <f>VLOOKUP($A10,'Return Data'!$B$7:$R$2700,14,0)</f>
        <v>5.1999000000000004</v>
      </c>
      <c r="Q10" s="66">
        <f t="shared" ref="Q10:Q24" si="8">RANK(P10,P$8:P$27,0)</f>
        <v>14</v>
      </c>
      <c r="R10" s="65">
        <f>VLOOKUP($A10,'Return Data'!$B$7:$R$2700,16,0)</f>
        <v>6.6199000000000003</v>
      </c>
      <c r="S10" s="67">
        <f t="shared" si="7"/>
        <v>18</v>
      </c>
    </row>
    <row r="11" spans="1:19" x14ac:dyDescent="0.3">
      <c r="A11" s="82" t="s">
        <v>630</v>
      </c>
      <c r="B11" s="64">
        <f>VLOOKUP($A11,'Return Data'!$B$7:$R$2700,3,0)</f>
        <v>44158</v>
      </c>
      <c r="C11" s="65">
        <f>VLOOKUP($A11,'Return Data'!$B$7:$R$2700,4,0)</f>
        <v>17.279299999999999</v>
      </c>
      <c r="D11" s="65">
        <f>VLOOKUP($A11,'Return Data'!$B$7:$R$2700,9,0)</f>
        <v>7.4123999999999999</v>
      </c>
      <c r="E11" s="66">
        <f t="shared" si="0"/>
        <v>15</v>
      </c>
      <c r="F11" s="65">
        <f>VLOOKUP($A11,'Return Data'!$B$7:$R$2700,10,0)</f>
        <v>9.3572000000000006</v>
      </c>
      <c r="G11" s="66">
        <f t="shared" si="1"/>
        <v>14</v>
      </c>
      <c r="H11" s="65">
        <f>VLOOKUP($A11,'Return Data'!$B$7:$R$2700,11,0)</f>
        <v>8.6792999999999996</v>
      </c>
      <c r="I11" s="66">
        <f t="shared" si="2"/>
        <v>17</v>
      </c>
      <c r="J11" s="65">
        <f>VLOOKUP($A11,'Return Data'!$B$7:$R$2700,12,0)</f>
        <v>9.7766999999999999</v>
      </c>
      <c r="K11" s="66">
        <f t="shared" si="3"/>
        <v>13</v>
      </c>
      <c r="L11" s="65">
        <f>VLOOKUP($A11,'Return Data'!$B$7:$R$2700,13,0)</f>
        <v>9.4792000000000005</v>
      </c>
      <c r="M11" s="66">
        <f t="shared" si="4"/>
        <v>16</v>
      </c>
      <c r="N11" s="65">
        <f>VLOOKUP($A11,'Return Data'!$B$7:$R$2700,17,0)</f>
        <v>9.9467999999999996</v>
      </c>
      <c r="O11" s="66">
        <f t="shared" si="5"/>
        <v>12</v>
      </c>
      <c r="P11" s="65">
        <f>VLOOKUP($A11,'Return Data'!$B$7:$R$2700,14,0)</f>
        <v>7.8651999999999997</v>
      </c>
      <c r="Q11" s="66">
        <f t="shared" si="8"/>
        <v>11</v>
      </c>
      <c r="R11" s="65">
        <f>VLOOKUP($A11,'Return Data'!$B$7:$R$2700,16,0)</f>
        <v>8.3788</v>
      </c>
      <c r="S11" s="67">
        <f t="shared" si="7"/>
        <v>8</v>
      </c>
    </row>
    <row r="12" spans="1:19" x14ac:dyDescent="0.3">
      <c r="A12" s="82" t="s">
        <v>632</v>
      </c>
      <c r="B12" s="64">
        <f>VLOOKUP($A12,'Return Data'!$B$7:$R$2700,3,0)</f>
        <v>44158</v>
      </c>
      <c r="C12" s="65">
        <f>VLOOKUP($A12,'Return Data'!$B$7:$R$2700,4,0)</f>
        <v>12.596</v>
      </c>
      <c r="D12" s="65">
        <f>VLOOKUP($A12,'Return Data'!$B$7:$R$2700,9,0)</f>
        <v>6.6082000000000001</v>
      </c>
      <c r="E12" s="66">
        <f t="shared" si="0"/>
        <v>17</v>
      </c>
      <c r="F12" s="65">
        <f>VLOOKUP($A12,'Return Data'!$B$7:$R$2700,10,0)</f>
        <v>6.7907999999999999</v>
      </c>
      <c r="G12" s="66">
        <f t="shared" si="1"/>
        <v>18</v>
      </c>
      <c r="H12" s="65">
        <f>VLOOKUP($A12,'Return Data'!$B$7:$R$2700,11,0)</f>
        <v>8.6594999999999995</v>
      </c>
      <c r="I12" s="66">
        <f t="shared" si="2"/>
        <v>18</v>
      </c>
      <c r="J12" s="65">
        <f>VLOOKUP($A12,'Return Data'!$B$7:$R$2700,12,0)</f>
        <v>9.6029</v>
      </c>
      <c r="K12" s="66">
        <f t="shared" si="3"/>
        <v>15</v>
      </c>
      <c r="L12" s="65">
        <f>VLOOKUP($A12,'Return Data'!$B$7:$R$2700,13,0)</f>
        <v>9.3667999999999996</v>
      </c>
      <c r="M12" s="66">
        <f t="shared" si="4"/>
        <v>17</v>
      </c>
      <c r="N12" s="65">
        <f>VLOOKUP($A12,'Return Data'!$B$7:$R$2700,17,0)</f>
        <v>10.925599999999999</v>
      </c>
      <c r="O12" s="66">
        <f t="shared" ref="O12" si="9">RANK(N12,N$8:N$27,0)</f>
        <v>7</v>
      </c>
      <c r="P12" s="65"/>
      <c r="Q12" s="66"/>
      <c r="R12" s="65">
        <f>VLOOKUP($A12,'Return Data'!$B$7:$R$2700,16,0)</f>
        <v>11.031700000000001</v>
      </c>
      <c r="S12" s="67">
        <f t="shared" si="7"/>
        <v>1</v>
      </c>
    </row>
    <row r="13" spans="1:19" x14ac:dyDescent="0.3">
      <c r="A13" s="82" t="s">
        <v>634</v>
      </c>
      <c r="B13" s="64">
        <f>VLOOKUP($A13,'Return Data'!$B$7:$R$2700,3,0)</f>
        <v>44158</v>
      </c>
      <c r="C13" s="65">
        <f>VLOOKUP($A13,'Return Data'!$B$7:$R$2700,4,0)</f>
        <v>13.1845</v>
      </c>
      <c r="D13" s="65">
        <f>VLOOKUP($A13,'Return Data'!$B$7:$R$2700,9,0)</f>
        <v>4.6891999999999996</v>
      </c>
      <c r="E13" s="66">
        <f t="shared" si="0"/>
        <v>19</v>
      </c>
      <c r="F13" s="65">
        <f>VLOOKUP($A13,'Return Data'!$B$7:$R$2700,10,0)</f>
        <v>5.19</v>
      </c>
      <c r="G13" s="66">
        <f t="shared" si="1"/>
        <v>19</v>
      </c>
      <c r="H13" s="65">
        <f>VLOOKUP($A13,'Return Data'!$B$7:$R$2700,11,0)</f>
        <v>-5.8208000000000002</v>
      </c>
      <c r="I13" s="66">
        <f t="shared" si="2"/>
        <v>19</v>
      </c>
      <c r="J13" s="65">
        <f>VLOOKUP($A13,'Return Data'!$B$7:$R$2700,12,0)</f>
        <v>-0.41149999999999998</v>
      </c>
      <c r="K13" s="66">
        <f t="shared" si="3"/>
        <v>19</v>
      </c>
      <c r="L13" s="65">
        <f>VLOOKUP($A13,'Return Data'!$B$7:$R$2700,13,0)</f>
        <v>2.0855999999999999</v>
      </c>
      <c r="M13" s="66">
        <f t="shared" si="4"/>
        <v>19</v>
      </c>
      <c r="N13" s="65">
        <f>VLOOKUP($A13,'Return Data'!$B$7:$R$2700,17,0)</f>
        <v>-1.4257</v>
      </c>
      <c r="O13" s="66">
        <f t="shared" si="5"/>
        <v>18</v>
      </c>
      <c r="P13" s="65">
        <f>VLOOKUP($A13,'Return Data'!$B$7:$R$2700,14,0)</f>
        <v>3.1600000000000003E-2</v>
      </c>
      <c r="Q13" s="66">
        <f t="shared" si="8"/>
        <v>15</v>
      </c>
      <c r="R13" s="65">
        <f>VLOOKUP($A13,'Return Data'!$B$7:$R$2700,16,0)</f>
        <v>4.5723000000000003</v>
      </c>
      <c r="S13" s="67">
        <f t="shared" si="7"/>
        <v>19</v>
      </c>
    </row>
    <row r="14" spans="1:19" x14ac:dyDescent="0.3">
      <c r="A14" s="82" t="s">
        <v>635</v>
      </c>
      <c r="B14" s="64">
        <f>VLOOKUP($A14,'Return Data'!$B$7:$R$2700,3,0)</f>
        <v>44158</v>
      </c>
      <c r="C14" s="65">
        <f>VLOOKUP($A14,'Return Data'!$B$7:$R$2700,4,0)</f>
        <v>76.414000000000001</v>
      </c>
      <c r="D14" s="65">
        <f>VLOOKUP($A14,'Return Data'!$B$7:$R$2700,9,0)</f>
        <v>11.6913</v>
      </c>
      <c r="E14" s="66">
        <f t="shared" si="0"/>
        <v>1</v>
      </c>
      <c r="F14" s="65">
        <f>VLOOKUP($A14,'Return Data'!$B$7:$R$2700,10,0)</f>
        <v>12.3475</v>
      </c>
      <c r="G14" s="66">
        <f t="shared" si="1"/>
        <v>1</v>
      </c>
      <c r="H14" s="65">
        <f>VLOOKUP($A14,'Return Data'!$B$7:$R$2700,11,0)</f>
        <v>11.8476</v>
      </c>
      <c r="I14" s="66">
        <f t="shared" si="2"/>
        <v>2</v>
      </c>
      <c r="J14" s="65">
        <f>VLOOKUP($A14,'Return Data'!$B$7:$R$2700,12,0)</f>
        <v>7.3773999999999997</v>
      </c>
      <c r="K14" s="66">
        <f t="shared" si="3"/>
        <v>18</v>
      </c>
      <c r="L14" s="65">
        <f>VLOOKUP($A14,'Return Data'!$B$7:$R$2700,13,0)</f>
        <v>8.8826000000000001</v>
      </c>
      <c r="M14" s="66">
        <f t="shared" si="4"/>
        <v>18</v>
      </c>
      <c r="N14" s="65">
        <f>VLOOKUP($A14,'Return Data'!$B$7:$R$2700,17,0)</f>
        <v>9.9710000000000001</v>
      </c>
      <c r="O14" s="66">
        <f t="shared" si="5"/>
        <v>10</v>
      </c>
      <c r="P14" s="65">
        <f>VLOOKUP($A14,'Return Data'!$B$7:$R$2700,14,0)</f>
        <v>8.4710000000000001</v>
      </c>
      <c r="Q14" s="66">
        <f t="shared" si="8"/>
        <v>8</v>
      </c>
      <c r="R14" s="65">
        <f>VLOOKUP($A14,'Return Data'!$B$7:$R$2700,16,0)</f>
        <v>9.0648999999999997</v>
      </c>
      <c r="S14" s="67">
        <f t="shared" si="7"/>
        <v>6</v>
      </c>
    </row>
    <row r="15" spans="1:19" x14ac:dyDescent="0.3">
      <c r="A15" s="82" t="s">
        <v>638</v>
      </c>
      <c r="B15" s="64">
        <f>VLOOKUP($A15,'Return Data'!$B$7:$R$2700,3,0)</f>
        <v>44158</v>
      </c>
      <c r="C15" s="65">
        <f>VLOOKUP($A15,'Return Data'!$B$7:$R$2700,4,0)</f>
        <v>24.7576</v>
      </c>
      <c r="D15" s="65">
        <f>VLOOKUP($A15,'Return Data'!$B$7:$R$2700,9,0)</f>
        <v>8.1263000000000005</v>
      </c>
      <c r="E15" s="66">
        <f t="shared" si="0"/>
        <v>13</v>
      </c>
      <c r="F15" s="65">
        <f>VLOOKUP($A15,'Return Data'!$B$7:$R$2700,10,0)</f>
        <v>10.631600000000001</v>
      </c>
      <c r="G15" s="66">
        <f t="shared" si="1"/>
        <v>6</v>
      </c>
      <c r="H15" s="65">
        <f>VLOOKUP($A15,'Return Data'!$B$7:$R$2700,11,0)</f>
        <v>10.847099999999999</v>
      </c>
      <c r="I15" s="66">
        <f t="shared" si="2"/>
        <v>6</v>
      </c>
      <c r="J15" s="65">
        <f>VLOOKUP($A15,'Return Data'!$B$7:$R$2700,12,0)</f>
        <v>11.6577</v>
      </c>
      <c r="K15" s="66">
        <f t="shared" si="3"/>
        <v>3</v>
      </c>
      <c r="L15" s="65">
        <f>VLOOKUP($A15,'Return Data'!$B$7:$R$2700,13,0)</f>
        <v>11.416499999999999</v>
      </c>
      <c r="M15" s="66">
        <f t="shared" si="4"/>
        <v>5</v>
      </c>
      <c r="N15" s="65">
        <f>VLOOKUP($A15,'Return Data'!$B$7:$R$2700,17,0)</f>
        <v>11.3813</v>
      </c>
      <c r="O15" s="66">
        <f t="shared" si="5"/>
        <v>4</v>
      </c>
      <c r="P15" s="65">
        <f>VLOOKUP($A15,'Return Data'!$B$7:$R$2700,14,0)</f>
        <v>9.1968999999999994</v>
      </c>
      <c r="Q15" s="66">
        <f t="shared" si="8"/>
        <v>3</v>
      </c>
      <c r="R15" s="65">
        <f>VLOOKUP($A15,'Return Data'!$B$7:$R$2700,16,0)</f>
        <v>9.0980000000000008</v>
      </c>
      <c r="S15" s="67">
        <f t="shared" si="7"/>
        <v>5</v>
      </c>
    </row>
    <row r="16" spans="1:19" x14ac:dyDescent="0.3">
      <c r="A16" s="82" t="s">
        <v>640</v>
      </c>
      <c r="B16" s="64">
        <f>VLOOKUP($A16,'Return Data'!$B$7:$R$2700,3,0)</f>
        <v>44158</v>
      </c>
      <c r="C16" s="65">
        <f>VLOOKUP($A16,'Return Data'!$B$7:$R$2700,4,0)</f>
        <v>22.452100000000002</v>
      </c>
      <c r="D16" s="65">
        <f>VLOOKUP($A16,'Return Data'!$B$7:$R$2700,9,0)</f>
        <v>6.6608000000000001</v>
      </c>
      <c r="E16" s="66">
        <f t="shared" si="0"/>
        <v>16</v>
      </c>
      <c r="F16" s="65">
        <f>VLOOKUP($A16,'Return Data'!$B$7:$R$2700,10,0)</f>
        <v>9.3079000000000001</v>
      </c>
      <c r="G16" s="66">
        <f t="shared" si="1"/>
        <v>15</v>
      </c>
      <c r="H16" s="65">
        <f>VLOOKUP($A16,'Return Data'!$B$7:$R$2700,11,0)</f>
        <v>10.103999999999999</v>
      </c>
      <c r="I16" s="66">
        <f t="shared" si="2"/>
        <v>11</v>
      </c>
      <c r="J16" s="65">
        <f>VLOOKUP($A16,'Return Data'!$B$7:$R$2700,12,0)</f>
        <v>10.655799999999999</v>
      </c>
      <c r="K16" s="66">
        <f t="shared" si="3"/>
        <v>7</v>
      </c>
      <c r="L16" s="65">
        <f>VLOOKUP($A16,'Return Data'!$B$7:$R$2700,13,0)</f>
        <v>10.477600000000001</v>
      </c>
      <c r="M16" s="66">
        <f t="shared" si="4"/>
        <v>8</v>
      </c>
      <c r="N16" s="65">
        <f>VLOOKUP($A16,'Return Data'!$B$7:$R$2700,17,0)</f>
        <v>10.4328</v>
      </c>
      <c r="O16" s="66">
        <f t="shared" si="5"/>
        <v>8</v>
      </c>
      <c r="P16" s="65">
        <f>VLOOKUP($A16,'Return Data'!$B$7:$R$2700,14,0)</f>
        <v>8.7078000000000007</v>
      </c>
      <c r="Q16" s="66">
        <f t="shared" si="8"/>
        <v>5</v>
      </c>
      <c r="R16" s="65">
        <f>VLOOKUP($A16,'Return Data'!$B$7:$R$2700,16,0)</f>
        <v>7.4245000000000001</v>
      </c>
      <c r="S16" s="67">
        <f t="shared" si="7"/>
        <v>14</v>
      </c>
    </row>
    <row r="17" spans="1:19" x14ac:dyDescent="0.3">
      <c r="A17" s="82" t="s">
        <v>643</v>
      </c>
      <c r="B17" s="64">
        <f>VLOOKUP($A17,'Return Data'!$B$7:$R$2700,3,0)</f>
        <v>44158</v>
      </c>
      <c r="C17" s="65">
        <f>VLOOKUP($A17,'Return Data'!$B$7:$R$2700,4,0)</f>
        <v>14.960900000000001</v>
      </c>
      <c r="D17" s="65">
        <f>VLOOKUP($A17,'Return Data'!$B$7:$R$2700,9,0)</f>
        <v>10.2966</v>
      </c>
      <c r="E17" s="66">
        <f t="shared" si="0"/>
        <v>3</v>
      </c>
      <c r="F17" s="65">
        <f>VLOOKUP($A17,'Return Data'!$B$7:$R$2700,10,0)</f>
        <v>10.4533</v>
      </c>
      <c r="G17" s="66">
        <f t="shared" si="1"/>
        <v>7</v>
      </c>
      <c r="H17" s="65">
        <f>VLOOKUP($A17,'Return Data'!$B$7:$R$2700,11,0)</f>
        <v>11.2889</v>
      </c>
      <c r="I17" s="66">
        <f t="shared" si="2"/>
        <v>4</v>
      </c>
      <c r="J17" s="65">
        <f>VLOOKUP($A17,'Return Data'!$B$7:$R$2700,12,0)</f>
        <v>12.0939</v>
      </c>
      <c r="K17" s="66">
        <f t="shared" si="3"/>
        <v>2</v>
      </c>
      <c r="L17" s="65">
        <f>VLOOKUP($A17,'Return Data'!$B$7:$R$2700,13,0)</f>
        <v>11.5718</v>
      </c>
      <c r="M17" s="66">
        <f t="shared" si="4"/>
        <v>3</v>
      </c>
      <c r="N17" s="65">
        <f>VLOOKUP($A17,'Return Data'!$B$7:$R$2700,17,0)</f>
        <v>10.354699999999999</v>
      </c>
      <c r="O17" s="66">
        <f t="shared" si="5"/>
        <v>9</v>
      </c>
      <c r="P17" s="65">
        <f>VLOOKUP($A17,'Return Data'!$B$7:$R$2700,14,0)</f>
        <v>8.5843000000000007</v>
      </c>
      <c r="Q17" s="66">
        <f t="shared" si="8"/>
        <v>7</v>
      </c>
      <c r="R17" s="65">
        <f>VLOOKUP($A17,'Return Data'!$B$7:$R$2700,16,0)</f>
        <v>8.6266999999999996</v>
      </c>
      <c r="S17" s="67">
        <f t="shared" si="7"/>
        <v>7</v>
      </c>
    </row>
    <row r="18" spans="1:19" x14ac:dyDescent="0.3">
      <c r="A18" s="82" t="s">
        <v>644</v>
      </c>
      <c r="B18" s="64">
        <f>VLOOKUP($A18,'Return Data'!$B$7:$R$2700,3,0)</f>
        <v>44158</v>
      </c>
      <c r="C18" s="65">
        <f>VLOOKUP($A18,'Return Data'!$B$7:$R$2700,4,0)</f>
        <v>2467.6667000000002</v>
      </c>
      <c r="D18" s="65">
        <f>VLOOKUP($A18,'Return Data'!$B$7:$R$2700,9,0)</f>
        <v>9.0170999999999992</v>
      </c>
      <c r="E18" s="66">
        <f t="shared" si="0"/>
        <v>7</v>
      </c>
      <c r="F18" s="65">
        <f>VLOOKUP($A18,'Return Data'!$B$7:$R$2700,10,0)</f>
        <v>8.6804000000000006</v>
      </c>
      <c r="G18" s="66">
        <f t="shared" si="1"/>
        <v>17</v>
      </c>
      <c r="H18" s="65">
        <f>VLOOKUP($A18,'Return Data'!$B$7:$R$2700,11,0)</f>
        <v>10.215199999999999</v>
      </c>
      <c r="I18" s="66">
        <f t="shared" si="2"/>
        <v>10</v>
      </c>
      <c r="J18" s="65">
        <f>VLOOKUP($A18,'Return Data'!$B$7:$R$2700,12,0)</f>
        <v>10.2196</v>
      </c>
      <c r="K18" s="66">
        <f t="shared" si="3"/>
        <v>10</v>
      </c>
      <c r="L18" s="65">
        <f>VLOOKUP($A18,'Return Data'!$B$7:$R$2700,13,0)</f>
        <v>9.9521999999999995</v>
      </c>
      <c r="M18" s="66">
        <f t="shared" si="4"/>
        <v>11</v>
      </c>
      <c r="N18" s="65">
        <f>VLOOKUP($A18,'Return Data'!$B$7:$R$2700,17,0)</f>
        <v>11.1</v>
      </c>
      <c r="O18" s="66">
        <f t="shared" si="5"/>
        <v>6</v>
      </c>
      <c r="P18" s="65">
        <f>VLOOKUP($A18,'Return Data'!$B$7:$R$2700,14,0)</f>
        <v>7.7659000000000002</v>
      </c>
      <c r="Q18" s="66">
        <f t="shared" si="8"/>
        <v>12</v>
      </c>
      <c r="R18" s="65">
        <f>VLOOKUP($A18,'Return Data'!$B$7:$R$2700,16,0)</f>
        <v>7.0162000000000004</v>
      </c>
      <c r="S18" s="67">
        <f t="shared" si="7"/>
        <v>17</v>
      </c>
    </row>
    <row r="19" spans="1:19" x14ac:dyDescent="0.3">
      <c r="A19" s="82" t="s">
        <v>646</v>
      </c>
      <c r="B19" s="64">
        <f>VLOOKUP($A19,'Return Data'!$B$7:$R$2700,3,0)</f>
        <v>44158</v>
      </c>
      <c r="C19" s="65">
        <f>VLOOKUP($A19,'Return Data'!$B$7:$R$2700,4,0)</f>
        <v>2881.6251000000002</v>
      </c>
      <c r="D19" s="65">
        <f>VLOOKUP($A19,'Return Data'!$B$7:$R$2700,9,0)</f>
        <v>8.3275000000000006</v>
      </c>
      <c r="E19" s="66">
        <f t="shared" si="0"/>
        <v>10</v>
      </c>
      <c r="F19" s="65">
        <f>VLOOKUP($A19,'Return Data'!$B$7:$R$2700,10,0)</f>
        <v>9.1059999999999999</v>
      </c>
      <c r="G19" s="66">
        <f t="shared" si="1"/>
        <v>16</v>
      </c>
      <c r="H19" s="65">
        <f>VLOOKUP($A19,'Return Data'!$B$7:$R$2700,11,0)</f>
        <v>10.2181</v>
      </c>
      <c r="I19" s="66">
        <f t="shared" si="2"/>
        <v>9</v>
      </c>
      <c r="J19" s="65">
        <f>VLOOKUP($A19,'Return Data'!$B$7:$R$2700,12,0)</f>
        <v>9.8592999999999993</v>
      </c>
      <c r="K19" s="66">
        <f t="shared" si="3"/>
        <v>12</v>
      </c>
      <c r="L19" s="65">
        <f>VLOOKUP($A19,'Return Data'!$B$7:$R$2700,13,0)</f>
        <v>9.5126000000000008</v>
      </c>
      <c r="M19" s="66">
        <f t="shared" si="4"/>
        <v>15</v>
      </c>
      <c r="N19" s="65">
        <f>VLOOKUP($A19,'Return Data'!$B$7:$R$2700,17,0)</f>
        <v>9.9568999999999992</v>
      </c>
      <c r="O19" s="66">
        <f t="shared" si="5"/>
        <v>11</v>
      </c>
      <c r="P19" s="65">
        <f>VLOOKUP($A19,'Return Data'!$B$7:$R$2700,14,0)</f>
        <v>8.8247</v>
      </c>
      <c r="Q19" s="66">
        <f t="shared" si="8"/>
        <v>4</v>
      </c>
      <c r="R19" s="65">
        <f>VLOOKUP($A19,'Return Data'!$B$7:$R$2700,16,0)</f>
        <v>8.3589000000000002</v>
      </c>
      <c r="S19" s="67">
        <f t="shared" si="7"/>
        <v>9</v>
      </c>
    </row>
    <row r="20" spans="1:19" x14ac:dyDescent="0.3">
      <c r="A20" s="82" t="s">
        <v>649</v>
      </c>
      <c r="B20" s="64">
        <f>VLOOKUP($A20,'Return Data'!$B$7:$R$2700,3,0)</f>
        <v>44158</v>
      </c>
      <c r="C20" s="65">
        <f>VLOOKUP($A20,'Return Data'!$B$7:$R$2700,4,0)</f>
        <v>56.891199999999998</v>
      </c>
      <c r="D20" s="65">
        <f>VLOOKUP($A20,'Return Data'!$B$7:$R$2700,9,0)</f>
        <v>5.1425000000000001</v>
      </c>
      <c r="E20" s="66">
        <f t="shared" si="0"/>
        <v>18</v>
      </c>
      <c r="F20" s="65">
        <f>VLOOKUP($A20,'Return Data'!$B$7:$R$2700,10,0)</f>
        <v>11.658200000000001</v>
      </c>
      <c r="G20" s="66">
        <f t="shared" si="1"/>
        <v>2</v>
      </c>
      <c r="H20" s="65">
        <f>VLOOKUP($A20,'Return Data'!$B$7:$R$2700,11,0)</f>
        <v>8.9034999999999993</v>
      </c>
      <c r="I20" s="66">
        <f t="shared" si="2"/>
        <v>16</v>
      </c>
      <c r="J20" s="65">
        <f>VLOOKUP($A20,'Return Data'!$B$7:$R$2700,12,0)</f>
        <v>11.319000000000001</v>
      </c>
      <c r="K20" s="66">
        <f t="shared" si="3"/>
        <v>5</v>
      </c>
      <c r="L20" s="65">
        <f>VLOOKUP($A20,'Return Data'!$B$7:$R$2700,13,0)</f>
        <v>12.4207</v>
      </c>
      <c r="M20" s="66">
        <f t="shared" si="4"/>
        <v>1</v>
      </c>
      <c r="N20" s="65">
        <f>VLOOKUP($A20,'Return Data'!$B$7:$R$2700,17,0)</f>
        <v>13.3155</v>
      </c>
      <c r="O20" s="66">
        <f t="shared" si="5"/>
        <v>1</v>
      </c>
      <c r="P20" s="65">
        <f>VLOOKUP($A20,'Return Data'!$B$7:$R$2700,14,0)</f>
        <v>9.9579000000000004</v>
      </c>
      <c r="Q20" s="66">
        <f t="shared" si="8"/>
        <v>1</v>
      </c>
      <c r="R20" s="65">
        <f>VLOOKUP($A20,'Return Data'!$B$7:$R$2700,16,0)</f>
        <v>7.6228999999999996</v>
      </c>
      <c r="S20" s="67">
        <f t="shared" si="7"/>
        <v>12</v>
      </c>
    </row>
    <row r="21" spans="1:19" x14ac:dyDescent="0.3">
      <c r="A21" s="116" t="s">
        <v>1921</v>
      </c>
      <c r="B21" s="64">
        <f>VLOOKUP($A21,'Return Data'!$B$7:$R$2700,3,0)</f>
        <v>44158</v>
      </c>
      <c r="C21" s="65">
        <f>VLOOKUP($A21,'Return Data'!$B$7:$R$2700,4,0)</f>
        <v>44.880200000000002</v>
      </c>
      <c r="D21" s="65">
        <f>VLOOKUP($A21,'Return Data'!$B$7:$R$2700,9,0)</f>
        <v>11.1761</v>
      </c>
      <c r="E21" s="66">
        <f t="shared" si="0"/>
        <v>2</v>
      </c>
      <c r="F21" s="65">
        <f>VLOOKUP($A21,'Return Data'!$B$7:$R$2700,10,0)</f>
        <v>11.132899999999999</v>
      </c>
      <c r="G21" s="66">
        <f t="shared" si="1"/>
        <v>3</v>
      </c>
      <c r="H21" s="65">
        <f>VLOOKUP($A21,'Return Data'!$B$7:$R$2700,11,0)</f>
        <v>10.8635</v>
      </c>
      <c r="I21" s="66">
        <f t="shared" si="2"/>
        <v>5</v>
      </c>
      <c r="J21" s="65">
        <f>VLOOKUP($A21,'Return Data'!$B$7:$R$2700,12,0)</f>
        <v>9.2064000000000004</v>
      </c>
      <c r="K21" s="66">
        <f t="shared" si="3"/>
        <v>17</v>
      </c>
      <c r="L21" s="65">
        <f>VLOOKUP($A21,'Return Data'!$B$7:$R$2700,13,0)</f>
        <v>9.7658000000000005</v>
      </c>
      <c r="M21" s="66">
        <f t="shared" si="4"/>
        <v>12</v>
      </c>
      <c r="N21" s="65">
        <f>VLOOKUP($A21,'Return Data'!$B$7:$R$2700,17,0)</f>
        <v>8.952</v>
      </c>
      <c r="O21" s="66">
        <f t="shared" si="5"/>
        <v>15</v>
      </c>
      <c r="P21" s="65">
        <f>VLOOKUP($A21,'Return Data'!$B$7:$R$2700,14,0)</f>
        <v>7.9503000000000004</v>
      </c>
      <c r="Q21" s="66">
        <f t="shared" si="8"/>
        <v>10</v>
      </c>
      <c r="R21" s="65">
        <f>VLOOKUP($A21,'Return Data'!$B$7:$R$2700,16,0)</f>
        <v>7.7138</v>
      </c>
      <c r="S21" s="67">
        <f t="shared" si="7"/>
        <v>11</v>
      </c>
    </row>
    <row r="22" spans="1:19" x14ac:dyDescent="0.3">
      <c r="A22" s="82" t="s">
        <v>650</v>
      </c>
      <c r="B22" s="64">
        <f>VLOOKUP($A22,'Return Data'!$B$7:$R$2700,3,0)</f>
        <v>44158</v>
      </c>
      <c r="C22" s="65">
        <f>VLOOKUP($A22,'Return Data'!$B$7:$R$2700,4,0)</f>
        <v>33.516500000000001</v>
      </c>
      <c r="D22" s="65">
        <f>VLOOKUP($A22,'Return Data'!$B$7:$R$2700,9,0)</f>
        <v>8.9875000000000007</v>
      </c>
      <c r="E22" s="66">
        <f t="shared" si="0"/>
        <v>9</v>
      </c>
      <c r="F22" s="65">
        <f>VLOOKUP($A22,'Return Data'!$B$7:$R$2700,10,0)</f>
        <v>10.135400000000001</v>
      </c>
      <c r="G22" s="66">
        <f t="shared" si="1"/>
        <v>9</v>
      </c>
      <c r="H22" s="65">
        <f>VLOOKUP($A22,'Return Data'!$B$7:$R$2700,11,0)</f>
        <v>9.5860000000000003</v>
      </c>
      <c r="I22" s="66">
        <f t="shared" si="2"/>
        <v>14</v>
      </c>
      <c r="J22" s="65">
        <f>VLOOKUP($A22,'Return Data'!$B$7:$R$2700,12,0)</f>
        <v>9.4182000000000006</v>
      </c>
      <c r="K22" s="66">
        <f t="shared" si="3"/>
        <v>16</v>
      </c>
      <c r="L22" s="65">
        <f>VLOOKUP($A22,'Return Data'!$B$7:$R$2700,13,0)</f>
        <v>9.5942000000000007</v>
      </c>
      <c r="M22" s="66">
        <f t="shared" si="4"/>
        <v>13</v>
      </c>
      <c r="N22" s="65">
        <f>VLOOKUP($A22,'Return Data'!$B$7:$R$2700,17,0)</f>
        <v>9.4594000000000005</v>
      </c>
      <c r="O22" s="66">
        <f t="shared" si="5"/>
        <v>13</v>
      </c>
      <c r="P22" s="65">
        <f>VLOOKUP($A22,'Return Data'!$B$7:$R$2700,14,0)</f>
        <v>7.3846999999999996</v>
      </c>
      <c r="Q22" s="66">
        <f t="shared" si="8"/>
        <v>13</v>
      </c>
      <c r="R22" s="65">
        <f>VLOOKUP($A22,'Return Data'!$B$7:$R$2700,16,0)</f>
        <v>7.0197000000000003</v>
      </c>
      <c r="S22" s="67">
        <f t="shared" si="7"/>
        <v>16</v>
      </c>
    </row>
    <row r="23" spans="1:19" x14ac:dyDescent="0.3">
      <c r="A23" s="82" t="s">
        <v>653</v>
      </c>
      <c r="B23" s="64">
        <f>VLOOKUP($A23,'Return Data'!$B$7:$R$2700,3,0)</f>
        <v>44158</v>
      </c>
      <c r="C23" s="65">
        <f>VLOOKUP($A23,'Return Data'!$B$7:$R$2700,4,0)</f>
        <v>12.0566</v>
      </c>
      <c r="D23" s="65">
        <f>VLOOKUP($A23,'Return Data'!$B$7:$R$2700,9,0)</f>
        <v>8.2310999999999996</v>
      </c>
      <c r="E23" s="66">
        <f t="shared" si="0"/>
        <v>11</v>
      </c>
      <c r="F23" s="65">
        <f>VLOOKUP($A23,'Return Data'!$B$7:$R$2700,10,0)</f>
        <v>9.6072000000000006</v>
      </c>
      <c r="G23" s="66">
        <f t="shared" si="1"/>
        <v>12</v>
      </c>
      <c r="H23" s="65">
        <f>VLOOKUP($A23,'Return Data'!$B$7:$R$2700,11,0)</f>
        <v>9.1829000000000001</v>
      </c>
      <c r="I23" s="66">
        <f t="shared" si="2"/>
        <v>15</v>
      </c>
      <c r="J23" s="65">
        <f>VLOOKUP($A23,'Return Data'!$B$7:$R$2700,12,0)</f>
        <v>10.410600000000001</v>
      </c>
      <c r="K23" s="66">
        <f t="shared" si="3"/>
        <v>9</v>
      </c>
      <c r="L23" s="65">
        <f>VLOOKUP($A23,'Return Data'!$B$7:$R$2700,13,0)</f>
        <v>10.182</v>
      </c>
      <c r="M23" s="66">
        <f t="shared" si="4"/>
        <v>10</v>
      </c>
      <c r="N23" s="65"/>
      <c r="O23" s="66"/>
      <c r="P23" s="65"/>
      <c r="Q23" s="66"/>
      <c r="R23" s="65">
        <f>VLOOKUP($A23,'Return Data'!$B$7:$R$2700,16,0)</f>
        <v>10.8797</v>
      </c>
      <c r="S23" s="67">
        <f t="shared" si="7"/>
        <v>2</v>
      </c>
    </row>
    <row r="24" spans="1:19" x14ac:dyDescent="0.3">
      <c r="A24" s="82" t="s">
        <v>654</v>
      </c>
      <c r="B24" s="64">
        <f>VLOOKUP($A24,'Return Data'!$B$7:$R$2700,3,0)</f>
        <v>44158</v>
      </c>
      <c r="C24" s="65">
        <f>VLOOKUP($A24,'Return Data'!$B$7:$R$2700,4,0)</f>
        <v>31.065100000000001</v>
      </c>
      <c r="D24" s="65">
        <f>VLOOKUP($A24,'Return Data'!$B$7:$R$2700,9,0)</f>
        <v>9.4559999999999995</v>
      </c>
      <c r="E24" s="66">
        <f t="shared" si="0"/>
        <v>6</v>
      </c>
      <c r="F24" s="65">
        <f>VLOOKUP($A24,'Return Data'!$B$7:$R$2700,10,0)</f>
        <v>9.6262000000000008</v>
      </c>
      <c r="G24" s="66">
        <f t="shared" si="1"/>
        <v>11</v>
      </c>
      <c r="H24" s="65">
        <f>VLOOKUP($A24,'Return Data'!$B$7:$R$2700,11,0)</f>
        <v>10.0016</v>
      </c>
      <c r="I24" s="66">
        <f t="shared" si="2"/>
        <v>12</v>
      </c>
      <c r="J24" s="65">
        <f>VLOOKUP($A24,'Return Data'!$B$7:$R$2700,12,0)</f>
        <v>10.8687</v>
      </c>
      <c r="K24" s="66">
        <f t="shared" si="3"/>
        <v>6</v>
      </c>
      <c r="L24" s="65">
        <f>VLOOKUP($A24,'Return Data'!$B$7:$R$2700,13,0)</f>
        <v>10.7399</v>
      </c>
      <c r="M24" s="66">
        <f t="shared" si="4"/>
        <v>7</v>
      </c>
      <c r="N24" s="65">
        <f>VLOOKUP($A24,'Return Data'!$B$7:$R$2700,17,0)</f>
        <v>11.836600000000001</v>
      </c>
      <c r="O24" s="66">
        <f t="shared" si="5"/>
        <v>2</v>
      </c>
      <c r="P24" s="65">
        <f>VLOOKUP($A24,'Return Data'!$B$7:$R$2700,14,0)</f>
        <v>8.6303000000000001</v>
      </c>
      <c r="Q24" s="66">
        <f t="shared" si="8"/>
        <v>6</v>
      </c>
      <c r="R24" s="65">
        <f>VLOOKUP($A24,'Return Data'!$B$7:$R$2700,16,0)</f>
        <v>7.3845999999999998</v>
      </c>
      <c r="S24" s="67">
        <f t="shared" si="7"/>
        <v>15</v>
      </c>
    </row>
    <row r="25" spans="1:19" x14ac:dyDescent="0.3">
      <c r="A25" s="82" t="s">
        <v>657</v>
      </c>
      <c r="B25" s="64">
        <f>VLOOKUP($A25,'Return Data'!$B$7:$R$2700,3,0)</f>
        <v>44158</v>
      </c>
      <c r="C25" s="65">
        <f>VLOOKUP($A25,'Return Data'!$B$7:$R$2700,4,0)</f>
        <v>192.02520000000001</v>
      </c>
      <c r="D25" s="65">
        <f>VLOOKUP($A25,'Return Data'!$B$7:$R$2700,9,0)</f>
        <v>0</v>
      </c>
      <c r="E25" s="66">
        <f t="shared" si="0"/>
        <v>20</v>
      </c>
      <c r="F25" s="65">
        <f>VLOOKUP($A25,'Return Data'!$B$7:$R$2700,10,0)</f>
        <v>-1.2696000000000001</v>
      </c>
      <c r="G25" s="66">
        <f t="shared" si="1"/>
        <v>20</v>
      </c>
      <c r="H25" s="65">
        <f>VLOOKUP($A25,'Return Data'!$B$7:$R$2700,11,0)</f>
        <v>-29.899799999999999</v>
      </c>
      <c r="I25" s="66">
        <f t="shared" si="2"/>
        <v>20</v>
      </c>
      <c r="J25" s="65">
        <f>VLOOKUP($A25,'Return Data'!$B$7:$R$2700,12,0)</f>
        <v>-19.969200000000001</v>
      </c>
      <c r="K25" s="66">
        <f t="shared" si="3"/>
        <v>20</v>
      </c>
      <c r="L25" s="65">
        <f>VLOOKUP($A25,'Return Data'!$B$7:$R$2700,13,0)</f>
        <v>-15.072100000000001</v>
      </c>
      <c r="M25" s="66">
        <f t="shared" si="4"/>
        <v>20</v>
      </c>
      <c r="N25" s="65"/>
      <c r="O25" s="66"/>
      <c r="P25" s="65"/>
      <c r="Q25" s="66"/>
      <c r="R25" s="65">
        <f>VLOOKUP($A25,'Return Data'!$B$7:$R$2700,16,0)</f>
        <v>-14.8878</v>
      </c>
      <c r="S25" s="67">
        <f t="shared" si="7"/>
        <v>20</v>
      </c>
    </row>
    <row r="26" spans="1:19" x14ac:dyDescent="0.3">
      <c r="A26" s="82" t="s">
        <v>659</v>
      </c>
      <c r="B26" s="64">
        <f>VLOOKUP($A26,'Return Data'!$B$7:$R$2700,3,0)</f>
        <v>44158</v>
      </c>
      <c r="C26" s="65">
        <f>VLOOKUP($A26,'Return Data'!$B$7:$R$2700,4,0)</f>
        <v>11.9909</v>
      </c>
      <c r="D26" s="65">
        <f>VLOOKUP($A26,'Return Data'!$B$7:$R$2700,9,0)</f>
        <v>9.6523000000000003</v>
      </c>
      <c r="E26" s="66">
        <f t="shared" si="0"/>
        <v>4</v>
      </c>
      <c r="F26" s="65">
        <f>VLOOKUP($A26,'Return Data'!$B$7:$R$2700,10,0)</f>
        <v>9.6747999999999994</v>
      </c>
      <c r="G26" s="66">
        <f t="shared" si="1"/>
        <v>10</v>
      </c>
      <c r="H26" s="65">
        <f>VLOOKUP($A26,'Return Data'!$B$7:$R$2700,11,0)</f>
        <v>10.5749</v>
      </c>
      <c r="I26" s="66">
        <f t="shared" si="2"/>
        <v>7</v>
      </c>
      <c r="J26" s="65">
        <f>VLOOKUP($A26,'Return Data'!$B$7:$R$2700,12,0)</f>
        <v>10.202500000000001</v>
      </c>
      <c r="K26" s="66">
        <f t="shared" si="3"/>
        <v>11</v>
      </c>
      <c r="L26" s="65">
        <f>VLOOKUP($A26,'Return Data'!$B$7:$R$2700,13,0)</f>
        <v>10.4336</v>
      </c>
      <c r="M26" s="66">
        <f t="shared" si="4"/>
        <v>9</v>
      </c>
      <c r="N26" s="65">
        <f>VLOOKUP($A26,'Return Data'!$B$7:$R$2700,17,0)</f>
        <v>7.8834999999999997</v>
      </c>
      <c r="O26" s="66">
        <f t="shared" si="5"/>
        <v>16</v>
      </c>
      <c r="P26" s="65"/>
      <c r="Q26" s="66"/>
      <c r="R26" s="65">
        <f>VLOOKUP($A26,'Return Data'!$B$7:$R$2700,16,0)</f>
        <v>7.5285000000000002</v>
      </c>
      <c r="S26" s="67">
        <f t="shared" si="7"/>
        <v>13</v>
      </c>
    </row>
    <row r="27" spans="1:19" x14ac:dyDescent="0.3">
      <c r="A27" s="82" t="s">
        <v>661</v>
      </c>
      <c r="B27" s="64">
        <f>VLOOKUP($A27,'Return Data'!$B$7:$R$2700,3,0)</f>
        <v>44158</v>
      </c>
      <c r="C27" s="65">
        <f>VLOOKUP($A27,'Return Data'!$B$7:$R$2700,4,0)</f>
        <v>12.641</v>
      </c>
      <c r="D27" s="65">
        <f>VLOOKUP($A27,'Return Data'!$B$7:$R$2700,9,0)</f>
        <v>8.1407000000000007</v>
      </c>
      <c r="E27" s="66">
        <f t="shared" si="0"/>
        <v>12</v>
      </c>
      <c r="F27" s="65">
        <f>VLOOKUP($A27,'Return Data'!$B$7:$R$2700,10,0)</f>
        <v>10.95</v>
      </c>
      <c r="G27" s="66">
        <f t="shared" si="1"/>
        <v>4</v>
      </c>
      <c r="H27" s="65">
        <f>VLOOKUP($A27,'Return Data'!$B$7:$R$2700,11,0)</f>
        <v>10.4351</v>
      </c>
      <c r="I27" s="66">
        <f t="shared" si="2"/>
        <v>8</v>
      </c>
      <c r="J27" s="65">
        <f>VLOOKUP($A27,'Return Data'!$B$7:$R$2700,12,0)</f>
        <v>10.597799999999999</v>
      </c>
      <c r="K27" s="66">
        <f t="shared" si="3"/>
        <v>8</v>
      </c>
      <c r="L27" s="65">
        <f>VLOOKUP($A27,'Return Data'!$B$7:$R$2700,13,0)</f>
        <v>10.775399999999999</v>
      </c>
      <c r="M27" s="66">
        <f t="shared" si="4"/>
        <v>6</v>
      </c>
      <c r="N27" s="65">
        <f>VLOOKUP($A27,'Return Data'!$B$7:$R$2700,17,0)</f>
        <v>11.792999999999999</v>
      </c>
      <c r="O27" s="66">
        <f t="shared" ref="O27" si="10">RANK(N27,N$8:N$27,0)</f>
        <v>3</v>
      </c>
      <c r="P27" s="65"/>
      <c r="Q27" s="66"/>
      <c r="R27" s="65">
        <f>VLOOKUP($A27,'Return Data'!$B$7:$R$2700,16,0)</f>
        <v>10.747</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7.9924949999999999</v>
      </c>
      <c r="E29" s="88"/>
      <c r="F29" s="89">
        <f>AVERAGE(F8:F27)</f>
        <v>9.1977400000000014</v>
      </c>
      <c r="G29" s="88"/>
      <c r="H29" s="89">
        <f>AVERAGE(H8:H27)</f>
        <v>7.4697349999999982</v>
      </c>
      <c r="I29" s="88"/>
      <c r="J29" s="89">
        <f>AVERAGE(J8:J27)</f>
        <v>8.3272050000000011</v>
      </c>
      <c r="K29" s="88"/>
      <c r="L29" s="89">
        <f>AVERAGE(L8:L27)</f>
        <v>8.7149350000000005</v>
      </c>
      <c r="M29" s="88"/>
      <c r="N29" s="89">
        <f>AVERAGE(N8:N27)</f>
        <v>9.5618722222222221</v>
      </c>
      <c r="O29" s="88"/>
      <c r="P29" s="89">
        <f>AVERAGE(P8:P27)</f>
        <v>7.7548933333333334</v>
      </c>
      <c r="Q29" s="88"/>
      <c r="R29" s="89">
        <f>AVERAGE(R8:R27)</f>
        <v>7.0964900000000029</v>
      </c>
      <c r="S29" s="90"/>
    </row>
    <row r="30" spans="1:19" x14ac:dyDescent="0.3">
      <c r="A30" s="87" t="s">
        <v>28</v>
      </c>
      <c r="B30" s="88"/>
      <c r="C30" s="88"/>
      <c r="D30" s="89">
        <f>MIN(D8:D27)</f>
        <v>0</v>
      </c>
      <c r="E30" s="88"/>
      <c r="F30" s="89">
        <f>MIN(F8:F27)</f>
        <v>-1.2696000000000001</v>
      </c>
      <c r="G30" s="88"/>
      <c r="H30" s="89">
        <f>MIN(H8:H27)</f>
        <v>-29.899799999999999</v>
      </c>
      <c r="I30" s="88"/>
      <c r="J30" s="89">
        <f>MIN(J8:J27)</f>
        <v>-19.969200000000001</v>
      </c>
      <c r="K30" s="88"/>
      <c r="L30" s="89">
        <f>MIN(L8:L27)</f>
        <v>-15.072100000000001</v>
      </c>
      <c r="M30" s="88"/>
      <c r="N30" s="89">
        <f>MIN(N8:N27)</f>
        <v>-1.4257</v>
      </c>
      <c r="O30" s="88"/>
      <c r="P30" s="89">
        <f>MIN(P8:P27)</f>
        <v>3.1600000000000003E-2</v>
      </c>
      <c r="Q30" s="88"/>
      <c r="R30" s="89">
        <f>MIN(R8:R27)</f>
        <v>-14.8878</v>
      </c>
      <c r="S30" s="90"/>
    </row>
    <row r="31" spans="1:19" ht="15" thickBot="1" x14ac:dyDescent="0.35">
      <c r="A31" s="91" t="s">
        <v>29</v>
      </c>
      <c r="B31" s="92"/>
      <c r="C31" s="92"/>
      <c r="D31" s="93">
        <f>MAX(D8:D27)</f>
        <v>11.6913</v>
      </c>
      <c r="E31" s="92"/>
      <c r="F31" s="93">
        <f>MAX(F8:F27)</f>
        <v>12.3475</v>
      </c>
      <c r="G31" s="92"/>
      <c r="H31" s="93">
        <f>MAX(H8:H27)</f>
        <v>12.5351</v>
      </c>
      <c r="I31" s="92"/>
      <c r="J31" s="93">
        <f>MAX(J8:J27)</f>
        <v>12.386900000000001</v>
      </c>
      <c r="K31" s="92"/>
      <c r="L31" s="93">
        <f>MAX(L8:L27)</f>
        <v>12.4207</v>
      </c>
      <c r="M31" s="92"/>
      <c r="N31" s="93">
        <f>MAX(N8:N27)</f>
        <v>13.3155</v>
      </c>
      <c r="O31" s="92"/>
      <c r="P31" s="93">
        <f>MAX(P8:P27)</f>
        <v>9.9579000000000004</v>
      </c>
      <c r="Q31" s="92"/>
      <c r="R31" s="93">
        <f>MAX(R8:R27)</f>
        <v>11.031700000000001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44158</v>
      </c>
      <c r="C8" s="65">
        <f>VLOOKUP($A8,'Return Data'!$B$7:$R$2700,4,0)</f>
        <v>245.29</v>
      </c>
      <c r="D8" s="65">
        <f>VLOOKUP($A8,'Return Data'!$B$7:$R$2700,10,0)</f>
        <v>12.271100000000001</v>
      </c>
      <c r="E8" s="66">
        <f>RANK(D8,D$8:D$36,0)</f>
        <v>13</v>
      </c>
      <c r="F8" s="65">
        <f>VLOOKUP($A8,'Return Data'!$B$7:$R$2700,11,0)</f>
        <v>40.591500000000003</v>
      </c>
      <c r="G8" s="66">
        <f>RANK(F8,F$8:F$36,0)</f>
        <v>4</v>
      </c>
      <c r="H8" s="65">
        <f>VLOOKUP($A8,'Return Data'!$B$7:$R$2700,12,0)</f>
        <v>5.2927999999999997</v>
      </c>
      <c r="I8" s="66">
        <f>RANK(H8,H$8:H$36,0)</f>
        <v>15</v>
      </c>
      <c r="J8" s="65">
        <f>VLOOKUP($A8,'Return Data'!$B$7:$R$2700,13,0)</f>
        <v>6.8335999999999997</v>
      </c>
      <c r="K8" s="66">
        <f>RANK(J8,J$8:J$36,0)</f>
        <v>20</v>
      </c>
      <c r="L8" s="65">
        <f>VLOOKUP($A8,'Return Data'!$B$7:$R$2700,17,0)</f>
        <v>8.3004999999999995</v>
      </c>
      <c r="M8" s="66">
        <f>RANK(L8,L$8:L$36,0)</f>
        <v>23</v>
      </c>
      <c r="N8" s="65">
        <f>VLOOKUP($A8,'Return Data'!$B$7:$R$2700,14,0)</f>
        <v>4.1112000000000002</v>
      </c>
      <c r="O8" s="66">
        <f>RANK(N8,N$8:N$36,0)</f>
        <v>22</v>
      </c>
      <c r="P8" s="65">
        <f>VLOOKUP($A8,'Return Data'!$B$7:$R$2700,15,0)</f>
        <v>9.2818000000000005</v>
      </c>
      <c r="Q8" s="66">
        <f>RANK(P8,P$8:P$36,0)</f>
        <v>15</v>
      </c>
      <c r="R8" s="65">
        <f>VLOOKUP($A8,'Return Data'!$B$7:$R$2700,16,0)</f>
        <v>19.168399999999998</v>
      </c>
      <c r="S8" s="67">
        <f>RANK(R8,R$8:R$36,0)</f>
        <v>4</v>
      </c>
    </row>
    <row r="9" spans="1:20" x14ac:dyDescent="0.3">
      <c r="A9" s="63" t="s">
        <v>975</v>
      </c>
      <c r="B9" s="64">
        <f>VLOOKUP($A9,'Return Data'!$B$7:$R$2700,3,0)</f>
        <v>44158</v>
      </c>
      <c r="C9" s="65">
        <f>VLOOKUP($A9,'Return Data'!$B$7:$R$2700,4,0)</f>
        <v>35.409999999999997</v>
      </c>
      <c r="D9" s="65">
        <f>VLOOKUP($A9,'Return Data'!$B$7:$R$2700,10,0)</f>
        <v>14.558400000000001</v>
      </c>
      <c r="E9" s="66">
        <f t="shared" ref="E9:E36" si="0">RANK(D9,D$8:D$36,0)</f>
        <v>1</v>
      </c>
      <c r="F9" s="65">
        <f>VLOOKUP($A9,'Return Data'!$B$7:$R$2700,11,0)</f>
        <v>34.128799999999998</v>
      </c>
      <c r="G9" s="66">
        <f t="shared" ref="G9:G36" si="1">RANK(F9,F$8:F$36,0)</f>
        <v>25</v>
      </c>
      <c r="H9" s="65">
        <f>VLOOKUP($A9,'Return Data'!$B$7:$R$2700,12,0)</f>
        <v>5.9227999999999996</v>
      </c>
      <c r="I9" s="66">
        <f t="shared" ref="I9:I36" si="2">RANK(H9,H$8:H$36,0)</f>
        <v>9</v>
      </c>
      <c r="J9" s="65">
        <f>VLOOKUP($A9,'Return Data'!$B$7:$R$2700,13,0)</f>
        <v>13.2033</v>
      </c>
      <c r="K9" s="66">
        <f t="shared" ref="K9:K36" si="3">RANK(J9,J$8:J$36,0)</f>
        <v>2</v>
      </c>
      <c r="L9" s="65">
        <f>VLOOKUP($A9,'Return Data'!$B$7:$R$2700,17,0)</f>
        <v>16.854099999999999</v>
      </c>
      <c r="M9" s="66">
        <f t="shared" ref="M9:M36" si="4">RANK(L9,L$8:L$36,0)</f>
        <v>1</v>
      </c>
      <c r="N9" s="65">
        <f>VLOOKUP($A9,'Return Data'!$B$7:$R$2700,14,0)</f>
        <v>13.004099999999999</v>
      </c>
      <c r="O9" s="66">
        <f t="shared" ref="O9:O36" si="5">RANK(N9,N$8:N$36,0)</f>
        <v>1</v>
      </c>
      <c r="P9" s="65">
        <f>VLOOKUP($A9,'Return Data'!$B$7:$R$2700,15,0)</f>
        <v>13.483700000000001</v>
      </c>
      <c r="Q9" s="66">
        <f t="shared" ref="Q9:Q36" si="6">RANK(P9,P$8:P$36,0)</f>
        <v>1</v>
      </c>
      <c r="R9" s="65">
        <f>VLOOKUP($A9,'Return Data'!$B$7:$R$2700,16,0)</f>
        <v>12.311199999999999</v>
      </c>
      <c r="S9" s="67">
        <f t="shared" ref="S9:S36" si="7">RANK(R9,R$8:R$36,0)</f>
        <v>15</v>
      </c>
    </row>
    <row r="10" spans="1:20" x14ac:dyDescent="0.3">
      <c r="A10" s="63" t="s">
        <v>976</v>
      </c>
      <c r="B10" s="64">
        <f>VLOOKUP($A10,'Return Data'!$B$7:$R$2700,3,0)</f>
        <v>44158</v>
      </c>
      <c r="C10" s="65">
        <f>VLOOKUP($A10,'Return Data'!$B$7:$R$2700,4,0)</f>
        <v>16.32</v>
      </c>
      <c r="D10" s="65">
        <f>VLOOKUP($A10,'Return Data'!$B$7:$R$2700,10,0)</f>
        <v>11.3233</v>
      </c>
      <c r="E10" s="66">
        <f t="shared" si="0"/>
        <v>20</v>
      </c>
      <c r="F10" s="65">
        <f>VLOOKUP($A10,'Return Data'!$B$7:$R$2700,11,0)</f>
        <v>35.211300000000001</v>
      </c>
      <c r="G10" s="66">
        <f t="shared" si="1"/>
        <v>20</v>
      </c>
      <c r="H10" s="65">
        <f>VLOOKUP($A10,'Return Data'!$B$7:$R$2700,12,0)</f>
        <v>4.6825000000000001</v>
      </c>
      <c r="I10" s="66">
        <f t="shared" si="2"/>
        <v>18</v>
      </c>
      <c r="J10" s="65">
        <f>VLOOKUP($A10,'Return Data'!$B$7:$R$2700,13,0)</f>
        <v>8.5106000000000002</v>
      </c>
      <c r="K10" s="66">
        <f t="shared" si="3"/>
        <v>15</v>
      </c>
      <c r="L10" s="65">
        <f>VLOOKUP($A10,'Return Data'!$B$7:$R$2700,17,0)</f>
        <v>10.8253</v>
      </c>
      <c r="M10" s="66">
        <f t="shared" si="4"/>
        <v>14</v>
      </c>
      <c r="N10" s="65">
        <f>VLOOKUP($A10,'Return Data'!$B$7:$R$2700,14,0)</f>
        <v>5.5666000000000002</v>
      </c>
      <c r="O10" s="66">
        <f t="shared" si="5"/>
        <v>16</v>
      </c>
      <c r="P10" s="65">
        <f>VLOOKUP($A10,'Return Data'!$B$7:$R$2700,15,0)</f>
        <v>8.4574999999999996</v>
      </c>
      <c r="Q10" s="66">
        <f t="shared" si="6"/>
        <v>19</v>
      </c>
      <c r="R10" s="65">
        <f>VLOOKUP($A10,'Return Data'!$B$7:$R$2700,16,0)</f>
        <v>4.8080999999999996</v>
      </c>
      <c r="S10" s="67">
        <f t="shared" si="7"/>
        <v>29</v>
      </c>
    </row>
    <row r="11" spans="1:20" x14ac:dyDescent="0.3">
      <c r="A11" s="63" t="s">
        <v>978</v>
      </c>
      <c r="B11" s="64">
        <f>VLOOKUP($A11,'Return Data'!$B$7:$R$2700,3,0)</f>
        <v>44158</v>
      </c>
      <c r="C11" s="65">
        <f>VLOOKUP($A11,'Return Data'!$B$7:$R$2700,4,0)</f>
        <v>105.4</v>
      </c>
      <c r="D11" s="65">
        <f>VLOOKUP($A11,'Return Data'!$B$7:$R$2700,10,0)</f>
        <v>11.7354</v>
      </c>
      <c r="E11" s="66">
        <f t="shared" si="0"/>
        <v>18</v>
      </c>
      <c r="F11" s="65">
        <f>VLOOKUP($A11,'Return Data'!$B$7:$R$2700,11,0)</f>
        <v>33.6038</v>
      </c>
      <c r="G11" s="66">
        <f t="shared" si="1"/>
        <v>27</v>
      </c>
      <c r="H11" s="65">
        <f>VLOOKUP($A11,'Return Data'!$B$7:$R$2700,12,0)</f>
        <v>5.0324</v>
      </c>
      <c r="I11" s="66">
        <f t="shared" si="2"/>
        <v>16</v>
      </c>
      <c r="J11" s="65">
        <f>VLOOKUP($A11,'Return Data'!$B$7:$R$2700,13,0)</f>
        <v>10.181900000000001</v>
      </c>
      <c r="K11" s="66">
        <f t="shared" si="3"/>
        <v>7</v>
      </c>
      <c r="L11" s="65">
        <f>VLOOKUP($A11,'Return Data'!$B$7:$R$2700,17,0)</f>
        <v>14.5679</v>
      </c>
      <c r="M11" s="66">
        <f t="shared" si="4"/>
        <v>3</v>
      </c>
      <c r="N11" s="65">
        <f>VLOOKUP($A11,'Return Data'!$B$7:$R$2700,14,0)</f>
        <v>7.8594999999999997</v>
      </c>
      <c r="O11" s="66">
        <f t="shared" si="5"/>
        <v>4</v>
      </c>
      <c r="P11" s="65">
        <f>VLOOKUP($A11,'Return Data'!$B$7:$R$2700,15,0)</f>
        <v>9.9768000000000008</v>
      </c>
      <c r="Q11" s="66">
        <f t="shared" si="6"/>
        <v>8</v>
      </c>
      <c r="R11" s="65">
        <f>VLOOKUP($A11,'Return Data'!$B$7:$R$2700,16,0)</f>
        <v>15.6708</v>
      </c>
      <c r="S11" s="67">
        <f t="shared" si="7"/>
        <v>9</v>
      </c>
    </row>
    <row r="12" spans="1:20" x14ac:dyDescent="0.3">
      <c r="A12" s="63" t="s">
        <v>981</v>
      </c>
      <c r="B12" s="64">
        <f>VLOOKUP($A12,'Return Data'!$B$7:$R$2700,3,0)</f>
        <v>44158</v>
      </c>
      <c r="C12" s="65">
        <f>VLOOKUP($A12,'Return Data'!$B$7:$R$2700,4,0)</f>
        <v>30.87</v>
      </c>
      <c r="D12" s="65">
        <f>VLOOKUP($A12,'Return Data'!$B$7:$R$2700,10,0)</f>
        <v>11.9695</v>
      </c>
      <c r="E12" s="66">
        <f t="shared" si="0"/>
        <v>15</v>
      </c>
      <c r="F12" s="65">
        <f>VLOOKUP($A12,'Return Data'!$B$7:$R$2700,11,0)</f>
        <v>35.991199999999999</v>
      </c>
      <c r="G12" s="66">
        <f t="shared" si="1"/>
        <v>19</v>
      </c>
      <c r="H12" s="65">
        <f>VLOOKUP($A12,'Return Data'!$B$7:$R$2700,12,0)</f>
        <v>8.468</v>
      </c>
      <c r="I12" s="66">
        <f t="shared" si="2"/>
        <v>2</v>
      </c>
      <c r="J12" s="65">
        <f>VLOOKUP($A12,'Return Data'!$B$7:$R$2700,13,0)</f>
        <v>16.534500000000001</v>
      </c>
      <c r="K12" s="66">
        <f t="shared" si="3"/>
        <v>1</v>
      </c>
      <c r="L12" s="65">
        <f>VLOOKUP($A12,'Return Data'!$B$7:$R$2700,17,0)</f>
        <v>16.438500000000001</v>
      </c>
      <c r="M12" s="66">
        <f t="shared" si="4"/>
        <v>2</v>
      </c>
      <c r="N12" s="65">
        <f>VLOOKUP($A12,'Return Data'!$B$7:$R$2700,14,0)</f>
        <v>11.6219</v>
      </c>
      <c r="O12" s="66">
        <f t="shared" si="5"/>
        <v>2</v>
      </c>
      <c r="P12" s="65">
        <f>VLOOKUP($A12,'Return Data'!$B$7:$R$2700,15,0)</f>
        <v>12.870699999999999</v>
      </c>
      <c r="Q12" s="66">
        <f t="shared" si="6"/>
        <v>2</v>
      </c>
      <c r="R12" s="65">
        <f>VLOOKUP($A12,'Return Data'!$B$7:$R$2700,16,0)</f>
        <v>11.602399999999999</v>
      </c>
      <c r="S12" s="67">
        <f t="shared" si="7"/>
        <v>16</v>
      </c>
    </row>
    <row r="13" spans="1:20" x14ac:dyDescent="0.3">
      <c r="A13" s="63" t="s">
        <v>983</v>
      </c>
      <c r="B13" s="64">
        <f>VLOOKUP($A13,'Return Data'!$B$7:$R$2700,3,0)</f>
        <v>44158</v>
      </c>
      <c r="C13" s="65">
        <f>VLOOKUP($A13,'Return Data'!$B$7:$R$2700,4,0)</f>
        <v>226.404</v>
      </c>
      <c r="D13" s="65">
        <f>VLOOKUP($A13,'Return Data'!$B$7:$R$2700,10,0)</f>
        <v>12.7403</v>
      </c>
      <c r="E13" s="66">
        <f t="shared" si="0"/>
        <v>10</v>
      </c>
      <c r="F13" s="65">
        <f>VLOOKUP($A13,'Return Data'!$B$7:$R$2700,11,0)</f>
        <v>39.099600000000002</v>
      </c>
      <c r="G13" s="66">
        <f t="shared" si="1"/>
        <v>9</v>
      </c>
      <c r="H13" s="65">
        <f>VLOOKUP($A13,'Return Data'!$B$7:$R$2700,12,0)</f>
        <v>-1.1548</v>
      </c>
      <c r="I13" s="66">
        <f t="shared" si="2"/>
        <v>28</v>
      </c>
      <c r="J13" s="65">
        <f>VLOOKUP($A13,'Return Data'!$B$7:$R$2700,13,0)</f>
        <v>2.5125000000000002</v>
      </c>
      <c r="K13" s="66">
        <f t="shared" si="3"/>
        <v>26</v>
      </c>
      <c r="L13" s="65">
        <f>VLOOKUP($A13,'Return Data'!$B$7:$R$2700,17,0)</f>
        <v>8.7803000000000004</v>
      </c>
      <c r="M13" s="66">
        <f t="shared" si="4"/>
        <v>20</v>
      </c>
      <c r="N13" s="65">
        <f>VLOOKUP($A13,'Return Data'!$B$7:$R$2700,14,0)</f>
        <v>4.5968999999999998</v>
      </c>
      <c r="O13" s="66">
        <f t="shared" si="5"/>
        <v>21</v>
      </c>
      <c r="P13" s="65">
        <f>VLOOKUP($A13,'Return Data'!$B$7:$R$2700,15,0)</f>
        <v>8.1501000000000001</v>
      </c>
      <c r="Q13" s="66">
        <f t="shared" si="6"/>
        <v>22</v>
      </c>
      <c r="R13" s="65">
        <f>VLOOKUP($A13,'Return Data'!$B$7:$R$2700,16,0)</f>
        <v>19.25</v>
      </c>
      <c r="S13" s="67">
        <f t="shared" si="7"/>
        <v>3</v>
      </c>
    </row>
    <row r="14" spans="1:20" x14ac:dyDescent="0.3">
      <c r="A14" s="63" t="s">
        <v>984</v>
      </c>
      <c r="B14" s="64">
        <f>VLOOKUP($A14,'Return Data'!$B$7:$R$2700,3,0)</f>
        <v>44158</v>
      </c>
      <c r="C14" s="65">
        <f>VLOOKUP($A14,'Return Data'!$B$7:$R$2700,4,0)</f>
        <v>40.840000000000003</v>
      </c>
      <c r="D14" s="65">
        <f>VLOOKUP($A14,'Return Data'!$B$7:$R$2700,10,0)</f>
        <v>11.8598</v>
      </c>
      <c r="E14" s="66">
        <f t="shared" si="0"/>
        <v>17</v>
      </c>
      <c r="F14" s="65">
        <f>VLOOKUP($A14,'Return Data'!$B$7:$R$2700,11,0)</f>
        <v>40.5852</v>
      </c>
      <c r="G14" s="66">
        <f t="shared" si="1"/>
        <v>5</v>
      </c>
      <c r="H14" s="65">
        <f>VLOOKUP($A14,'Return Data'!$B$7:$R$2700,12,0)</f>
        <v>5.7483000000000004</v>
      </c>
      <c r="I14" s="66">
        <f t="shared" si="2"/>
        <v>11</v>
      </c>
      <c r="J14" s="65">
        <f>VLOOKUP($A14,'Return Data'!$B$7:$R$2700,13,0)</f>
        <v>10.0512</v>
      </c>
      <c r="K14" s="66">
        <f t="shared" si="3"/>
        <v>8</v>
      </c>
      <c r="L14" s="65">
        <f>VLOOKUP($A14,'Return Data'!$B$7:$R$2700,17,0)</f>
        <v>12.029500000000001</v>
      </c>
      <c r="M14" s="66">
        <f t="shared" si="4"/>
        <v>7</v>
      </c>
      <c r="N14" s="65">
        <f>VLOOKUP($A14,'Return Data'!$B$7:$R$2700,14,0)</f>
        <v>8.0258000000000003</v>
      </c>
      <c r="O14" s="66">
        <f t="shared" si="5"/>
        <v>3</v>
      </c>
      <c r="P14" s="65">
        <f>VLOOKUP($A14,'Return Data'!$B$7:$R$2700,15,0)</f>
        <v>10.8475</v>
      </c>
      <c r="Q14" s="66">
        <f t="shared" si="6"/>
        <v>5</v>
      </c>
      <c r="R14" s="65">
        <f>VLOOKUP($A14,'Return Data'!$B$7:$R$2700,16,0)</f>
        <v>12.9908</v>
      </c>
      <c r="S14" s="67">
        <f t="shared" si="7"/>
        <v>13</v>
      </c>
    </row>
    <row r="15" spans="1:20" x14ac:dyDescent="0.3">
      <c r="A15" s="63" t="s">
        <v>986</v>
      </c>
      <c r="B15" s="64">
        <f>VLOOKUP($A15,'Return Data'!$B$7:$R$2700,3,0)</f>
        <v>44158</v>
      </c>
      <c r="C15" s="65">
        <f>VLOOKUP($A15,'Return Data'!$B$7:$R$2700,4,0)</f>
        <v>25.127400000000002</v>
      </c>
      <c r="D15" s="65">
        <f>VLOOKUP($A15,'Return Data'!$B$7:$R$2700,10,0)</f>
        <v>11.877700000000001</v>
      </c>
      <c r="E15" s="66">
        <f t="shared" si="0"/>
        <v>16</v>
      </c>
      <c r="F15" s="65">
        <f>VLOOKUP($A15,'Return Data'!$B$7:$R$2700,11,0)</f>
        <v>37.210700000000003</v>
      </c>
      <c r="G15" s="66">
        <f t="shared" si="1"/>
        <v>16</v>
      </c>
      <c r="H15" s="65">
        <f>VLOOKUP($A15,'Return Data'!$B$7:$R$2700,12,0)</f>
        <v>2.2703000000000002</v>
      </c>
      <c r="I15" s="66">
        <f t="shared" si="2"/>
        <v>23</v>
      </c>
      <c r="J15" s="65">
        <f>VLOOKUP($A15,'Return Data'!$B$7:$R$2700,13,0)</f>
        <v>5.4599000000000002</v>
      </c>
      <c r="K15" s="66">
        <f t="shared" si="3"/>
        <v>22</v>
      </c>
      <c r="L15" s="65">
        <f>VLOOKUP($A15,'Return Data'!$B$7:$R$2700,17,0)</f>
        <v>9.1748999999999992</v>
      </c>
      <c r="M15" s="66">
        <f t="shared" si="4"/>
        <v>18</v>
      </c>
      <c r="N15" s="65">
        <f>VLOOKUP($A15,'Return Data'!$B$7:$R$2700,14,0)</f>
        <v>3.7446999999999999</v>
      </c>
      <c r="O15" s="66">
        <f t="shared" si="5"/>
        <v>23</v>
      </c>
      <c r="P15" s="65">
        <f>VLOOKUP($A15,'Return Data'!$B$7:$R$2700,15,0)</f>
        <v>8.7451000000000008</v>
      </c>
      <c r="Q15" s="66">
        <f t="shared" si="6"/>
        <v>18</v>
      </c>
      <c r="R15" s="65">
        <f>VLOOKUP($A15,'Return Data'!$B$7:$R$2700,16,0)</f>
        <v>10.58</v>
      </c>
      <c r="S15" s="67">
        <f t="shared" si="7"/>
        <v>19</v>
      </c>
    </row>
    <row r="16" spans="1:20" x14ac:dyDescent="0.3">
      <c r="A16" s="63" t="s">
        <v>988</v>
      </c>
      <c r="B16" s="64">
        <f>VLOOKUP($A16,'Return Data'!$B$7:$R$2700,3,0)</f>
        <v>44158</v>
      </c>
      <c r="C16" s="65">
        <f>VLOOKUP($A16,'Return Data'!$B$7:$R$2700,4,0)</f>
        <v>1195.8700360917201</v>
      </c>
      <c r="D16" s="65">
        <f>VLOOKUP($A16,'Return Data'!$B$7:$R$2700,10,0)</f>
        <v>14.4613</v>
      </c>
      <c r="E16" s="66">
        <f t="shared" si="0"/>
        <v>2</v>
      </c>
      <c r="F16" s="65">
        <f>VLOOKUP($A16,'Return Data'!$B$7:$R$2700,11,0)</f>
        <v>38.540199999999999</v>
      </c>
      <c r="G16" s="66">
        <f t="shared" si="1"/>
        <v>12</v>
      </c>
      <c r="H16" s="65">
        <f>VLOOKUP($A16,'Return Data'!$B$7:$R$2700,12,0)</f>
        <v>5.3697999999999997</v>
      </c>
      <c r="I16" s="66">
        <f t="shared" si="2"/>
        <v>12</v>
      </c>
      <c r="J16" s="65">
        <f>VLOOKUP($A16,'Return Data'!$B$7:$R$2700,13,0)</f>
        <v>7.274</v>
      </c>
      <c r="K16" s="66">
        <f t="shared" si="3"/>
        <v>18</v>
      </c>
      <c r="L16" s="65">
        <f>VLOOKUP($A16,'Return Data'!$B$7:$R$2700,17,0)</f>
        <v>6.7045000000000003</v>
      </c>
      <c r="M16" s="66">
        <f t="shared" si="4"/>
        <v>26</v>
      </c>
      <c r="N16" s="65">
        <f>VLOOKUP($A16,'Return Data'!$B$7:$R$2700,14,0)</f>
        <v>3.0848</v>
      </c>
      <c r="O16" s="66">
        <f t="shared" si="5"/>
        <v>24</v>
      </c>
      <c r="P16" s="65">
        <f>VLOOKUP($A16,'Return Data'!$B$7:$R$2700,15,0)</f>
        <v>7.5433000000000003</v>
      </c>
      <c r="Q16" s="66">
        <f t="shared" si="6"/>
        <v>26</v>
      </c>
      <c r="R16" s="65">
        <f>VLOOKUP($A16,'Return Data'!$B$7:$R$2700,16,0)</f>
        <v>19.387599999999999</v>
      </c>
      <c r="S16" s="67">
        <f t="shared" si="7"/>
        <v>1</v>
      </c>
    </row>
    <row r="17" spans="1:19" x14ac:dyDescent="0.3">
      <c r="A17" s="63" t="s">
        <v>990</v>
      </c>
      <c r="B17" s="64">
        <f>VLOOKUP($A17,'Return Data'!$B$7:$R$2700,3,0)</f>
        <v>44158</v>
      </c>
      <c r="C17" s="65">
        <f>VLOOKUP($A17,'Return Data'!$B$7:$R$2700,4,0)</f>
        <v>597.20041052375495</v>
      </c>
      <c r="D17" s="65">
        <f>VLOOKUP($A17,'Return Data'!$B$7:$R$2700,10,0)</f>
        <v>9.1572999999999993</v>
      </c>
      <c r="E17" s="66">
        <f t="shared" si="0"/>
        <v>27</v>
      </c>
      <c r="F17" s="65">
        <f>VLOOKUP($A17,'Return Data'!$B$7:$R$2700,11,0)</f>
        <v>37.408000000000001</v>
      </c>
      <c r="G17" s="66">
        <f t="shared" si="1"/>
        <v>15</v>
      </c>
      <c r="H17" s="65">
        <f>VLOOKUP($A17,'Return Data'!$B$7:$R$2700,12,0)</f>
        <v>0.19339999999999999</v>
      </c>
      <c r="I17" s="66">
        <f t="shared" si="2"/>
        <v>26</v>
      </c>
      <c r="J17" s="65">
        <f>VLOOKUP($A17,'Return Data'!$B$7:$R$2700,13,0)</f>
        <v>-1.9218</v>
      </c>
      <c r="K17" s="66">
        <f t="shared" si="3"/>
        <v>28</v>
      </c>
      <c r="L17" s="65">
        <f>VLOOKUP($A17,'Return Data'!$B$7:$R$2700,17,0)</f>
        <v>3.8500999999999999</v>
      </c>
      <c r="M17" s="66">
        <f t="shared" si="4"/>
        <v>27</v>
      </c>
      <c r="N17" s="65">
        <f>VLOOKUP($A17,'Return Data'!$B$7:$R$2700,14,0)</f>
        <v>1.7034</v>
      </c>
      <c r="O17" s="66">
        <f t="shared" si="5"/>
        <v>27</v>
      </c>
      <c r="P17" s="65">
        <f>VLOOKUP($A17,'Return Data'!$B$7:$R$2700,15,0)</f>
        <v>8.3314000000000004</v>
      </c>
      <c r="Q17" s="66">
        <f t="shared" si="6"/>
        <v>20</v>
      </c>
      <c r="R17" s="65">
        <f>VLOOKUP($A17,'Return Data'!$B$7:$R$2700,16,0)</f>
        <v>18.3797</v>
      </c>
      <c r="S17" s="67">
        <f t="shared" si="7"/>
        <v>6</v>
      </c>
    </row>
    <row r="18" spans="1:19" x14ac:dyDescent="0.3">
      <c r="A18" s="63" t="s">
        <v>992</v>
      </c>
      <c r="B18" s="64">
        <f>VLOOKUP($A18,'Return Data'!$B$7:$R$2700,3,0)</f>
        <v>44158</v>
      </c>
      <c r="C18" s="65">
        <f>VLOOKUP($A18,'Return Data'!$B$7:$R$2700,4,0)</f>
        <v>241.1996</v>
      </c>
      <c r="D18" s="65">
        <f>VLOOKUP($A18,'Return Data'!$B$7:$R$2700,10,0)</f>
        <v>14.058299999999999</v>
      </c>
      <c r="E18" s="66">
        <f t="shared" si="0"/>
        <v>4</v>
      </c>
      <c r="F18" s="65">
        <f>VLOOKUP($A18,'Return Data'!$B$7:$R$2700,11,0)</f>
        <v>39.6419</v>
      </c>
      <c r="G18" s="66">
        <f t="shared" si="1"/>
        <v>7</v>
      </c>
      <c r="H18" s="65">
        <f>VLOOKUP($A18,'Return Data'!$B$7:$R$2700,12,0)</f>
        <v>6.3879000000000001</v>
      </c>
      <c r="I18" s="66">
        <f t="shared" si="2"/>
        <v>6</v>
      </c>
      <c r="J18" s="65">
        <f>VLOOKUP($A18,'Return Data'!$B$7:$R$2700,13,0)</f>
        <v>8.7189999999999994</v>
      </c>
      <c r="K18" s="66">
        <f t="shared" si="3"/>
        <v>13</v>
      </c>
      <c r="L18" s="65">
        <f>VLOOKUP($A18,'Return Data'!$B$7:$R$2700,17,0)</f>
        <v>11.9275</v>
      </c>
      <c r="M18" s="66">
        <f t="shared" si="4"/>
        <v>8</v>
      </c>
      <c r="N18" s="65">
        <f>VLOOKUP($A18,'Return Data'!$B$7:$R$2700,14,0)</f>
        <v>6.7778999999999998</v>
      </c>
      <c r="O18" s="66">
        <f t="shared" si="5"/>
        <v>8</v>
      </c>
      <c r="P18" s="65">
        <f>VLOOKUP($A18,'Return Data'!$B$7:$R$2700,15,0)</f>
        <v>11.197800000000001</v>
      </c>
      <c r="Q18" s="66">
        <f t="shared" si="6"/>
        <v>4</v>
      </c>
      <c r="R18" s="65">
        <f>VLOOKUP($A18,'Return Data'!$B$7:$R$2700,16,0)</f>
        <v>19.382100000000001</v>
      </c>
      <c r="S18" s="67">
        <f t="shared" si="7"/>
        <v>2</v>
      </c>
    </row>
    <row r="19" spans="1:19" x14ac:dyDescent="0.3">
      <c r="A19" s="63" t="s">
        <v>994</v>
      </c>
      <c r="B19" s="64">
        <f>VLOOKUP($A19,'Return Data'!$B$7:$R$2700,3,0)</f>
        <v>44158</v>
      </c>
      <c r="C19" s="65">
        <f>VLOOKUP($A19,'Return Data'!$B$7:$R$2700,4,0)</f>
        <v>46.6</v>
      </c>
      <c r="D19" s="65">
        <f>VLOOKUP($A19,'Return Data'!$B$7:$R$2700,10,0)</f>
        <v>10.7941</v>
      </c>
      <c r="E19" s="66">
        <f t="shared" si="0"/>
        <v>22</v>
      </c>
      <c r="F19" s="65">
        <f>VLOOKUP($A19,'Return Data'!$B$7:$R$2700,11,0)</f>
        <v>37.139499999999998</v>
      </c>
      <c r="G19" s="66">
        <f t="shared" si="1"/>
        <v>17</v>
      </c>
      <c r="H19" s="65">
        <f>VLOOKUP($A19,'Return Data'!$B$7:$R$2700,12,0)</f>
        <v>5.3583999999999996</v>
      </c>
      <c r="I19" s="66">
        <f t="shared" si="2"/>
        <v>13</v>
      </c>
      <c r="J19" s="65">
        <f>VLOOKUP($A19,'Return Data'!$B$7:$R$2700,13,0)</f>
        <v>7.3979999999999997</v>
      </c>
      <c r="K19" s="66">
        <f t="shared" si="3"/>
        <v>17</v>
      </c>
      <c r="L19" s="65">
        <f>VLOOKUP($A19,'Return Data'!$B$7:$R$2700,17,0)</f>
        <v>8.5641999999999996</v>
      </c>
      <c r="M19" s="66">
        <f t="shared" si="4"/>
        <v>22</v>
      </c>
      <c r="N19" s="65">
        <f>VLOOKUP($A19,'Return Data'!$B$7:$R$2700,14,0)</f>
        <v>5.2789999999999999</v>
      </c>
      <c r="O19" s="66">
        <f t="shared" si="5"/>
        <v>18</v>
      </c>
      <c r="P19" s="65">
        <f>VLOOKUP($A19,'Return Data'!$B$7:$R$2700,15,0)</f>
        <v>10.3528</v>
      </c>
      <c r="Q19" s="66">
        <f t="shared" si="6"/>
        <v>7</v>
      </c>
      <c r="R19" s="65">
        <f>VLOOKUP($A19,'Return Data'!$B$7:$R$2700,16,0)</f>
        <v>13.0884</v>
      </c>
      <c r="S19" s="67">
        <f t="shared" si="7"/>
        <v>12</v>
      </c>
    </row>
    <row r="20" spans="1:19" x14ac:dyDescent="0.3">
      <c r="A20" s="63" t="s">
        <v>996</v>
      </c>
      <c r="B20" s="64">
        <f>VLOOKUP($A20,'Return Data'!$B$7:$R$2700,3,0)</f>
        <v>44158</v>
      </c>
      <c r="C20" s="65">
        <f>VLOOKUP($A20,'Return Data'!$B$7:$R$2700,4,0)</f>
        <v>27.97</v>
      </c>
      <c r="D20" s="65">
        <f>VLOOKUP($A20,'Return Data'!$B$7:$R$2700,10,0)</f>
        <v>12.918900000000001</v>
      </c>
      <c r="E20" s="66">
        <f t="shared" si="0"/>
        <v>9</v>
      </c>
      <c r="F20" s="65">
        <f>VLOOKUP($A20,'Return Data'!$B$7:$R$2700,11,0)</f>
        <v>37.783299999999997</v>
      </c>
      <c r="G20" s="66">
        <f t="shared" si="1"/>
        <v>14</v>
      </c>
      <c r="H20" s="65">
        <f>VLOOKUP($A20,'Return Data'!$B$7:$R$2700,12,0)</f>
        <v>6.3498000000000001</v>
      </c>
      <c r="I20" s="66">
        <f t="shared" si="2"/>
        <v>7</v>
      </c>
      <c r="J20" s="65">
        <f>VLOOKUP($A20,'Return Data'!$B$7:$R$2700,13,0)</f>
        <v>10.5097</v>
      </c>
      <c r="K20" s="66">
        <f t="shared" si="3"/>
        <v>6</v>
      </c>
      <c r="L20" s="65">
        <f>VLOOKUP($A20,'Return Data'!$B$7:$R$2700,17,0)</f>
        <v>12.311199999999999</v>
      </c>
      <c r="M20" s="66">
        <f t="shared" si="4"/>
        <v>6</v>
      </c>
      <c r="N20" s="65">
        <f>VLOOKUP($A20,'Return Data'!$B$7:$R$2700,14,0)</f>
        <v>5.5091000000000001</v>
      </c>
      <c r="O20" s="66">
        <f t="shared" si="5"/>
        <v>17</v>
      </c>
      <c r="P20" s="65">
        <f>VLOOKUP($A20,'Return Data'!$B$7:$R$2700,15,0)</f>
        <v>8.3064</v>
      </c>
      <c r="Q20" s="66">
        <f t="shared" si="6"/>
        <v>21</v>
      </c>
      <c r="R20" s="65">
        <f>VLOOKUP($A20,'Return Data'!$B$7:$R$2700,16,0)</f>
        <v>12.8127</v>
      </c>
      <c r="S20" s="67">
        <f t="shared" si="7"/>
        <v>14</v>
      </c>
    </row>
    <row r="21" spans="1:19" x14ac:dyDescent="0.3">
      <c r="A21" s="63" t="s">
        <v>999</v>
      </c>
      <c r="B21" s="64">
        <f>VLOOKUP($A21,'Return Data'!$B$7:$R$2700,3,0)</f>
        <v>44158</v>
      </c>
      <c r="C21" s="65">
        <f>VLOOKUP($A21,'Return Data'!$B$7:$R$2700,4,0)</f>
        <v>37.01</v>
      </c>
      <c r="D21" s="65">
        <f>VLOOKUP($A21,'Return Data'!$B$7:$R$2700,10,0)</f>
        <v>9.8872</v>
      </c>
      <c r="E21" s="66">
        <f t="shared" si="0"/>
        <v>25</v>
      </c>
      <c r="F21" s="65">
        <f>VLOOKUP($A21,'Return Data'!$B$7:$R$2700,11,0)</f>
        <v>34.826999999999998</v>
      </c>
      <c r="G21" s="66">
        <f t="shared" si="1"/>
        <v>23</v>
      </c>
      <c r="H21" s="65">
        <f>VLOOKUP($A21,'Return Data'!$B$7:$R$2700,12,0)</f>
        <v>5.3516000000000004</v>
      </c>
      <c r="I21" s="66">
        <f t="shared" si="2"/>
        <v>14</v>
      </c>
      <c r="J21" s="65">
        <f>VLOOKUP($A21,'Return Data'!$B$7:$R$2700,13,0)</f>
        <v>10.5436</v>
      </c>
      <c r="K21" s="66">
        <f t="shared" si="3"/>
        <v>5</v>
      </c>
      <c r="L21" s="65">
        <f>VLOOKUP($A21,'Return Data'!$B$7:$R$2700,17,0)</f>
        <v>11.0756</v>
      </c>
      <c r="M21" s="66">
        <f t="shared" si="4"/>
        <v>11</v>
      </c>
      <c r="N21" s="65">
        <f>VLOOKUP($A21,'Return Data'!$B$7:$R$2700,14,0)</f>
        <v>5.8300999999999998</v>
      </c>
      <c r="O21" s="66">
        <f t="shared" si="5"/>
        <v>12</v>
      </c>
      <c r="P21" s="65">
        <f>VLOOKUP($A21,'Return Data'!$B$7:$R$2700,15,0)</f>
        <v>10.5992</v>
      </c>
      <c r="Q21" s="66">
        <f t="shared" si="6"/>
        <v>6</v>
      </c>
      <c r="R21" s="65">
        <f>VLOOKUP($A21,'Return Data'!$B$7:$R$2700,16,0)</f>
        <v>9.4661000000000008</v>
      </c>
      <c r="S21" s="67">
        <f t="shared" si="7"/>
        <v>24</v>
      </c>
    </row>
    <row r="22" spans="1:19" x14ac:dyDescent="0.3">
      <c r="A22" s="63" t="s">
        <v>1000</v>
      </c>
      <c r="B22" s="64">
        <f>VLOOKUP($A22,'Return Data'!$B$7:$R$2700,3,0)</f>
        <v>44158</v>
      </c>
      <c r="C22" s="65">
        <f>VLOOKUP($A22,'Return Data'!$B$7:$R$2700,4,0)</f>
        <v>23.06</v>
      </c>
      <c r="D22" s="65">
        <f>VLOOKUP($A22,'Return Data'!$B$7:$R$2700,10,0)</f>
        <v>13.2613</v>
      </c>
      <c r="E22" s="66">
        <f t="shared" si="0"/>
        <v>8</v>
      </c>
      <c r="F22" s="65">
        <f>VLOOKUP($A22,'Return Data'!$B$7:$R$2700,11,0)</f>
        <v>40.524099999999997</v>
      </c>
      <c r="G22" s="66">
        <f t="shared" si="1"/>
        <v>6</v>
      </c>
      <c r="H22" s="65">
        <f>VLOOKUP($A22,'Return Data'!$B$7:$R$2700,12,0)</f>
        <v>2.1709999999999998</v>
      </c>
      <c r="I22" s="66">
        <f t="shared" si="2"/>
        <v>24</v>
      </c>
      <c r="J22" s="65">
        <f>VLOOKUP($A22,'Return Data'!$B$7:$R$2700,13,0)</f>
        <v>4.2023999999999999</v>
      </c>
      <c r="K22" s="66">
        <f t="shared" si="3"/>
        <v>24</v>
      </c>
      <c r="L22" s="65">
        <f>VLOOKUP($A22,'Return Data'!$B$7:$R$2700,17,0)</f>
        <v>8.7486999999999995</v>
      </c>
      <c r="M22" s="66">
        <f t="shared" si="4"/>
        <v>21</v>
      </c>
      <c r="N22" s="65">
        <f>VLOOKUP($A22,'Return Data'!$B$7:$R$2700,14,0)</f>
        <v>5.0658000000000003</v>
      </c>
      <c r="O22" s="66">
        <f t="shared" si="5"/>
        <v>20</v>
      </c>
      <c r="P22" s="65">
        <f>VLOOKUP($A22,'Return Data'!$B$7:$R$2700,15,0)</f>
        <v>9.8180999999999994</v>
      </c>
      <c r="Q22" s="66">
        <f t="shared" si="6"/>
        <v>9</v>
      </c>
      <c r="R22" s="65">
        <f>VLOOKUP($A22,'Return Data'!$B$7:$R$2700,16,0)</f>
        <v>9.9695999999999998</v>
      </c>
      <c r="S22" s="67">
        <f t="shared" si="7"/>
        <v>20</v>
      </c>
    </row>
    <row r="23" spans="1:19" x14ac:dyDescent="0.3">
      <c r="A23" s="63" t="s">
        <v>1002</v>
      </c>
      <c r="B23" s="64">
        <f>VLOOKUP($A23,'Return Data'!$B$7:$R$2700,3,0)</f>
        <v>44158</v>
      </c>
      <c r="C23" s="65">
        <f>VLOOKUP($A23,'Return Data'!$B$7:$R$2700,4,0)</f>
        <v>31.87</v>
      </c>
      <c r="D23" s="65">
        <f>VLOOKUP($A23,'Return Data'!$B$7:$R$2700,10,0)</f>
        <v>9.5564999999999998</v>
      </c>
      <c r="E23" s="66">
        <f t="shared" si="0"/>
        <v>26</v>
      </c>
      <c r="F23" s="65">
        <f>VLOOKUP($A23,'Return Data'!$B$7:$R$2700,11,0)</f>
        <v>32.9024</v>
      </c>
      <c r="G23" s="66">
        <f t="shared" si="1"/>
        <v>28</v>
      </c>
      <c r="H23" s="65">
        <f>VLOOKUP($A23,'Return Data'!$B$7:$R$2700,12,0)</f>
        <v>2.5748000000000002</v>
      </c>
      <c r="I23" s="66">
        <f t="shared" si="2"/>
        <v>21</v>
      </c>
      <c r="J23" s="65">
        <f>VLOOKUP($A23,'Return Data'!$B$7:$R$2700,13,0)</f>
        <v>8.92</v>
      </c>
      <c r="K23" s="66">
        <f t="shared" si="3"/>
        <v>11</v>
      </c>
      <c r="L23" s="65">
        <f>VLOOKUP($A23,'Return Data'!$B$7:$R$2700,17,0)</f>
        <v>10.450900000000001</v>
      </c>
      <c r="M23" s="66">
        <f t="shared" si="4"/>
        <v>16</v>
      </c>
      <c r="N23" s="65">
        <f>VLOOKUP($A23,'Return Data'!$B$7:$R$2700,14,0)</f>
        <v>6.3644999999999996</v>
      </c>
      <c r="O23" s="66">
        <f t="shared" si="5"/>
        <v>10</v>
      </c>
      <c r="P23" s="65">
        <f>VLOOKUP($A23,'Return Data'!$B$7:$R$2700,15,0)</f>
        <v>9.5050000000000008</v>
      </c>
      <c r="Q23" s="66">
        <f t="shared" si="6"/>
        <v>13</v>
      </c>
      <c r="R23" s="65">
        <f>VLOOKUP($A23,'Return Data'!$B$7:$R$2700,16,0)</f>
        <v>10.836399999999999</v>
      </c>
      <c r="S23" s="67">
        <f t="shared" si="7"/>
        <v>17</v>
      </c>
    </row>
    <row r="24" spans="1:19" x14ac:dyDescent="0.3">
      <c r="A24" s="63" t="s">
        <v>1004</v>
      </c>
      <c r="B24" s="64">
        <f>VLOOKUP($A24,'Return Data'!$B$7:$R$2700,3,0)</f>
        <v>44158</v>
      </c>
      <c r="C24" s="65">
        <f>VLOOKUP($A24,'Return Data'!$B$7:$R$2700,4,0)</f>
        <v>76.435599999999994</v>
      </c>
      <c r="D24" s="65">
        <f>VLOOKUP($A24,'Return Data'!$B$7:$R$2700,10,0)</f>
        <v>8.9002999999999997</v>
      </c>
      <c r="E24" s="66">
        <f t="shared" si="0"/>
        <v>28</v>
      </c>
      <c r="F24" s="65">
        <f>VLOOKUP($A24,'Return Data'!$B$7:$R$2700,11,0)</f>
        <v>26.9285</v>
      </c>
      <c r="G24" s="66">
        <f t="shared" si="1"/>
        <v>29</v>
      </c>
      <c r="H24" s="65">
        <f>VLOOKUP($A24,'Return Data'!$B$7:$R$2700,12,0)</f>
        <v>12.185</v>
      </c>
      <c r="I24" s="66">
        <f t="shared" si="2"/>
        <v>1</v>
      </c>
      <c r="J24" s="65">
        <f>VLOOKUP($A24,'Return Data'!$B$7:$R$2700,13,0)</f>
        <v>13.032299999999999</v>
      </c>
      <c r="K24" s="66">
        <f t="shared" si="3"/>
        <v>3</v>
      </c>
      <c r="L24" s="65">
        <f>VLOOKUP($A24,'Return Data'!$B$7:$R$2700,17,0)</f>
        <v>9.0403000000000002</v>
      </c>
      <c r="M24" s="66">
        <f t="shared" si="4"/>
        <v>19</v>
      </c>
      <c r="N24" s="65">
        <f>VLOOKUP($A24,'Return Data'!$B$7:$R$2700,14,0)</f>
        <v>6.2914000000000003</v>
      </c>
      <c r="O24" s="66">
        <f t="shared" si="5"/>
        <v>11</v>
      </c>
      <c r="P24" s="65">
        <f>VLOOKUP($A24,'Return Data'!$B$7:$R$2700,15,0)</f>
        <v>7.9950000000000001</v>
      </c>
      <c r="Q24" s="66">
        <f t="shared" si="6"/>
        <v>23</v>
      </c>
      <c r="R24" s="65">
        <f>VLOOKUP($A24,'Return Data'!$B$7:$R$2700,16,0)</f>
        <v>8.2469000000000001</v>
      </c>
      <c r="S24" s="67">
        <f t="shared" si="7"/>
        <v>26</v>
      </c>
    </row>
    <row r="25" spans="1:19" x14ac:dyDescent="0.3">
      <c r="A25" s="63" t="s">
        <v>1006</v>
      </c>
      <c r="B25" s="64">
        <f>VLOOKUP($A25,'Return Data'!$B$7:$R$2700,3,0)</f>
        <v>44158</v>
      </c>
      <c r="C25" s="65">
        <f>VLOOKUP($A25,'Return Data'!$B$7:$R$2700,4,0)</f>
        <v>364.43014713799602</v>
      </c>
      <c r="D25" s="65">
        <f>VLOOKUP($A25,'Return Data'!$B$7:$R$2700,10,0)</f>
        <v>12.678100000000001</v>
      </c>
      <c r="E25" s="66">
        <f t="shared" si="0"/>
        <v>11</v>
      </c>
      <c r="F25" s="65">
        <f>VLOOKUP($A25,'Return Data'!$B$7:$R$2700,11,0)</f>
        <v>41.731000000000002</v>
      </c>
      <c r="G25" s="66">
        <f t="shared" si="1"/>
        <v>3</v>
      </c>
      <c r="H25" s="65">
        <f>VLOOKUP($A25,'Return Data'!$B$7:$R$2700,12,0)</f>
        <v>7.1319999999999997</v>
      </c>
      <c r="I25" s="66">
        <f t="shared" si="2"/>
        <v>5</v>
      </c>
      <c r="J25" s="65">
        <f>VLOOKUP($A25,'Return Data'!$B$7:$R$2700,13,0)</f>
        <v>9.7863000000000007</v>
      </c>
      <c r="K25" s="66">
        <f t="shared" si="3"/>
        <v>9</v>
      </c>
      <c r="L25" s="65">
        <f>VLOOKUP($A25,'Return Data'!$B$7:$R$2700,17,0)</f>
        <v>12.723100000000001</v>
      </c>
      <c r="M25" s="66">
        <f t="shared" si="4"/>
        <v>5</v>
      </c>
      <c r="N25" s="65">
        <f>VLOOKUP($A25,'Return Data'!$B$7:$R$2700,14,0)</f>
        <v>6.9672999999999998</v>
      </c>
      <c r="O25" s="66">
        <f t="shared" si="5"/>
        <v>7</v>
      </c>
      <c r="P25" s="65">
        <f>VLOOKUP($A25,'Return Data'!$B$7:$R$2700,15,0)</f>
        <v>9.7426999999999992</v>
      </c>
      <c r="Q25" s="66">
        <f t="shared" si="6"/>
        <v>12</v>
      </c>
      <c r="R25" s="65">
        <f>VLOOKUP($A25,'Return Data'!$B$7:$R$2700,16,0)</f>
        <v>17.827999999999999</v>
      </c>
      <c r="S25" s="67">
        <f t="shared" si="7"/>
        <v>8</v>
      </c>
    </row>
    <row r="26" spans="1:19" x14ac:dyDescent="0.3">
      <c r="A26" s="63" t="s">
        <v>1009</v>
      </c>
      <c r="B26" s="64">
        <f>VLOOKUP($A26,'Return Data'!$B$7:$R$2700,3,0)</f>
        <v>44158</v>
      </c>
      <c r="C26" s="65">
        <f>VLOOKUP($A26,'Return Data'!$B$7:$R$2700,4,0)</f>
        <v>30.292999999999999</v>
      </c>
      <c r="D26" s="65">
        <f>VLOOKUP($A26,'Return Data'!$B$7:$R$2700,10,0)</f>
        <v>11.004</v>
      </c>
      <c r="E26" s="66">
        <f t="shared" si="0"/>
        <v>21</v>
      </c>
      <c r="F26" s="65">
        <f>VLOOKUP($A26,'Return Data'!$B$7:$R$2700,11,0)</f>
        <v>35.037700000000001</v>
      </c>
      <c r="G26" s="66">
        <f t="shared" si="1"/>
        <v>21</v>
      </c>
      <c r="H26" s="65">
        <f>VLOOKUP($A26,'Return Data'!$B$7:$R$2700,12,0)</f>
        <v>2.6463999999999999</v>
      </c>
      <c r="I26" s="66">
        <f t="shared" si="2"/>
        <v>20</v>
      </c>
      <c r="J26" s="65">
        <f>VLOOKUP($A26,'Return Data'!$B$7:$R$2700,13,0)</f>
        <v>6.3771000000000004</v>
      </c>
      <c r="K26" s="66">
        <f t="shared" si="3"/>
        <v>21</v>
      </c>
      <c r="L26" s="65">
        <f>VLOOKUP($A26,'Return Data'!$B$7:$R$2700,17,0)</f>
        <v>9.8980999999999995</v>
      </c>
      <c r="M26" s="66">
        <f t="shared" si="4"/>
        <v>17</v>
      </c>
      <c r="N26" s="65">
        <f>VLOOKUP($A26,'Return Data'!$B$7:$R$2700,14,0)</f>
        <v>5.7465000000000002</v>
      </c>
      <c r="O26" s="66">
        <f t="shared" si="5"/>
        <v>13</v>
      </c>
      <c r="P26" s="65">
        <f>VLOOKUP($A26,'Return Data'!$B$7:$R$2700,15,0)</f>
        <v>8.9459</v>
      </c>
      <c r="Q26" s="66">
        <f t="shared" si="6"/>
        <v>17</v>
      </c>
      <c r="R26" s="65">
        <f>VLOOKUP($A26,'Return Data'!$B$7:$R$2700,16,0)</f>
        <v>8.8316999999999997</v>
      </c>
      <c r="S26" s="67">
        <f t="shared" si="7"/>
        <v>25</v>
      </c>
    </row>
    <row r="27" spans="1:19" x14ac:dyDescent="0.3">
      <c r="A27" s="63" t="s">
        <v>1010</v>
      </c>
      <c r="B27" s="64">
        <f>VLOOKUP($A27,'Return Data'!$B$7:$R$2700,3,0)</f>
        <v>44158</v>
      </c>
      <c r="C27" s="65">
        <f>VLOOKUP($A27,'Return Data'!$B$7:$R$2700,4,0)</f>
        <v>34.2817051572043</v>
      </c>
      <c r="D27" s="65">
        <f>VLOOKUP($A27,'Return Data'!$B$7:$R$2700,10,0)</f>
        <v>14.063000000000001</v>
      </c>
      <c r="E27" s="66">
        <f t="shared" si="0"/>
        <v>3</v>
      </c>
      <c r="F27" s="65">
        <f>VLOOKUP($A27,'Return Data'!$B$7:$R$2700,11,0)</f>
        <v>34.687100000000001</v>
      </c>
      <c r="G27" s="66">
        <f t="shared" si="1"/>
        <v>24</v>
      </c>
      <c r="H27" s="65">
        <f>VLOOKUP($A27,'Return Data'!$B$7:$R$2700,12,0)</f>
        <v>1.4326000000000001</v>
      </c>
      <c r="I27" s="66">
        <f t="shared" si="2"/>
        <v>25</v>
      </c>
      <c r="J27" s="65">
        <f>VLOOKUP($A27,'Return Data'!$B$7:$R$2700,13,0)</f>
        <v>8.8252000000000006</v>
      </c>
      <c r="K27" s="66">
        <f t="shared" si="3"/>
        <v>12</v>
      </c>
      <c r="L27" s="65">
        <f>VLOOKUP($A27,'Return Data'!$B$7:$R$2700,17,0)</f>
        <v>12.8325</v>
      </c>
      <c r="M27" s="66">
        <f t="shared" si="4"/>
        <v>4</v>
      </c>
      <c r="N27" s="65">
        <f>VLOOKUP($A27,'Return Data'!$B$7:$R$2700,14,0)</f>
        <v>7.6615000000000002</v>
      </c>
      <c r="O27" s="66">
        <f t="shared" si="5"/>
        <v>5</v>
      </c>
      <c r="P27" s="65">
        <f>VLOOKUP($A27,'Return Data'!$B$7:$R$2700,15,0)</f>
        <v>9.4347999999999992</v>
      </c>
      <c r="Q27" s="66">
        <f t="shared" si="6"/>
        <v>14</v>
      </c>
      <c r="R27" s="65">
        <f>VLOOKUP($A27,'Return Data'!$B$7:$R$2700,16,0)</f>
        <v>9.7286999999999999</v>
      </c>
      <c r="S27" s="67">
        <f t="shared" si="7"/>
        <v>21</v>
      </c>
    </row>
    <row r="28" spans="1:19" x14ac:dyDescent="0.3">
      <c r="A28" s="63" t="s">
        <v>1013</v>
      </c>
      <c r="B28" s="64">
        <f>VLOOKUP($A28,'Return Data'!$B$7:$R$2700,3,0)</f>
        <v>44158</v>
      </c>
      <c r="C28" s="65">
        <f>VLOOKUP($A28,'Return Data'!$B$7:$R$2700,4,0)</f>
        <v>11.169</v>
      </c>
      <c r="D28" s="65">
        <f>VLOOKUP($A28,'Return Data'!$B$7:$R$2700,10,0)</f>
        <v>13.3264</v>
      </c>
      <c r="E28" s="66">
        <f t="shared" si="0"/>
        <v>7</v>
      </c>
      <c r="F28" s="65">
        <f>VLOOKUP($A28,'Return Data'!$B$7:$R$2700,11,0)</f>
        <v>35.007100000000001</v>
      </c>
      <c r="G28" s="66">
        <f t="shared" si="1"/>
        <v>22</v>
      </c>
      <c r="H28" s="65">
        <f>VLOOKUP($A28,'Return Data'!$B$7:$R$2700,12,0)</f>
        <v>4.2419000000000002</v>
      </c>
      <c r="I28" s="66">
        <f t="shared" si="2"/>
        <v>19</v>
      </c>
      <c r="J28" s="65">
        <f>VLOOKUP($A28,'Return Data'!$B$7:$R$2700,13,0)</f>
        <v>4.9204999999999997</v>
      </c>
      <c r="K28" s="66">
        <f t="shared" si="3"/>
        <v>23</v>
      </c>
      <c r="L28" s="65"/>
      <c r="M28" s="66"/>
      <c r="N28" s="65"/>
      <c r="O28" s="66"/>
      <c r="P28" s="65"/>
      <c r="Q28" s="66"/>
      <c r="R28" s="65">
        <f>VLOOKUP($A28,'Return Data'!$B$7:$R$2700,16,0)</f>
        <v>6.7363</v>
      </c>
      <c r="S28" s="67">
        <f t="shared" si="7"/>
        <v>27</v>
      </c>
    </row>
    <row r="29" spans="1:19" x14ac:dyDescent="0.3">
      <c r="A29" s="63" t="s">
        <v>1015</v>
      </c>
      <c r="B29" s="64">
        <f>VLOOKUP($A29,'Return Data'!$B$7:$R$2700,3,0)</f>
        <v>44158</v>
      </c>
      <c r="C29" s="65">
        <f>VLOOKUP($A29,'Return Data'!$B$7:$R$2700,4,0)</f>
        <v>57.521000000000001</v>
      </c>
      <c r="D29" s="65">
        <f>VLOOKUP($A29,'Return Data'!$B$7:$R$2700,10,0)</f>
        <v>10.6173</v>
      </c>
      <c r="E29" s="66">
        <f t="shared" si="0"/>
        <v>24</v>
      </c>
      <c r="F29" s="65">
        <f>VLOOKUP($A29,'Return Data'!$B$7:$R$2700,11,0)</f>
        <v>42.788699999999999</v>
      </c>
      <c r="G29" s="66">
        <f t="shared" si="1"/>
        <v>2</v>
      </c>
      <c r="H29" s="65">
        <f>VLOOKUP($A29,'Return Data'!$B$7:$R$2700,12,0)</f>
        <v>5.8364000000000003</v>
      </c>
      <c r="I29" s="66">
        <f t="shared" si="2"/>
        <v>10</v>
      </c>
      <c r="J29" s="65">
        <f>VLOOKUP($A29,'Return Data'!$B$7:$R$2700,13,0)</f>
        <v>7.9457000000000004</v>
      </c>
      <c r="K29" s="66">
        <f t="shared" si="3"/>
        <v>16</v>
      </c>
      <c r="L29" s="65">
        <f>VLOOKUP($A29,'Return Data'!$B$7:$R$2700,17,0)</f>
        <v>10.7537</v>
      </c>
      <c r="M29" s="66">
        <f t="shared" si="4"/>
        <v>15</v>
      </c>
      <c r="N29" s="65">
        <f>VLOOKUP($A29,'Return Data'!$B$7:$R$2700,14,0)</f>
        <v>6.7308000000000003</v>
      </c>
      <c r="O29" s="66">
        <f t="shared" si="5"/>
        <v>9</v>
      </c>
      <c r="P29" s="65">
        <f>VLOOKUP($A29,'Return Data'!$B$7:$R$2700,15,0)</f>
        <v>12.5624</v>
      </c>
      <c r="Q29" s="66">
        <f t="shared" si="6"/>
        <v>3</v>
      </c>
      <c r="R29" s="65">
        <f>VLOOKUP($A29,'Return Data'!$B$7:$R$2700,16,0)</f>
        <v>14.8369</v>
      </c>
      <c r="S29" s="67">
        <f t="shared" si="7"/>
        <v>10</v>
      </c>
    </row>
    <row r="30" spans="1:19" x14ac:dyDescent="0.3">
      <c r="A30" s="63" t="s">
        <v>1016</v>
      </c>
      <c r="B30" s="64">
        <f>VLOOKUP($A30,'Return Data'!$B$7:$R$2700,3,0)</f>
        <v>44158</v>
      </c>
      <c r="C30" s="65">
        <f>VLOOKUP($A30,'Return Data'!$B$7:$R$2700,4,0)</f>
        <v>34.111199999999997</v>
      </c>
      <c r="D30" s="65">
        <f>VLOOKUP($A30,'Return Data'!$B$7:$R$2700,10,0)</f>
        <v>8.1645000000000003</v>
      </c>
      <c r="E30" s="66">
        <f t="shared" si="0"/>
        <v>29</v>
      </c>
      <c r="F30" s="65">
        <f>VLOOKUP($A30,'Return Data'!$B$7:$R$2700,11,0)</f>
        <v>38.777900000000002</v>
      </c>
      <c r="G30" s="66">
        <f t="shared" si="1"/>
        <v>11</v>
      </c>
      <c r="H30" s="65">
        <f>VLOOKUP($A30,'Return Data'!$B$7:$R$2700,12,0)</f>
        <v>-3.9914000000000001</v>
      </c>
      <c r="I30" s="66">
        <f t="shared" si="2"/>
        <v>29</v>
      </c>
      <c r="J30" s="65">
        <f>VLOOKUP($A30,'Return Data'!$B$7:$R$2700,13,0)</f>
        <v>-2.5299999999999998</v>
      </c>
      <c r="K30" s="66">
        <f t="shared" si="3"/>
        <v>29</v>
      </c>
      <c r="L30" s="65">
        <f>VLOOKUP($A30,'Return Data'!$B$7:$R$2700,17,0)</f>
        <v>2.5411999999999999</v>
      </c>
      <c r="M30" s="66">
        <f t="shared" si="4"/>
        <v>28</v>
      </c>
      <c r="N30" s="65">
        <f>VLOOKUP($A30,'Return Data'!$B$7:$R$2700,14,0)</f>
        <v>1.5891999999999999</v>
      </c>
      <c r="O30" s="66">
        <f t="shared" si="5"/>
        <v>28</v>
      </c>
      <c r="P30" s="65">
        <f>VLOOKUP($A30,'Return Data'!$B$7:$R$2700,15,0)</f>
        <v>7.8730000000000002</v>
      </c>
      <c r="Q30" s="66">
        <f t="shared" si="6"/>
        <v>24</v>
      </c>
      <c r="R30" s="65">
        <f>VLOOKUP($A30,'Return Data'!$B$7:$R$2700,16,0)</f>
        <v>9.6616999999999997</v>
      </c>
      <c r="S30" s="67">
        <f t="shared" si="7"/>
        <v>22</v>
      </c>
    </row>
    <row r="31" spans="1:19" x14ac:dyDescent="0.3">
      <c r="A31" s="63" t="s">
        <v>1018</v>
      </c>
      <c r="B31" s="64">
        <f>VLOOKUP($A31,'Return Data'!$B$7:$R$2700,3,0)</f>
        <v>44158</v>
      </c>
      <c r="C31" s="65">
        <f>VLOOKUP($A31,'Return Data'!$B$7:$R$2700,4,0)</f>
        <v>188.25</v>
      </c>
      <c r="D31" s="65">
        <f>VLOOKUP($A31,'Return Data'!$B$7:$R$2700,10,0)</f>
        <v>12.5762</v>
      </c>
      <c r="E31" s="66">
        <f t="shared" si="0"/>
        <v>12</v>
      </c>
      <c r="F31" s="65">
        <f>VLOOKUP($A31,'Return Data'!$B$7:$R$2700,11,0)</f>
        <v>37.8919</v>
      </c>
      <c r="G31" s="66">
        <f t="shared" si="1"/>
        <v>13</v>
      </c>
      <c r="H31" s="65">
        <f>VLOOKUP($A31,'Return Data'!$B$7:$R$2700,12,0)</f>
        <v>4.9798999999999998</v>
      </c>
      <c r="I31" s="66">
        <f t="shared" si="2"/>
        <v>17</v>
      </c>
      <c r="J31" s="65">
        <f>VLOOKUP($A31,'Return Data'!$B$7:$R$2700,13,0)</f>
        <v>6.9420000000000002</v>
      </c>
      <c r="K31" s="66">
        <f t="shared" si="3"/>
        <v>19</v>
      </c>
      <c r="L31" s="65">
        <f>VLOOKUP($A31,'Return Data'!$B$7:$R$2700,17,0)</f>
        <v>11.211</v>
      </c>
      <c r="M31" s="66">
        <f t="shared" si="4"/>
        <v>9</v>
      </c>
      <c r="N31" s="65">
        <f>VLOOKUP($A31,'Return Data'!$B$7:$R$2700,14,0)</f>
        <v>5.5796000000000001</v>
      </c>
      <c r="O31" s="66">
        <f t="shared" si="5"/>
        <v>15</v>
      </c>
      <c r="P31" s="65">
        <f>VLOOKUP($A31,'Return Data'!$B$7:$R$2700,15,0)</f>
        <v>9.1415000000000006</v>
      </c>
      <c r="Q31" s="66">
        <f t="shared" si="6"/>
        <v>16</v>
      </c>
      <c r="R31" s="65">
        <f>VLOOKUP($A31,'Return Data'!$B$7:$R$2700,16,0)</f>
        <v>17.897400000000001</v>
      </c>
      <c r="S31" s="67">
        <f t="shared" si="7"/>
        <v>7</v>
      </c>
    </row>
    <row r="32" spans="1:19" x14ac:dyDescent="0.3">
      <c r="A32" s="63" t="s">
        <v>1021</v>
      </c>
      <c r="B32" s="64">
        <f>VLOOKUP($A32,'Return Data'!$B$7:$R$2700,3,0)</f>
        <v>44158</v>
      </c>
      <c r="C32" s="65">
        <f>VLOOKUP($A32,'Return Data'!$B$7:$R$2700,4,0)</f>
        <v>44.656100000000002</v>
      </c>
      <c r="D32" s="65">
        <f>VLOOKUP($A32,'Return Data'!$B$7:$R$2700,10,0)</f>
        <v>13.3979</v>
      </c>
      <c r="E32" s="66">
        <f t="shared" si="0"/>
        <v>6</v>
      </c>
      <c r="F32" s="65">
        <f>VLOOKUP($A32,'Return Data'!$B$7:$R$2700,11,0)</f>
        <v>43.336199999999998</v>
      </c>
      <c r="G32" s="66">
        <f t="shared" si="1"/>
        <v>1</v>
      </c>
      <c r="H32" s="65">
        <f>VLOOKUP($A32,'Return Data'!$B$7:$R$2700,12,0)</f>
        <v>7.3608000000000002</v>
      </c>
      <c r="I32" s="66">
        <f t="shared" si="2"/>
        <v>3</v>
      </c>
      <c r="J32" s="65">
        <f>VLOOKUP($A32,'Return Data'!$B$7:$R$2700,13,0)</f>
        <v>9.0582999999999991</v>
      </c>
      <c r="K32" s="66">
        <f t="shared" si="3"/>
        <v>10</v>
      </c>
      <c r="L32" s="65">
        <f>VLOOKUP($A32,'Return Data'!$B$7:$R$2700,17,0)</f>
        <v>10.8294</v>
      </c>
      <c r="M32" s="66">
        <f t="shared" si="4"/>
        <v>13</v>
      </c>
      <c r="N32" s="65">
        <f>VLOOKUP($A32,'Return Data'!$B$7:$R$2700,14,0)</f>
        <v>5.5998999999999999</v>
      </c>
      <c r="O32" s="66">
        <f t="shared" si="5"/>
        <v>14</v>
      </c>
      <c r="P32" s="65">
        <f>VLOOKUP($A32,'Return Data'!$B$7:$R$2700,15,0)</f>
        <v>9.7842000000000002</v>
      </c>
      <c r="Q32" s="66">
        <f t="shared" si="6"/>
        <v>11</v>
      </c>
      <c r="R32" s="65">
        <f>VLOOKUP($A32,'Return Data'!$B$7:$R$2700,16,0)</f>
        <v>10.6005</v>
      </c>
      <c r="S32" s="67">
        <f t="shared" si="7"/>
        <v>18</v>
      </c>
    </row>
    <row r="33" spans="1:19" x14ac:dyDescent="0.3">
      <c r="A33" s="63" t="s">
        <v>1022</v>
      </c>
      <c r="B33" s="64">
        <f>VLOOKUP($A33,'Return Data'!$B$7:$R$2700,3,0)</f>
        <v>44158</v>
      </c>
      <c r="C33" s="65">
        <f>VLOOKUP($A33,'Return Data'!$B$7:$R$2700,4,0)</f>
        <v>506.83116280690803</v>
      </c>
      <c r="D33" s="65">
        <f>VLOOKUP($A33,'Return Data'!$B$7:$R$2700,10,0)</f>
        <v>10.668799999999999</v>
      </c>
      <c r="E33" s="66">
        <f t="shared" si="0"/>
        <v>23</v>
      </c>
      <c r="F33" s="65">
        <f>VLOOKUP($A33,'Return Data'!$B$7:$R$2700,11,0)</f>
        <v>36.952399999999997</v>
      </c>
      <c r="G33" s="66">
        <f t="shared" si="1"/>
        <v>18</v>
      </c>
      <c r="H33" s="65">
        <f>VLOOKUP($A33,'Return Data'!$B$7:$R$2700,12,0)</f>
        <v>-0.754</v>
      </c>
      <c r="I33" s="66">
        <f t="shared" si="2"/>
        <v>27</v>
      </c>
      <c r="J33" s="65">
        <f>VLOOKUP($A33,'Return Data'!$B$7:$R$2700,13,0)</f>
        <v>1.0310999999999999</v>
      </c>
      <c r="K33" s="66">
        <f t="shared" si="3"/>
        <v>27</v>
      </c>
      <c r="L33" s="65">
        <f>VLOOKUP($A33,'Return Data'!$B$7:$R$2700,17,0)</f>
        <v>7.5640000000000001</v>
      </c>
      <c r="M33" s="66">
        <f t="shared" si="4"/>
        <v>24</v>
      </c>
      <c r="N33" s="65">
        <f>VLOOKUP($A33,'Return Data'!$B$7:$R$2700,14,0)</f>
        <v>3.0522</v>
      </c>
      <c r="O33" s="66">
        <f t="shared" si="5"/>
        <v>25</v>
      </c>
      <c r="P33" s="65">
        <f>VLOOKUP($A33,'Return Data'!$B$7:$R$2700,15,0)</f>
        <v>7.6878000000000002</v>
      </c>
      <c r="Q33" s="66">
        <f t="shared" si="6"/>
        <v>25</v>
      </c>
      <c r="R33" s="65">
        <f>VLOOKUP($A33,'Return Data'!$B$7:$R$2700,16,0)</f>
        <v>19.002300000000002</v>
      </c>
      <c r="S33" s="67">
        <f t="shared" si="7"/>
        <v>5</v>
      </c>
    </row>
    <row r="34" spans="1:19" x14ac:dyDescent="0.3">
      <c r="A34" s="63" t="s">
        <v>1025</v>
      </c>
      <c r="B34" s="64">
        <f>VLOOKUP($A34,'Return Data'!$B$7:$R$2700,3,0)</f>
        <v>44158</v>
      </c>
      <c r="C34" s="65">
        <f>VLOOKUP($A34,'Return Data'!$B$7:$R$2700,4,0)</f>
        <v>105.866666666667</v>
      </c>
      <c r="D34" s="65">
        <f>VLOOKUP($A34,'Return Data'!$B$7:$R$2700,10,0)</f>
        <v>11.501200000000001</v>
      </c>
      <c r="E34" s="66">
        <f t="shared" si="0"/>
        <v>19</v>
      </c>
      <c r="F34" s="65">
        <f>VLOOKUP($A34,'Return Data'!$B$7:$R$2700,11,0)</f>
        <v>33.647500000000001</v>
      </c>
      <c r="G34" s="66">
        <f t="shared" si="1"/>
        <v>26</v>
      </c>
      <c r="H34" s="65">
        <f>VLOOKUP($A34,'Return Data'!$B$7:$R$2700,12,0)</f>
        <v>2.2799999999999998</v>
      </c>
      <c r="I34" s="66">
        <f t="shared" si="2"/>
        <v>22</v>
      </c>
      <c r="J34" s="65">
        <f>VLOOKUP($A34,'Return Data'!$B$7:$R$2700,13,0)</f>
        <v>4.1037999999999997</v>
      </c>
      <c r="K34" s="66">
        <f t="shared" si="3"/>
        <v>25</v>
      </c>
      <c r="L34" s="65">
        <f>VLOOKUP($A34,'Return Data'!$B$7:$R$2700,17,0)</f>
        <v>6.7586000000000004</v>
      </c>
      <c r="M34" s="66">
        <f t="shared" si="4"/>
        <v>25</v>
      </c>
      <c r="N34" s="65">
        <f>VLOOKUP($A34,'Return Data'!$B$7:$R$2700,14,0)</f>
        <v>2.3319000000000001</v>
      </c>
      <c r="O34" s="66">
        <f t="shared" si="5"/>
        <v>26</v>
      </c>
      <c r="P34" s="65">
        <f>VLOOKUP($A34,'Return Data'!$B$7:$R$2700,15,0)</f>
        <v>5.4701000000000004</v>
      </c>
      <c r="Q34" s="66">
        <f t="shared" si="6"/>
        <v>27</v>
      </c>
      <c r="R34" s="65">
        <f>VLOOKUP($A34,'Return Data'!$B$7:$R$2700,16,0)</f>
        <v>9.5951000000000004</v>
      </c>
      <c r="S34" s="67">
        <f t="shared" si="7"/>
        <v>23</v>
      </c>
    </row>
    <row r="35" spans="1:19" x14ac:dyDescent="0.3">
      <c r="A35" s="63" t="s">
        <v>1027</v>
      </c>
      <c r="B35" s="64">
        <f>VLOOKUP($A35,'Return Data'!$B$7:$R$2700,3,0)</f>
        <v>44158</v>
      </c>
      <c r="C35" s="65">
        <f>VLOOKUP($A35,'Return Data'!$B$7:$R$2700,4,0)</f>
        <v>12.1</v>
      </c>
      <c r="D35" s="65">
        <f>VLOOKUP($A35,'Return Data'!$B$7:$R$2700,10,0)</f>
        <v>12.244899999999999</v>
      </c>
      <c r="E35" s="66">
        <f t="shared" si="0"/>
        <v>14</v>
      </c>
      <c r="F35" s="65">
        <f>VLOOKUP($A35,'Return Data'!$B$7:$R$2700,11,0)</f>
        <v>39.080500000000001</v>
      </c>
      <c r="G35" s="66">
        <f t="shared" si="1"/>
        <v>10</v>
      </c>
      <c r="H35" s="65">
        <f>VLOOKUP($A35,'Return Data'!$B$7:$R$2700,12,0)</f>
        <v>6.0472999999999999</v>
      </c>
      <c r="I35" s="66">
        <f t="shared" si="2"/>
        <v>8</v>
      </c>
      <c r="J35" s="65">
        <f>VLOOKUP($A35,'Return Data'!$B$7:$R$2700,13,0)</f>
        <v>8.6175999999999995</v>
      </c>
      <c r="K35" s="66">
        <f t="shared" si="3"/>
        <v>14</v>
      </c>
      <c r="L35" s="65">
        <f>VLOOKUP($A35,'Return Data'!$B$7:$R$2700,17,0)</f>
        <v>10.859400000000001</v>
      </c>
      <c r="M35" s="66">
        <f t="shared" si="4"/>
        <v>12</v>
      </c>
      <c r="N35" s="65">
        <f>VLOOKUP($A35,'Return Data'!$B$7:$R$2700,14,0)</f>
        <v>5.0705</v>
      </c>
      <c r="O35" s="66">
        <f t="shared" si="5"/>
        <v>19</v>
      </c>
      <c r="P35" s="65">
        <f>VLOOKUP($A35,'Return Data'!$B$7:$R$2700,15,0)</f>
        <v>0</v>
      </c>
      <c r="Q35" s="66">
        <f t="shared" si="6"/>
        <v>28</v>
      </c>
      <c r="R35" s="65">
        <f>VLOOKUP($A35,'Return Data'!$B$7:$R$2700,16,0)</f>
        <v>5.5327999999999999</v>
      </c>
      <c r="S35" s="67">
        <f t="shared" si="7"/>
        <v>28</v>
      </c>
    </row>
    <row r="36" spans="1:19" x14ac:dyDescent="0.3">
      <c r="A36" s="63" t="s">
        <v>1029</v>
      </c>
      <c r="B36" s="64">
        <f>VLOOKUP($A36,'Return Data'!$B$7:$R$2700,3,0)</f>
        <v>44158</v>
      </c>
      <c r="C36" s="65">
        <f>VLOOKUP($A36,'Return Data'!$B$7:$R$2700,4,0)</f>
        <v>696.16162392495301</v>
      </c>
      <c r="D36" s="65">
        <f>VLOOKUP($A36,'Return Data'!$B$7:$R$2700,10,0)</f>
        <v>13.5585</v>
      </c>
      <c r="E36" s="66">
        <f t="shared" si="0"/>
        <v>5</v>
      </c>
      <c r="F36" s="65">
        <f>VLOOKUP($A36,'Return Data'!$B$7:$R$2700,11,0)</f>
        <v>39.621699999999997</v>
      </c>
      <c r="G36" s="66">
        <f t="shared" si="1"/>
        <v>8</v>
      </c>
      <c r="H36" s="65">
        <f>VLOOKUP($A36,'Return Data'!$B$7:$R$2700,12,0)</f>
        <v>7.3258000000000001</v>
      </c>
      <c r="I36" s="66">
        <f t="shared" si="2"/>
        <v>4</v>
      </c>
      <c r="J36" s="65">
        <f>VLOOKUP($A36,'Return Data'!$B$7:$R$2700,13,0)</f>
        <v>12.8416</v>
      </c>
      <c r="K36" s="66">
        <f t="shared" si="3"/>
        <v>4</v>
      </c>
      <c r="L36" s="65">
        <f>VLOOKUP($A36,'Return Data'!$B$7:$R$2700,17,0)</f>
        <v>11.179</v>
      </c>
      <c r="M36" s="66">
        <f t="shared" si="4"/>
        <v>10</v>
      </c>
      <c r="N36" s="65">
        <f>VLOOKUP($A36,'Return Data'!$B$7:$R$2700,14,0)</f>
        <v>7.0686</v>
      </c>
      <c r="O36" s="66">
        <f t="shared" si="5"/>
        <v>6</v>
      </c>
      <c r="P36" s="65">
        <f>VLOOKUP($A36,'Return Data'!$B$7:$R$2700,15,0)</f>
        <v>9.7931000000000008</v>
      </c>
      <c r="Q36" s="66">
        <f t="shared" si="6"/>
        <v>10</v>
      </c>
      <c r="R36" s="65">
        <f>VLOOKUP($A36,'Return Data'!$B$7:$R$2700,16,0)</f>
        <v>13.237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11.901086206896547</v>
      </c>
      <c r="E38" s="74"/>
      <c r="F38" s="75">
        <f>AVERAGE(F8:F36)</f>
        <v>37.264713793103439</v>
      </c>
      <c r="G38" s="74"/>
      <c r="H38" s="75">
        <f>AVERAGE(H8:H36)</f>
        <v>4.3704034482758622</v>
      </c>
      <c r="I38" s="74"/>
      <c r="J38" s="75">
        <f>AVERAGE(J8:J36)</f>
        <v>7.5822034482758625</v>
      </c>
      <c r="K38" s="74"/>
      <c r="L38" s="75">
        <f>AVERAGE(L8:L36)</f>
        <v>10.242642857142854</v>
      </c>
      <c r="M38" s="74"/>
      <c r="N38" s="75">
        <f>AVERAGE(N8:N36)</f>
        <v>5.7798107142857136</v>
      </c>
      <c r="O38" s="74"/>
      <c r="P38" s="75">
        <f>AVERAGE(P8:P36)</f>
        <v>9.1392035714285722</v>
      </c>
      <c r="Q38" s="74"/>
      <c r="R38" s="75">
        <f>AVERAGE(R8:R36)</f>
        <v>12.80826206896552</v>
      </c>
      <c r="S38" s="76"/>
    </row>
    <row r="39" spans="1:19" x14ac:dyDescent="0.3">
      <c r="A39" s="73" t="s">
        <v>28</v>
      </c>
      <c r="B39" s="74"/>
      <c r="C39" s="74"/>
      <c r="D39" s="75">
        <f>MIN(D8:D36)</f>
        <v>8.1645000000000003</v>
      </c>
      <c r="E39" s="74"/>
      <c r="F39" s="75">
        <f>MIN(F8:F36)</f>
        <v>26.9285</v>
      </c>
      <c r="G39" s="74"/>
      <c r="H39" s="75">
        <f>MIN(H8:H36)</f>
        <v>-3.9914000000000001</v>
      </c>
      <c r="I39" s="74"/>
      <c r="J39" s="75">
        <f>MIN(J8:J36)</f>
        <v>-2.5299999999999998</v>
      </c>
      <c r="K39" s="74"/>
      <c r="L39" s="75">
        <f>MIN(L8:L36)</f>
        <v>2.5411999999999999</v>
      </c>
      <c r="M39" s="74"/>
      <c r="N39" s="75">
        <f>MIN(N8:N36)</f>
        <v>1.5891999999999999</v>
      </c>
      <c r="O39" s="74"/>
      <c r="P39" s="75">
        <f>MIN(P8:P36)</f>
        <v>0</v>
      </c>
      <c r="Q39" s="74"/>
      <c r="R39" s="75">
        <f>MIN(R8:R36)</f>
        <v>4.8080999999999996</v>
      </c>
      <c r="S39" s="76"/>
    </row>
    <row r="40" spans="1:19" ht="15" thickBot="1" x14ac:dyDescent="0.35">
      <c r="A40" s="77" t="s">
        <v>29</v>
      </c>
      <c r="B40" s="78"/>
      <c r="C40" s="78"/>
      <c r="D40" s="79">
        <f>MAX(D8:D36)</f>
        <v>14.558400000000001</v>
      </c>
      <c r="E40" s="78"/>
      <c r="F40" s="79">
        <f>MAX(F8:F36)</f>
        <v>43.336199999999998</v>
      </c>
      <c r="G40" s="78"/>
      <c r="H40" s="79">
        <f>MAX(H8:H36)</f>
        <v>12.185</v>
      </c>
      <c r="I40" s="78"/>
      <c r="J40" s="79">
        <f>MAX(J8:J36)</f>
        <v>16.534500000000001</v>
      </c>
      <c r="K40" s="78"/>
      <c r="L40" s="79">
        <f>MAX(L8:L36)</f>
        <v>16.854099999999999</v>
      </c>
      <c r="M40" s="78"/>
      <c r="N40" s="79">
        <f>MAX(N8:N36)</f>
        <v>13.004099999999999</v>
      </c>
      <c r="O40" s="78"/>
      <c r="P40" s="79">
        <f>MAX(P8:P36)</f>
        <v>13.483700000000001</v>
      </c>
      <c r="Q40" s="78"/>
      <c r="R40" s="79">
        <f>MAX(R8:R36)</f>
        <v>19.387599999999999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44158</v>
      </c>
      <c r="C8" s="65">
        <f>VLOOKUP($A8,'Return Data'!$B$7:$R$2700,4,0)</f>
        <v>35.4878</v>
      </c>
      <c r="D8" s="65">
        <f>VLOOKUP($A8,'Return Data'!$B$7:$R$2700,9,0)</f>
        <v>10.0349</v>
      </c>
      <c r="E8" s="66">
        <f t="shared" ref="E8:E35" si="0">RANK(D8,D$8:D$35,0)</f>
        <v>4</v>
      </c>
      <c r="F8" s="65">
        <f>VLOOKUP($A8,'Return Data'!$B$7:$R$2700,10,0)</f>
        <v>9.6136999999999997</v>
      </c>
      <c r="G8" s="66">
        <f t="shared" ref="G8:G35" si="1">RANK(F8,F$8:F$35,0)</f>
        <v>18</v>
      </c>
      <c r="H8" s="65">
        <f>VLOOKUP($A8,'Return Data'!$B$7:$R$2700,11,0)</f>
        <v>12.1272</v>
      </c>
      <c r="I8" s="66">
        <f t="shared" ref="I8:I35" si="2">RANK(H8,H$8:H$35,0)</f>
        <v>1</v>
      </c>
      <c r="J8" s="65">
        <f>VLOOKUP($A8,'Return Data'!$B$7:$R$2700,12,0)</f>
        <v>8.9306000000000001</v>
      </c>
      <c r="K8" s="66">
        <f t="shared" ref="K8:K33" si="3">RANK(J8,J$8:J$35,0)</f>
        <v>16</v>
      </c>
      <c r="L8" s="65">
        <f>VLOOKUP($A8,'Return Data'!$B$7:$R$2700,13,0)</f>
        <v>4.5388999999999999</v>
      </c>
      <c r="M8" s="66">
        <f>RANK(L8,L$8:L$35,0)</f>
        <v>25</v>
      </c>
      <c r="N8" s="65">
        <f>VLOOKUP($A8,'Return Data'!$B$7:$R$2700,17,0)</f>
        <v>5.5837000000000003</v>
      </c>
      <c r="O8" s="66">
        <f>RANK(N8,N$8:N$35,0)</f>
        <v>22</v>
      </c>
      <c r="P8" s="65">
        <f>VLOOKUP($A8,'Return Data'!$B$7:$R$2700,14,0)</f>
        <v>4.7496</v>
      </c>
      <c r="Q8" s="66">
        <f>RANK(P8,P$8:P$35,0)</f>
        <v>22</v>
      </c>
      <c r="R8" s="65">
        <f>VLOOKUP($A8,'Return Data'!$B$7:$R$2700,16,0)</f>
        <v>7.9230999999999998</v>
      </c>
      <c r="S8" s="67">
        <f t="shared" ref="S8:S35" si="4">RANK(R8,R$8:R$35,0)</f>
        <v>21</v>
      </c>
    </row>
    <row r="9" spans="1:19" x14ac:dyDescent="0.3">
      <c r="A9" s="82" t="s">
        <v>54</v>
      </c>
      <c r="B9" s="64">
        <f>VLOOKUP($A9,'Return Data'!$B$7:$R$2700,3,0)</f>
        <v>44158</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-33.726999999999997</v>
      </c>
      <c r="K9" s="66">
        <f t="shared" si="3"/>
        <v>27</v>
      </c>
      <c r="L9" s="65"/>
      <c r="M9" s="66"/>
      <c r="N9" s="65"/>
      <c r="O9" s="66"/>
      <c r="P9" s="65"/>
      <c r="Q9" s="66"/>
      <c r="R9" s="65">
        <f>VLOOKUP($A9,'Return Data'!$B$7:$R$2700,16,0)</f>
        <v>-24.005199999999999</v>
      </c>
      <c r="S9" s="67">
        <f t="shared" si="4"/>
        <v>28</v>
      </c>
    </row>
    <row r="10" spans="1:19" x14ac:dyDescent="0.3">
      <c r="A10" s="82" t="s">
        <v>55</v>
      </c>
      <c r="B10" s="64">
        <f>VLOOKUP($A10,'Return Data'!$B$7:$R$2700,3,0)</f>
        <v>44158</v>
      </c>
      <c r="C10" s="65">
        <f>VLOOKUP($A10,'Return Data'!$B$7:$R$2700,4,0)</f>
        <v>24.781600000000001</v>
      </c>
      <c r="D10" s="65">
        <f>VLOOKUP($A10,'Return Data'!$B$7:$R$2700,9,0)</f>
        <v>4.8757999999999999</v>
      </c>
      <c r="E10" s="66">
        <f t="shared" si="0"/>
        <v>20</v>
      </c>
      <c r="F10" s="65">
        <f>VLOOKUP($A10,'Return Data'!$B$7:$R$2700,10,0)</f>
        <v>12.8277</v>
      </c>
      <c r="G10" s="66">
        <f t="shared" si="1"/>
        <v>3</v>
      </c>
      <c r="H10" s="65">
        <f>VLOOKUP($A10,'Return Data'!$B$7:$R$2700,11,0)</f>
        <v>10.326000000000001</v>
      </c>
      <c r="I10" s="66">
        <f t="shared" si="2"/>
        <v>5</v>
      </c>
      <c r="J10" s="65">
        <f>VLOOKUP($A10,'Return Data'!$B$7:$R$2700,12,0)</f>
        <v>11.6417</v>
      </c>
      <c r="K10" s="66">
        <f t="shared" si="3"/>
        <v>5</v>
      </c>
      <c r="L10" s="65">
        <f>VLOOKUP($A10,'Return Data'!$B$7:$R$2700,13,0)</f>
        <v>13.109400000000001</v>
      </c>
      <c r="M10" s="66">
        <f t="shared" ref="M10:M33" si="5">RANK(L10,L$8:L$35,0)</f>
        <v>2</v>
      </c>
      <c r="N10" s="65">
        <f>VLOOKUP($A10,'Return Data'!$B$7:$R$2700,17,0)</f>
        <v>13.073700000000001</v>
      </c>
      <c r="O10" s="66">
        <f t="shared" ref="O10:O21" si="6">RANK(N10,N$8:N$35,0)</f>
        <v>2</v>
      </c>
      <c r="P10" s="65">
        <f>VLOOKUP($A10,'Return Data'!$B$7:$R$2700,14,0)</f>
        <v>10.348800000000001</v>
      </c>
      <c r="Q10" s="66">
        <f t="shared" ref="Q10:Q21" si="7">RANK(P10,P$8:P$35,0)</f>
        <v>2</v>
      </c>
      <c r="R10" s="65">
        <f>VLOOKUP($A10,'Return Data'!$B$7:$R$2700,16,0)</f>
        <v>10.0227</v>
      </c>
      <c r="S10" s="67">
        <f t="shared" si="4"/>
        <v>4</v>
      </c>
    </row>
    <row r="11" spans="1:19" x14ac:dyDescent="0.3">
      <c r="A11" s="82" t="s">
        <v>56</v>
      </c>
      <c r="B11" s="64">
        <f>VLOOKUP($A11,'Return Data'!$B$7:$R$2700,3,0)</f>
        <v>44158</v>
      </c>
      <c r="C11" s="65">
        <f>VLOOKUP($A11,'Return Data'!$B$7:$R$2700,4,0)</f>
        <v>18.807700000000001</v>
      </c>
      <c r="D11" s="65">
        <f>VLOOKUP($A11,'Return Data'!$B$7:$R$2700,9,0)</f>
        <v>5.7625000000000002</v>
      </c>
      <c r="E11" s="66">
        <f t="shared" si="0"/>
        <v>13</v>
      </c>
      <c r="F11" s="65">
        <f>VLOOKUP($A11,'Return Data'!$B$7:$R$2700,10,0)</f>
        <v>9.4685000000000006</v>
      </c>
      <c r="G11" s="66">
        <f t="shared" si="1"/>
        <v>19</v>
      </c>
      <c r="H11" s="65">
        <f>VLOOKUP($A11,'Return Data'!$B$7:$R$2700,11,0)</f>
        <v>7.2667000000000002</v>
      </c>
      <c r="I11" s="66">
        <f t="shared" si="2"/>
        <v>17</v>
      </c>
      <c r="J11" s="65">
        <f>VLOOKUP($A11,'Return Data'!$B$7:$R$2700,12,0)</f>
        <v>7.1577000000000002</v>
      </c>
      <c r="K11" s="66">
        <f t="shared" si="3"/>
        <v>24</v>
      </c>
      <c r="L11" s="65">
        <f>VLOOKUP($A11,'Return Data'!$B$7:$R$2700,13,0)</f>
        <v>7.6786000000000003</v>
      </c>
      <c r="M11" s="66">
        <f t="shared" si="5"/>
        <v>22</v>
      </c>
      <c r="N11" s="65">
        <f>VLOOKUP($A11,'Return Data'!$B$7:$R$2700,17,0)</f>
        <v>2.9580000000000002</v>
      </c>
      <c r="O11" s="66">
        <f t="shared" si="6"/>
        <v>24</v>
      </c>
      <c r="P11" s="65">
        <f>VLOOKUP($A11,'Return Data'!$B$7:$R$2700,14,0)</f>
        <v>3.6888000000000001</v>
      </c>
      <c r="Q11" s="66">
        <f t="shared" si="7"/>
        <v>24</v>
      </c>
      <c r="R11" s="65">
        <f>VLOOKUP($A11,'Return Data'!$B$7:$R$2700,16,0)</f>
        <v>7.6193999999999997</v>
      </c>
      <c r="S11" s="67">
        <f t="shared" si="4"/>
        <v>24</v>
      </c>
    </row>
    <row r="12" spans="1:19" x14ac:dyDescent="0.3">
      <c r="A12" s="82" t="s">
        <v>57</v>
      </c>
      <c r="B12" s="64">
        <f>VLOOKUP($A12,'Return Data'!$B$7:$R$2700,3,0)</f>
        <v>44158</v>
      </c>
      <c r="C12" s="65">
        <f>VLOOKUP($A12,'Return Data'!$B$7:$R$2700,4,0)</f>
        <v>38.272599999999997</v>
      </c>
      <c r="D12" s="65">
        <f>VLOOKUP($A12,'Return Data'!$B$7:$R$2700,9,0)</f>
        <v>5.1539000000000001</v>
      </c>
      <c r="E12" s="66">
        <f t="shared" si="0"/>
        <v>19</v>
      </c>
      <c r="F12" s="65">
        <f>VLOOKUP($A12,'Return Data'!$B$7:$R$2700,10,0)</f>
        <v>11.1465</v>
      </c>
      <c r="G12" s="66">
        <f t="shared" si="1"/>
        <v>10</v>
      </c>
      <c r="H12" s="65">
        <f>VLOOKUP($A12,'Return Data'!$B$7:$R$2700,11,0)</f>
        <v>5.6871</v>
      </c>
      <c r="I12" s="66">
        <f t="shared" si="2"/>
        <v>24</v>
      </c>
      <c r="J12" s="65">
        <f>VLOOKUP($A12,'Return Data'!$B$7:$R$2700,12,0)</f>
        <v>8.6303000000000001</v>
      </c>
      <c r="K12" s="66">
        <f t="shared" si="3"/>
        <v>19</v>
      </c>
      <c r="L12" s="65">
        <f>VLOOKUP($A12,'Return Data'!$B$7:$R$2700,13,0)</f>
        <v>9.8841000000000001</v>
      </c>
      <c r="M12" s="66">
        <f t="shared" si="5"/>
        <v>16</v>
      </c>
      <c r="N12" s="65">
        <f>VLOOKUP($A12,'Return Data'!$B$7:$R$2700,17,0)</f>
        <v>10.0953</v>
      </c>
      <c r="O12" s="66">
        <f t="shared" si="6"/>
        <v>15</v>
      </c>
      <c r="P12" s="65">
        <f>VLOOKUP($A12,'Return Data'!$B$7:$R$2700,14,0)</f>
        <v>7.8659999999999997</v>
      </c>
      <c r="Q12" s="66">
        <f t="shared" si="7"/>
        <v>15</v>
      </c>
      <c r="R12" s="65">
        <f>VLOOKUP($A12,'Return Data'!$B$7:$R$2700,16,0)</f>
        <v>9.1353000000000009</v>
      </c>
      <c r="S12" s="67">
        <f t="shared" si="4"/>
        <v>13</v>
      </c>
    </row>
    <row r="13" spans="1:19" x14ac:dyDescent="0.3">
      <c r="A13" s="82" t="s">
        <v>58</v>
      </c>
      <c r="B13" s="64">
        <f>VLOOKUP($A13,'Return Data'!$B$7:$R$2700,3,0)</f>
        <v>44158</v>
      </c>
      <c r="C13" s="65">
        <f>VLOOKUP($A13,'Return Data'!$B$7:$R$2700,4,0)</f>
        <v>25.127099999999999</v>
      </c>
      <c r="D13" s="65">
        <f>VLOOKUP($A13,'Return Data'!$B$7:$R$2700,9,0)</f>
        <v>4.7613000000000003</v>
      </c>
      <c r="E13" s="66">
        <f t="shared" si="0"/>
        <v>22</v>
      </c>
      <c r="F13" s="65">
        <f>VLOOKUP($A13,'Return Data'!$B$7:$R$2700,10,0)</f>
        <v>9.9145000000000003</v>
      </c>
      <c r="G13" s="66">
        <f t="shared" si="1"/>
        <v>15</v>
      </c>
      <c r="H13" s="65">
        <f>VLOOKUP($A13,'Return Data'!$B$7:$R$2700,11,0)</f>
        <v>5.9783999999999997</v>
      </c>
      <c r="I13" s="66">
        <f t="shared" si="2"/>
        <v>23</v>
      </c>
      <c r="J13" s="65">
        <f>VLOOKUP($A13,'Return Data'!$B$7:$R$2700,12,0)</f>
        <v>10.3286</v>
      </c>
      <c r="K13" s="66">
        <f t="shared" si="3"/>
        <v>11</v>
      </c>
      <c r="L13" s="65">
        <f>VLOOKUP($A13,'Return Data'!$B$7:$R$2700,13,0)</f>
        <v>10.139900000000001</v>
      </c>
      <c r="M13" s="66">
        <f t="shared" si="5"/>
        <v>13</v>
      </c>
      <c r="N13" s="65">
        <f>VLOOKUP($A13,'Return Data'!$B$7:$R$2700,17,0)</f>
        <v>10.478899999999999</v>
      </c>
      <c r="O13" s="66">
        <f t="shared" si="6"/>
        <v>14</v>
      </c>
      <c r="P13" s="65">
        <f>VLOOKUP($A13,'Return Data'!$B$7:$R$2700,14,0)</f>
        <v>7.8959999999999999</v>
      </c>
      <c r="Q13" s="66">
        <f t="shared" si="7"/>
        <v>14</v>
      </c>
      <c r="R13" s="65">
        <f>VLOOKUP($A13,'Return Data'!$B$7:$R$2700,16,0)</f>
        <v>9.1707999999999998</v>
      </c>
      <c r="S13" s="67">
        <f t="shared" si="4"/>
        <v>12</v>
      </c>
    </row>
    <row r="14" spans="1:19" x14ac:dyDescent="0.3">
      <c r="A14" s="82" t="s">
        <v>59</v>
      </c>
      <c r="B14" s="64">
        <f>VLOOKUP($A14,'Return Data'!$B$7:$R$2700,3,0)</f>
        <v>44158</v>
      </c>
      <c r="C14" s="65">
        <f>VLOOKUP($A14,'Return Data'!$B$7:$R$2700,4,0)</f>
        <v>2708.0679</v>
      </c>
      <c r="D14" s="65">
        <f>VLOOKUP($A14,'Return Data'!$B$7:$R$2700,9,0)</f>
        <v>6.8673999999999999</v>
      </c>
      <c r="E14" s="66">
        <f t="shared" si="0"/>
        <v>11</v>
      </c>
      <c r="F14" s="65">
        <f>VLOOKUP($A14,'Return Data'!$B$7:$R$2700,10,0)</f>
        <v>11.619300000000001</v>
      </c>
      <c r="G14" s="66">
        <f t="shared" si="1"/>
        <v>7</v>
      </c>
      <c r="H14" s="65">
        <f>VLOOKUP($A14,'Return Data'!$B$7:$R$2700,11,0)</f>
        <v>6.8954000000000004</v>
      </c>
      <c r="I14" s="66">
        <f t="shared" si="2"/>
        <v>19</v>
      </c>
      <c r="J14" s="65">
        <f>VLOOKUP($A14,'Return Data'!$B$7:$R$2700,12,0)</f>
        <v>11.858499999999999</v>
      </c>
      <c r="K14" s="66">
        <f t="shared" si="3"/>
        <v>2</v>
      </c>
      <c r="L14" s="65">
        <f>VLOOKUP($A14,'Return Data'!$B$7:$R$2700,13,0)</f>
        <v>13.045299999999999</v>
      </c>
      <c r="M14" s="66">
        <f t="shared" si="5"/>
        <v>3</v>
      </c>
      <c r="N14" s="65">
        <f>VLOOKUP($A14,'Return Data'!$B$7:$R$2700,17,0)</f>
        <v>12.952199999999999</v>
      </c>
      <c r="O14" s="66">
        <f t="shared" si="6"/>
        <v>4</v>
      </c>
      <c r="P14" s="65">
        <f>VLOOKUP($A14,'Return Data'!$B$7:$R$2700,14,0)</f>
        <v>9.6986000000000008</v>
      </c>
      <c r="Q14" s="66">
        <f t="shared" si="7"/>
        <v>6</v>
      </c>
      <c r="R14" s="65">
        <f>VLOOKUP($A14,'Return Data'!$B$7:$R$2700,16,0)</f>
        <v>9.3758999999999997</v>
      </c>
      <c r="S14" s="67">
        <f t="shared" si="4"/>
        <v>8</v>
      </c>
    </row>
    <row r="15" spans="1:19" x14ac:dyDescent="0.3">
      <c r="A15" s="82" t="s">
        <v>61</v>
      </c>
      <c r="B15" s="64">
        <f>VLOOKUP($A15,'Return Data'!$B$7:$R$2700,3,0)</f>
        <v>44158</v>
      </c>
      <c r="C15" s="65">
        <f>VLOOKUP($A15,'Return Data'!$B$7:$R$2700,4,0)</f>
        <v>71.414500000000004</v>
      </c>
      <c r="D15" s="65">
        <f>VLOOKUP($A15,'Return Data'!$B$7:$R$2700,9,0)</f>
        <v>20.895800000000001</v>
      </c>
      <c r="E15" s="66">
        <f t="shared" si="0"/>
        <v>1</v>
      </c>
      <c r="F15" s="65">
        <f>VLOOKUP($A15,'Return Data'!$B$7:$R$2700,10,0)</f>
        <v>4.5209000000000001</v>
      </c>
      <c r="G15" s="66">
        <f t="shared" si="1"/>
        <v>26</v>
      </c>
      <c r="H15" s="65">
        <f>VLOOKUP($A15,'Return Data'!$B$7:$R$2700,11,0)</f>
        <v>4.9057000000000004</v>
      </c>
      <c r="I15" s="66">
        <f t="shared" si="2"/>
        <v>25</v>
      </c>
      <c r="J15" s="65">
        <f>VLOOKUP($A15,'Return Data'!$B$7:$R$2700,12,0)</f>
        <v>-1.0533999999999999</v>
      </c>
      <c r="K15" s="66">
        <f t="shared" si="3"/>
        <v>26</v>
      </c>
      <c r="L15" s="65">
        <f>VLOOKUP($A15,'Return Data'!$B$7:$R$2700,13,0)</f>
        <v>-2.3681999999999999</v>
      </c>
      <c r="M15" s="66">
        <f t="shared" si="5"/>
        <v>26</v>
      </c>
      <c r="N15" s="65">
        <f>VLOOKUP($A15,'Return Data'!$B$7:$R$2700,17,0)</f>
        <v>3.3765000000000001</v>
      </c>
      <c r="O15" s="66">
        <f t="shared" si="6"/>
        <v>23</v>
      </c>
      <c r="P15" s="65">
        <f>VLOOKUP($A15,'Return Data'!$B$7:$R$2700,14,0)</f>
        <v>4.6536</v>
      </c>
      <c r="Q15" s="66">
        <f t="shared" si="7"/>
        <v>23</v>
      </c>
      <c r="R15" s="65">
        <f>VLOOKUP($A15,'Return Data'!$B$7:$R$2700,16,0)</f>
        <v>7.9678000000000004</v>
      </c>
      <c r="S15" s="67">
        <f t="shared" si="4"/>
        <v>20</v>
      </c>
    </row>
    <row r="16" spans="1:19" x14ac:dyDescent="0.3">
      <c r="A16" s="82" t="s">
        <v>62</v>
      </c>
      <c r="B16" s="64">
        <f>VLOOKUP($A16,'Return Data'!$B$7:$R$2700,3,0)</f>
        <v>44158</v>
      </c>
      <c r="C16" s="65">
        <f>VLOOKUP($A16,'Return Data'!$B$7:$R$2700,4,0)</f>
        <v>71.729699999999994</v>
      </c>
      <c r="D16" s="65">
        <f>VLOOKUP($A16,'Return Data'!$B$7:$R$2700,9,0)</f>
        <v>7.5446</v>
      </c>
      <c r="E16" s="66">
        <f t="shared" si="0"/>
        <v>10</v>
      </c>
      <c r="F16" s="65">
        <f>VLOOKUP($A16,'Return Data'!$B$7:$R$2700,10,0)</f>
        <v>9.6233000000000004</v>
      </c>
      <c r="G16" s="66">
        <f t="shared" si="1"/>
        <v>17</v>
      </c>
      <c r="H16" s="65">
        <f>VLOOKUP($A16,'Return Data'!$B$7:$R$2700,11,0)</f>
        <v>9.3832000000000004</v>
      </c>
      <c r="I16" s="66">
        <f t="shared" si="2"/>
        <v>7</v>
      </c>
      <c r="J16" s="65">
        <f>VLOOKUP($A16,'Return Data'!$B$7:$R$2700,12,0)</f>
        <v>8.9625000000000004</v>
      </c>
      <c r="K16" s="66">
        <f t="shared" si="3"/>
        <v>15</v>
      </c>
      <c r="L16" s="65">
        <f>VLOOKUP($A16,'Return Data'!$B$7:$R$2700,13,0)</f>
        <v>9.3841999999999999</v>
      </c>
      <c r="M16" s="66">
        <f t="shared" si="5"/>
        <v>17</v>
      </c>
      <c r="N16" s="65">
        <f>VLOOKUP($A16,'Return Data'!$B$7:$R$2700,17,0)</f>
        <v>7.1238000000000001</v>
      </c>
      <c r="O16" s="66">
        <f t="shared" si="6"/>
        <v>20</v>
      </c>
      <c r="P16" s="65">
        <f>VLOOKUP($A16,'Return Data'!$B$7:$R$2700,14,0)</f>
        <v>5.5667</v>
      </c>
      <c r="Q16" s="66">
        <f t="shared" si="7"/>
        <v>20</v>
      </c>
      <c r="R16" s="65">
        <f>VLOOKUP($A16,'Return Data'!$B$7:$R$2700,16,0)</f>
        <v>8.2066999999999997</v>
      </c>
      <c r="S16" s="67">
        <f t="shared" si="4"/>
        <v>19</v>
      </c>
    </row>
    <row r="17" spans="1:19" x14ac:dyDescent="0.3">
      <c r="A17" s="82" t="s">
        <v>63</v>
      </c>
      <c r="B17" s="64">
        <f>VLOOKUP($A17,'Return Data'!$B$7:$R$2700,3,0)</f>
        <v>44158</v>
      </c>
      <c r="C17" s="65">
        <f>VLOOKUP($A17,'Return Data'!$B$7:$R$2700,4,0)</f>
        <v>29.986899999999999</v>
      </c>
      <c r="D17" s="65">
        <f>VLOOKUP($A17,'Return Data'!$B$7:$R$2700,9,0)</f>
        <v>4.8216999999999999</v>
      </c>
      <c r="E17" s="66">
        <f t="shared" si="0"/>
        <v>21</v>
      </c>
      <c r="F17" s="65">
        <f>VLOOKUP($A17,'Return Data'!$B$7:$R$2700,10,0)</f>
        <v>10.6157</v>
      </c>
      <c r="G17" s="66">
        <f t="shared" si="1"/>
        <v>13</v>
      </c>
      <c r="H17" s="65">
        <f>VLOOKUP($A17,'Return Data'!$B$7:$R$2700,11,0)</f>
        <v>7.3231999999999999</v>
      </c>
      <c r="I17" s="66">
        <f t="shared" si="2"/>
        <v>16</v>
      </c>
      <c r="J17" s="65">
        <f>VLOOKUP($A17,'Return Data'!$B$7:$R$2700,12,0)</f>
        <v>8.7642000000000007</v>
      </c>
      <c r="K17" s="66">
        <f t="shared" si="3"/>
        <v>17</v>
      </c>
      <c r="L17" s="65">
        <f>VLOOKUP($A17,'Return Data'!$B$7:$R$2700,13,0)</f>
        <v>9.1313999999999993</v>
      </c>
      <c r="M17" s="66">
        <f t="shared" si="5"/>
        <v>18</v>
      </c>
      <c r="N17" s="65">
        <f>VLOOKUP($A17,'Return Data'!$B$7:$R$2700,17,0)</f>
        <v>10.959099999999999</v>
      </c>
      <c r="O17" s="66">
        <f t="shared" si="6"/>
        <v>12</v>
      </c>
      <c r="P17" s="65">
        <f>VLOOKUP($A17,'Return Data'!$B$7:$R$2700,14,0)</f>
        <v>8.2141999999999999</v>
      </c>
      <c r="Q17" s="66">
        <f t="shared" si="7"/>
        <v>12</v>
      </c>
      <c r="R17" s="65">
        <f>VLOOKUP($A17,'Return Data'!$B$7:$R$2700,16,0)</f>
        <v>8.2195999999999998</v>
      </c>
      <c r="S17" s="67">
        <f t="shared" si="4"/>
        <v>18</v>
      </c>
    </row>
    <row r="18" spans="1:19" x14ac:dyDescent="0.3">
      <c r="A18" s="82" t="s">
        <v>64</v>
      </c>
      <c r="B18" s="64">
        <f>VLOOKUP($A18,'Return Data'!$B$7:$R$2700,3,0)</f>
        <v>44158</v>
      </c>
      <c r="C18" s="65">
        <f>VLOOKUP($A18,'Return Data'!$B$7:$R$2700,4,0)</f>
        <v>28.886199999999999</v>
      </c>
      <c r="D18" s="65">
        <f>VLOOKUP($A18,'Return Data'!$B$7:$R$2700,9,0)</f>
        <v>9.8977000000000004</v>
      </c>
      <c r="E18" s="66">
        <f t="shared" si="0"/>
        <v>5</v>
      </c>
      <c r="F18" s="65">
        <f>VLOOKUP($A18,'Return Data'!$B$7:$R$2700,10,0)</f>
        <v>12.651899999999999</v>
      </c>
      <c r="G18" s="66">
        <f t="shared" si="1"/>
        <v>4</v>
      </c>
      <c r="H18" s="65">
        <f>VLOOKUP($A18,'Return Data'!$B$7:$R$2700,11,0)</f>
        <v>10.424899999999999</v>
      </c>
      <c r="I18" s="66">
        <f t="shared" si="2"/>
        <v>4</v>
      </c>
      <c r="J18" s="65">
        <f>VLOOKUP($A18,'Return Data'!$B$7:$R$2700,12,0)</f>
        <v>11.798</v>
      </c>
      <c r="K18" s="66">
        <f t="shared" si="3"/>
        <v>3</v>
      </c>
      <c r="L18" s="65">
        <f>VLOOKUP($A18,'Return Data'!$B$7:$R$2700,13,0)</f>
        <v>12.9961</v>
      </c>
      <c r="M18" s="66">
        <f t="shared" si="5"/>
        <v>4</v>
      </c>
      <c r="N18" s="65">
        <f>VLOOKUP($A18,'Return Data'!$B$7:$R$2700,17,0)</f>
        <v>12.2902</v>
      </c>
      <c r="O18" s="66">
        <f t="shared" si="6"/>
        <v>7</v>
      </c>
      <c r="P18" s="65">
        <f>VLOOKUP($A18,'Return Data'!$B$7:$R$2700,14,0)</f>
        <v>9.8188999999999993</v>
      </c>
      <c r="Q18" s="66">
        <f t="shared" si="7"/>
        <v>4</v>
      </c>
      <c r="R18" s="65">
        <f>VLOOKUP($A18,'Return Data'!$B$7:$R$2700,16,0)</f>
        <v>11.1609</v>
      </c>
      <c r="S18" s="67">
        <f t="shared" si="4"/>
        <v>1</v>
      </c>
    </row>
    <row r="19" spans="1:19" x14ac:dyDescent="0.3">
      <c r="A19" s="82" t="s">
        <v>65</v>
      </c>
      <c r="B19" s="64">
        <f>VLOOKUP($A19,'Return Data'!$B$7:$R$2700,3,0)</f>
        <v>44158</v>
      </c>
      <c r="C19" s="65">
        <f>VLOOKUP($A19,'Return Data'!$B$7:$R$2700,4,0)</f>
        <v>18.1831</v>
      </c>
      <c r="D19" s="65">
        <f>VLOOKUP($A19,'Return Data'!$B$7:$R$2700,9,0)</f>
        <v>9.4647000000000006</v>
      </c>
      <c r="E19" s="66">
        <f t="shared" si="0"/>
        <v>6</v>
      </c>
      <c r="F19" s="65">
        <f>VLOOKUP($A19,'Return Data'!$B$7:$R$2700,10,0)</f>
        <v>9.3668999999999993</v>
      </c>
      <c r="G19" s="66">
        <f t="shared" si="1"/>
        <v>20</v>
      </c>
      <c r="H19" s="65">
        <f>VLOOKUP($A19,'Return Data'!$B$7:$R$2700,11,0)</f>
        <v>9.9623000000000008</v>
      </c>
      <c r="I19" s="66">
        <f t="shared" si="2"/>
        <v>6</v>
      </c>
      <c r="J19" s="65">
        <f>VLOOKUP($A19,'Return Data'!$B$7:$R$2700,12,0)</f>
        <v>9.3704000000000001</v>
      </c>
      <c r="K19" s="66">
        <f t="shared" si="3"/>
        <v>14</v>
      </c>
      <c r="L19" s="65">
        <f>VLOOKUP($A19,'Return Data'!$B$7:$R$2700,13,0)</f>
        <v>10.5671</v>
      </c>
      <c r="M19" s="66">
        <f t="shared" si="5"/>
        <v>11</v>
      </c>
      <c r="N19" s="65">
        <f>VLOOKUP($A19,'Return Data'!$B$7:$R$2700,17,0)</f>
        <v>8.9301999999999992</v>
      </c>
      <c r="O19" s="66">
        <f t="shared" si="6"/>
        <v>17</v>
      </c>
      <c r="P19" s="65">
        <f>VLOOKUP($A19,'Return Data'!$B$7:$R$2700,14,0)</f>
        <v>6.944</v>
      </c>
      <c r="Q19" s="66">
        <f t="shared" si="7"/>
        <v>19</v>
      </c>
      <c r="R19" s="65">
        <f>VLOOKUP($A19,'Return Data'!$B$7:$R$2700,16,0)</f>
        <v>6.7668999999999997</v>
      </c>
      <c r="S19" s="67">
        <f t="shared" si="4"/>
        <v>27</v>
      </c>
    </row>
    <row r="20" spans="1:19" x14ac:dyDescent="0.3">
      <c r="A20" s="82" t="s">
        <v>66</v>
      </c>
      <c r="B20" s="64">
        <f>VLOOKUP($A20,'Return Data'!$B$7:$R$2700,3,0)</f>
        <v>44158</v>
      </c>
      <c r="C20" s="65">
        <f>VLOOKUP($A20,'Return Data'!$B$7:$R$2700,4,0)</f>
        <v>29.0486</v>
      </c>
      <c r="D20" s="65">
        <f>VLOOKUP($A20,'Return Data'!$B$7:$R$2700,9,0)</f>
        <v>5.657</v>
      </c>
      <c r="E20" s="66">
        <f t="shared" si="0"/>
        <v>16</v>
      </c>
      <c r="F20" s="65">
        <f>VLOOKUP($A20,'Return Data'!$B$7:$R$2700,10,0)</f>
        <v>12.5404</v>
      </c>
      <c r="G20" s="66">
        <f t="shared" si="1"/>
        <v>5</v>
      </c>
      <c r="H20" s="65">
        <f>VLOOKUP($A20,'Return Data'!$B$7:$R$2700,11,0)</f>
        <v>8.2934000000000001</v>
      </c>
      <c r="I20" s="66">
        <f t="shared" si="2"/>
        <v>11</v>
      </c>
      <c r="J20" s="65">
        <f>VLOOKUP($A20,'Return Data'!$B$7:$R$2700,12,0)</f>
        <v>13.099600000000001</v>
      </c>
      <c r="K20" s="66">
        <f t="shared" si="3"/>
        <v>1</v>
      </c>
      <c r="L20" s="65">
        <f>VLOOKUP($A20,'Return Data'!$B$7:$R$2700,13,0)</f>
        <v>13.674300000000001</v>
      </c>
      <c r="M20" s="66">
        <f t="shared" si="5"/>
        <v>1</v>
      </c>
      <c r="N20" s="65">
        <f>VLOOKUP($A20,'Return Data'!$B$7:$R$2700,17,0)</f>
        <v>13.6393</v>
      </c>
      <c r="O20" s="66">
        <f t="shared" si="6"/>
        <v>1</v>
      </c>
      <c r="P20" s="65">
        <f>VLOOKUP($A20,'Return Data'!$B$7:$R$2700,14,0)</f>
        <v>10.3765</v>
      </c>
      <c r="Q20" s="66">
        <f t="shared" si="7"/>
        <v>1</v>
      </c>
      <c r="R20" s="65">
        <f>VLOOKUP($A20,'Return Data'!$B$7:$R$2700,16,0)</f>
        <v>10.029</v>
      </c>
      <c r="S20" s="67">
        <f t="shared" si="4"/>
        <v>3</v>
      </c>
    </row>
    <row r="21" spans="1:19" x14ac:dyDescent="0.3">
      <c r="A21" s="82" t="s">
        <v>67</v>
      </c>
      <c r="B21" s="64">
        <f>VLOOKUP($A21,'Return Data'!$B$7:$R$2700,3,0)</f>
        <v>44158</v>
      </c>
      <c r="C21" s="65">
        <f>VLOOKUP($A21,'Return Data'!$B$7:$R$2700,4,0)</f>
        <v>17.408100000000001</v>
      </c>
      <c r="D21" s="65">
        <f>VLOOKUP($A21,'Return Data'!$B$7:$R$2700,9,0)</f>
        <v>14.0168</v>
      </c>
      <c r="E21" s="66">
        <f t="shared" si="0"/>
        <v>3</v>
      </c>
      <c r="F21" s="65">
        <f>VLOOKUP($A21,'Return Data'!$B$7:$R$2700,10,0)</f>
        <v>10.9702</v>
      </c>
      <c r="G21" s="66">
        <f t="shared" si="1"/>
        <v>12</v>
      </c>
      <c r="H21" s="65">
        <f>VLOOKUP($A21,'Return Data'!$B$7:$R$2700,11,0)</f>
        <v>11.041600000000001</v>
      </c>
      <c r="I21" s="66">
        <f t="shared" si="2"/>
        <v>3</v>
      </c>
      <c r="J21" s="65">
        <f>VLOOKUP($A21,'Return Data'!$B$7:$R$2700,12,0)</f>
        <v>8.2834000000000003</v>
      </c>
      <c r="K21" s="66">
        <f t="shared" si="3"/>
        <v>22</v>
      </c>
      <c r="L21" s="65">
        <f>VLOOKUP($A21,'Return Data'!$B$7:$R$2700,13,0)</f>
        <v>8.7844999999999995</v>
      </c>
      <c r="M21" s="66">
        <f t="shared" si="5"/>
        <v>19</v>
      </c>
      <c r="N21" s="65">
        <f>VLOOKUP($A21,'Return Data'!$B$7:$R$2700,17,0)</f>
        <v>8.8508999999999993</v>
      </c>
      <c r="O21" s="66">
        <f t="shared" si="6"/>
        <v>18</v>
      </c>
      <c r="P21" s="65">
        <f>VLOOKUP($A21,'Return Data'!$B$7:$R$2700,14,0)</f>
        <v>7.5644</v>
      </c>
      <c r="Q21" s="66">
        <f t="shared" si="7"/>
        <v>18</v>
      </c>
      <c r="R21" s="65">
        <f>VLOOKUP($A21,'Return Data'!$B$7:$R$2700,16,0)</f>
        <v>7.7550999999999997</v>
      </c>
      <c r="S21" s="67">
        <f t="shared" si="4"/>
        <v>23</v>
      </c>
    </row>
    <row r="22" spans="1:19" x14ac:dyDescent="0.3">
      <c r="A22" s="82" t="s">
        <v>68</v>
      </c>
      <c r="B22" s="64">
        <f>VLOOKUP($A22,'Return Data'!$B$7:$R$2700,3,0)</f>
        <v>44158</v>
      </c>
      <c r="C22" s="65">
        <f>VLOOKUP($A22,'Return Data'!$B$7:$R$2700,4,0)</f>
        <v>1190.2226000000001</v>
      </c>
      <c r="D22" s="65">
        <f>VLOOKUP($A22,'Return Data'!$B$7:$R$2700,9,0)</f>
        <v>15.912000000000001</v>
      </c>
      <c r="E22" s="66">
        <f t="shared" si="0"/>
        <v>2</v>
      </c>
      <c r="F22" s="65">
        <f>VLOOKUP($A22,'Return Data'!$B$7:$R$2700,10,0)</f>
        <v>13.137600000000001</v>
      </c>
      <c r="G22" s="66">
        <f t="shared" si="1"/>
        <v>2</v>
      </c>
      <c r="H22" s="65">
        <f>VLOOKUP($A22,'Return Data'!$B$7:$R$2700,11,0)</f>
        <v>8.1791999999999998</v>
      </c>
      <c r="I22" s="66">
        <f t="shared" si="2"/>
        <v>12</v>
      </c>
      <c r="J22" s="65">
        <f>VLOOKUP($A22,'Return Data'!$B$7:$R$2700,12,0)</f>
        <v>7.7785000000000002</v>
      </c>
      <c r="K22" s="66">
        <f t="shared" si="3"/>
        <v>23</v>
      </c>
      <c r="L22" s="65">
        <f>VLOOKUP($A22,'Return Data'!$B$7:$R$2700,13,0)</f>
        <v>7.8434999999999997</v>
      </c>
      <c r="M22" s="66">
        <f t="shared" si="5"/>
        <v>21</v>
      </c>
      <c r="N22" s="65"/>
      <c r="O22" s="66"/>
      <c r="P22" s="65"/>
      <c r="Q22" s="66"/>
      <c r="R22" s="65">
        <f>VLOOKUP($A22,'Return Data'!$B$7:$R$2700,16,0)</f>
        <v>9.2293000000000003</v>
      </c>
      <c r="S22" s="67">
        <f t="shared" si="4"/>
        <v>10</v>
      </c>
    </row>
    <row r="23" spans="1:19" x14ac:dyDescent="0.3">
      <c r="A23" s="82" t="s">
        <v>69</v>
      </c>
      <c r="B23" s="64">
        <f>VLOOKUP($A23,'Return Data'!$B$7:$R$2700,3,0)</f>
        <v>44158</v>
      </c>
      <c r="C23" s="65">
        <f>VLOOKUP($A23,'Return Data'!$B$7:$R$2700,4,0)</f>
        <v>33.6676</v>
      </c>
      <c r="D23" s="65">
        <f>VLOOKUP($A23,'Return Data'!$B$7:$R$2700,9,0)</f>
        <v>8.4179999999999993</v>
      </c>
      <c r="E23" s="66">
        <f t="shared" si="0"/>
        <v>8</v>
      </c>
      <c r="F23" s="65">
        <f>VLOOKUP($A23,'Return Data'!$B$7:$R$2700,10,0)</f>
        <v>9.2334999999999994</v>
      </c>
      <c r="G23" s="66">
        <f t="shared" si="1"/>
        <v>21</v>
      </c>
      <c r="H23" s="65">
        <f>VLOOKUP($A23,'Return Data'!$B$7:$R$2700,11,0)</f>
        <v>9.3337000000000003</v>
      </c>
      <c r="I23" s="66">
        <f t="shared" si="2"/>
        <v>8</v>
      </c>
      <c r="J23" s="65">
        <f>VLOOKUP($A23,'Return Data'!$B$7:$R$2700,12,0)</f>
        <v>8.6900999999999993</v>
      </c>
      <c r="K23" s="66">
        <f t="shared" si="3"/>
        <v>18</v>
      </c>
      <c r="L23" s="65">
        <f>VLOOKUP($A23,'Return Data'!$B$7:$R$2700,13,0)</f>
        <v>8.5050000000000008</v>
      </c>
      <c r="M23" s="66">
        <f t="shared" si="5"/>
        <v>20</v>
      </c>
      <c r="N23" s="65">
        <f>VLOOKUP($A23,'Return Data'!$B$7:$R$2700,17,0)</f>
        <v>7.7938999999999998</v>
      </c>
      <c r="O23" s="66">
        <f t="shared" ref="O23:O33" si="8">RANK(N23,N$8:N$35,0)</f>
        <v>19</v>
      </c>
      <c r="P23" s="65">
        <f>VLOOKUP($A23,'Return Data'!$B$7:$R$2700,14,0)</f>
        <v>7.8085000000000004</v>
      </c>
      <c r="Q23" s="66">
        <f t="shared" ref="Q23:Q33" si="9">RANK(P23,P$8:P$35,0)</f>
        <v>16</v>
      </c>
      <c r="R23" s="65">
        <f>VLOOKUP($A23,'Return Data'!$B$7:$R$2700,16,0)</f>
        <v>8.5280000000000005</v>
      </c>
      <c r="S23" s="67">
        <f t="shared" si="4"/>
        <v>17</v>
      </c>
    </row>
    <row r="24" spans="1:19" x14ac:dyDescent="0.3">
      <c r="A24" s="82" t="s">
        <v>70</v>
      </c>
      <c r="B24" s="64">
        <f>VLOOKUP($A24,'Return Data'!$B$7:$R$2700,3,0)</f>
        <v>44158</v>
      </c>
      <c r="C24" s="65">
        <f>VLOOKUP($A24,'Return Data'!$B$7:$R$2700,4,0)</f>
        <v>30.492599999999999</v>
      </c>
      <c r="D24" s="65">
        <f>VLOOKUP($A24,'Return Data'!$B$7:$R$2700,9,0)</f>
        <v>8.8661999999999992</v>
      </c>
      <c r="E24" s="66">
        <f t="shared" si="0"/>
        <v>7</v>
      </c>
      <c r="F24" s="65">
        <f>VLOOKUP($A24,'Return Data'!$B$7:$R$2700,10,0)</f>
        <v>15.5045</v>
      </c>
      <c r="G24" s="66">
        <f t="shared" si="1"/>
        <v>1</v>
      </c>
      <c r="H24" s="65">
        <f>VLOOKUP($A24,'Return Data'!$B$7:$R$2700,11,0)</f>
        <v>11.722300000000001</v>
      </c>
      <c r="I24" s="66">
        <f t="shared" si="2"/>
        <v>2</v>
      </c>
      <c r="J24" s="65">
        <f>VLOOKUP($A24,'Return Data'!$B$7:$R$2700,12,0)</f>
        <v>11.7159</v>
      </c>
      <c r="K24" s="66">
        <f t="shared" si="3"/>
        <v>4</v>
      </c>
      <c r="L24" s="65">
        <f>VLOOKUP($A24,'Return Data'!$B$7:$R$2700,13,0)</f>
        <v>12.0261</v>
      </c>
      <c r="M24" s="66">
        <f t="shared" si="5"/>
        <v>5</v>
      </c>
      <c r="N24" s="65">
        <f>VLOOKUP($A24,'Return Data'!$B$7:$R$2700,17,0)</f>
        <v>12.8866</v>
      </c>
      <c r="O24" s="66">
        <f t="shared" si="8"/>
        <v>5</v>
      </c>
      <c r="P24" s="65">
        <f>VLOOKUP($A24,'Return Data'!$B$7:$R$2700,14,0)</f>
        <v>10.326599999999999</v>
      </c>
      <c r="Q24" s="66">
        <f t="shared" si="9"/>
        <v>3</v>
      </c>
      <c r="R24" s="65">
        <f>VLOOKUP($A24,'Return Data'!$B$7:$R$2700,16,0)</f>
        <v>10.1647</v>
      </c>
      <c r="S24" s="67">
        <f t="shared" si="4"/>
        <v>2</v>
      </c>
    </row>
    <row r="25" spans="1:19" x14ac:dyDescent="0.3">
      <c r="A25" s="82" t="s">
        <v>71</v>
      </c>
      <c r="B25" s="64">
        <f>VLOOKUP($A25,'Return Data'!$B$7:$R$2700,3,0)</f>
        <v>44158</v>
      </c>
      <c r="C25" s="65">
        <f>VLOOKUP($A25,'Return Data'!$B$7:$R$2700,4,0)</f>
        <v>24.713699999999999</v>
      </c>
      <c r="D25" s="65">
        <f>VLOOKUP($A25,'Return Data'!$B$7:$R$2700,9,0)</f>
        <v>4.5723000000000003</v>
      </c>
      <c r="E25" s="66">
        <f t="shared" si="0"/>
        <v>24</v>
      </c>
      <c r="F25" s="65">
        <f>VLOOKUP($A25,'Return Data'!$B$7:$R$2700,10,0)</f>
        <v>11.244</v>
      </c>
      <c r="G25" s="66">
        <f t="shared" si="1"/>
        <v>8</v>
      </c>
      <c r="H25" s="65">
        <f>VLOOKUP($A25,'Return Data'!$B$7:$R$2700,11,0)</f>
        <v>7.5407999999999999</v>
      </c>
      <c r="I25" s="66">
        <f t="shared" si="2"/>
        <v>14</v>
      </c>
      <c r="J25" s="65">
        <f>VLOOKUP($A25,'Return Data'!$B$7:$R$2700,12,0)</f>
        <v>10.665100000000001</v>
      </c>
      <c r="K25" s="66">
        <f t="shared" si="3"/>
        <v>8</v>
      </c>
      <c r="L25" s="65">
        <f>VLOOKUP($A25,'Return Data'!$B$7:$R$2700,13,0)</f>
        <v>10.833</v>
      </c>
      <c r="M25" s="66">
        <f t="shared" si="5"/>
        <v>9</v>
      </c>
      <c r="N25" s="65">
        <f>VLOOKUP($A25,'Return Data'!$B$7:$R$2700,17,0)</f>
        <v>11.643700000000001</v>
      </c>
      <c r="O25" s="66">
        <f t="shared" si="8"/>
        <v>9</v>
      </c>
      <c r="P25" s="65">
        <f>VLOOKUP($A25,'Return Data'!$B$7:$R$2700,14,0)</f>
        <v>9.1509</v>
      </c>
      <c r="Q25" s="66">
        <f t="shared" si="9"/>
        <v>9</v>
      </c>
      <c r="R25" s="65">
        <f>VLOOKUP($A25,'Return Data'!$B$7:$R$2700,16,0)</f>
        <v>9.5001999999999995</v>
      </c>
      <c r="S25" s="67">
        <f t="shared" si="4"/>
        <v>6</v>
      </c>
    </row>
    <row r="26" spans="1:19" x14ac:dyDescent="0.3">
      <c r="A26" s="82" t="s">
        <v>72</v>
      </c>
      <c r="B26" s="64">
        <f>VLOOKUP($A26,'Return Data'!$B$7:$R$2700,3,0)</f>
        <v>44158</v>
      </c>
      <c r="C26" s="65">
        <f>VLOOKUP($A26,'Return Data'!$B$7:$R$2700,4,0)</f>
        <v>13.7804</v>
      </c>
      <c r="D26" s="65">
        <f>VLOOKUP($A26,'Return Data'!$B$7:$R$2700,9,0)</f>
        <v>5.7267000000000001</v>
      </c>
      <c r="E26" s="66">
        <f t="shared" si="0"/>
        <v>14</v>
      </c>
      <c r="F26" s="65">
        <f>VLOOKUP($A26,'Return Data'!$B$7:$R$2700,10,0)</f>
        <v>9.1661999999999999</v>
      </c>
      <c r="G26" s="66">
        <f t="shared" si="1"/>
        <v>22</v>
      </c>
      <c r="H26" s="65">
        <f>VLOOKUP($A26,'Return Data'!$B$7:$R$2700,11,0)</f>
        <v>4.8495999999999997</v>
      </c>
      <c r="I26" s="66">
        <f t="shared" si="2"/>
        <v>26</v>
      </c>
      <c r="J26" s="65">
        <f>VLOOKUP($A26,'Return Data'!$B$7:$R$2700,12,0)</f>
        <v>11.1624</v>
      </c>
      <c r="K26" s="66">
        <f t="shared" si="3"/>
        <v>7</v>
      </c>
      <c r="L26" s="65">
        <f>VLOOKUP($A26,'Return Data'!$B$7:$R$2700,13,0)</f>
        <v>11.2278</v>
      </c>
      <c r="M26" s="66">
        <f t="shared" si="5"/>
        <v>7</v>
      </c>
      <c r="N26" s="65">
        <f>VLOOKUP($A26,'Return Data'!$B$7:$R$2700,17,0)</f>
        <v>12.6275</v>
      </c>
      <c r="O26" s="66">
        <f t="shared" si="8"/>
        <v>6</v>
      </c>
      <c r="P26" s="65">
        <f>VLOOKUP($A26,'Return Data'!$B$7:$R$2700,14,0)</f>
        <v>9.6847999999999992</v>
      </c>
      <c r="Q26" s="66">
        <f t="shared" si="9"/>
        <v>7</v>
      </c>
      <c r="R26" s="65">
        <f>VLOOKUP($A26,'Return Data'!$B$7:$R$2700,16,0)</f>
        <v>9.1273</v>
      </c>
      <c r="S26" s="67">
        <f t="shared" si="4"/>
        <v>14</v>
      </c>
    </row>
    <row r="27" spans="1:19" x14ac:dyDescent="0.3">
      <c r="A27" s="82" t="s">
        <v>73</v>
      </c>
      <c r="B27" s="64">
        <f>VLOOKUP($A27,'Return Data'!$B$7:$R$2700,3,0)</f>
        <v>44158</v>
      </c>
      <c r="C27" s="65">
        <f>VLOOKUP($A27,'Return Data'!$B$7:$R$2700,4,0)</f>
        <v>30.404</v>
      </c>
      <c r="D27" s="65">
        <f>VLOOKUP($A27,'Return Data'!$B$7:$R$2700,9,0)</f>
        <v>5.3177000000000003</v>
      </c>
      <c r="E27" s="66">
        <f t="shared" si="0"/>
        <v>18</v>
      </c>
      <c r="F27" s="65">
        <f>VLOOKUP($A27,'Return Data'!$B$7:$R$2700,10,0)</f>
        <v>9.8864999999999998</v>
      </c>
      <c r="G27" s="66">
        <f t="shared" si="1"/>
        <v>16</v>
      </c>
      <c r="H27" s="65">
        <f>VLOOKUP($A27,'Return Data'!$B$7:$R$2700,11,0)</f>
        <v>7.5388999999999999</v>
      </c>
      <c r="I27" s="66">
        <f t="shared" si="2"/>
        <v>15</v>
      </c>
      <c r="J27" s="65">
        <f>VLOOKUP($A27,'Return Data'!$B$7:$R$2700,12,0)</f>
        <v>11.6031</v>
      </c>
      <c r="K27" s="66">
        <f t="shared" si="3"/>
        <v>6</v>
      </c>
      <c r="L27" s="65">
        <f>VLOOKUP($A27,'Return Data'!$B$7:$R$2700,13,0)</f>
        <v>11.010199999999999</v>
      </c>
      <c r="M27" s="66">
        <f t="shared" si="5"/>
        <v>8</v>
      </c>
      <c r="N27" s="65">
        <f>VLOOKUP($A27,'Return Data'!$B$7:$R$2700,17,0)</f>
        <v>11.288500000000001</v>
      </c>
      <c r="O27" s="66">
        <f t="shared" si="8"/>
        <v>11</v>
      </c>
      <c r="P27" s="65">
        <f>VLOOKUP($A27,'Return Data'!$B$7:$R$2700,14,0)</f>
        <v>8.2164000000000001</v>
      </c>
      <c r="Q27" s="66">
        <f t="shared" si="9"/>
        <v>11</v>
      </c>
      <c r="R27" s="65">
        <f>VLOOKUP($A27,'Return Data'!$B$7:$R$2700,16,0)</f>
        <v>9.0012000000000008</v>
      </c>
      <c r="S27" s="67">
        <f t="shared" si="4"/>
        <v>15</v>
      </c>
    </row>
    <row r="28" spans="1:19" x14ac:dyDescent="0.3">
      <c r="A28" s="82" t="s">
        <v>74</v>
      </c>
      <c r="B28" s="64">
        <f>VLOOKUP($A28,'Return Data'!$B$7:$R$2700,3,0)</f>
        <v>44158</v>
      </c>
      <c r="C28" s="65">
        <f>VLOOKUP($A28,'Return Data'!$B$7:$R$2700,4,0)</f>
        <v>2233.8364999999999</v>
      </c>
      <c r="D28" s="65">
        <f>VLOOKUP($A28,'Return Data'!$B$7:$R$2700,9,0)</f>
        <v>5.7046999999999999</v>
      </c>
      <c r="E28" s="66">
        <f t="shared" si="0"/>
        <v>15</v>
      </c>
      <c r="F28" s="65">
        <f>VLOOKUP($A28,'Return Data'!$B$7:$R$2700,10,0)</f>
        <v>11.0898</v>
      </c>
      <c r="G28" s="66">
        <f t="shared" si="1"/>
        <v>11</v>
      </c>
      <c r="H28" s="65">
        <f>VLOOKUP($A28,'Return Data'!$B$7:$R$2700,11,0)</f>
        <v>7.0593000000000004</v>
      </c>
      <c r="I28" s="66">
        <f t="shared" si="2"/>
        <v>18</v>
      </c>
      <c r="J28" s="65">
        <f>VLOOKUP($A28,'Return Data'!$B$7:$R$2700,12,0)</f>
        <v>8.4937000000000005</v>
      </c>
      <c r="K28" s="66">
        <f t="shared" si="3"/>
        <v>20</v>
      </c>
      <c r="L28" s="65">
        <f>VLOOKUP($A28,'Return Data'!$B$7:$R$2700,13,0)</f>
        <v>10.1652</v>
      </c>
      <c r="M28" s="66">
        <f t="shared" si="5"/>
        <v>12</v>
      </c>
      <c r="N28" s="65">
        <f>VLOOKUP($A28,'Return Data'!$B$7:$R$2700,17,0)</f>
        <v>11.7994</v>
      </c>
      <c r="O28" s="66">
        <f t="shared" si="8"/>
        <v>8</v>
      </c>
      <c r="P28" s="65">
        <f>VLOOKUP($A28,'Return Data'!$B$7:$R$2700,14,0)</f>
        <v>9.2965</v>
      </c>
      <c r="Q28" s="66">
        <f t="shared" si="9"/>
        <v>8</v>
      </c>
      <c r="R28" s="65">
        <f>VLOOKUP($A28,'Return Data'!$B$7:$R$2700,16,0)</f>
        <v>9.4541000000000004</v>
      </c>
      <c r="S28" s="67">
        <f t="shared" si="4"/>
        <v>7</v>
      </c>
    </row>
    <row r="29" spans="1:19" x14ac:dyDescent="0.3">
      <c r="A29" s="82" t="s">
        <v>76</v>
      </c>
      <c r="B29" s="64">
        <f>VLOOKUP($A29,'Return Data'!$B$7:$R$2700,3,0)</f>
        <v>44158</v>
      </c>
      <c r="C29" s="65">
        <f>VLOOKUP($A29,'Return Data'!$B$7:$R$2700,4,0)</f>
        <v>65.065299999999993</v>
      </c>
      <c r="D29" s="65">
        <f>VLOOKUP($A29,'Return Data'!$B$7:$R$2700,9,0)</f>
        <v>3.5247999999999999</v>
      </c>
      <c r="E29" s="66">
        <f t="shared" si="0"/>
        <v>27</v>
      </c>
      <c r="F29" s="65">
        <f>VLOOKUP($A29,'Return Data'!$B$7:$R$2700,10,0)</f>
        <v>3.6608000000000001</v>
      </c>
      <c r="G29" s="66">
        <f t="shared" si="1"/>
        <v>27</v>
      </c>
      <c r="H29" s="65">
        <f>VLOOKUP($A29,'Return Data'!$B$7:$R$2700,11,0)</f>
        <v>3.9980000000000002</v>
      </c>
      <c r="I29" s="66">
        <f t="shared" si="2"/>
        <v>27</v>
      </c>
      <c r="J29" s="65">
        <f>VLOOKUP($A29,'Return Data'!$B$7:$R$2700,12,0)</f>
        <v>4.7914000000000003</v>
      </c>
      <c r="K29" s="66">
        <f t="shared" si="3"/>
        <v>25</v>
      </c>
      <c r="L29" s="65">
        <f>VLOOKUP($A29,'Return Data'!$B$7:$R$2700,13,0)</f>
        <v>5.2588999999999997</v>
      </c>
      <c r="M29" s="66">
        <f t="shared" si="5"/>
        <v>24</v>
      </c>
      <c r="N29" s="65">
        <f>VLOOKUP($A29,'Return Data'!$B$7:$R$2700,17,0)</f>
        <v>6.6696</v>
      </c>
      <c r="O29" s="66">
        <f t="shared" si="8"/>
        <v>21</v>
      </c>
      <c r="P29" s="65">
        <f>VLOOKUP($A29,'Return Data'!$B$7:$R$2700,14,0)</f>
        <v>4.8169000000000004</v>
      </c>
      <c r="Q29" s="66">
        <f t="shared" si="9"/>
        <v>21</v>
      </c>
      <c r="R29" s="65">
        <f>VLOOKUP($A29,'Return Data'!$B$7:$R$2700,16,0)</f>
        <v>7.0633999999999997</v>
      </c>
      <c r="S29" s="67">
        <f t="shared" si="4"/>
        <v>26</v>
      </c>
    </row>
    <row r="30" spans="1:19" x14ac:dyDescent="0.3">
      <c r="A30" s="82" t="s">
        <v>77</v>
      </c>
      <c r="B30" s="64">
        <f>VLOOKUP($A30,'Return Data'!$B$7:$R$2700,3,0)</f>
        <v>44158</v>
      </c>
      <c r="C30" s="65">
        <f>VLOOKUP($A30,'Return Data'!$B$7:$R$2700,4,0)</f>
        <v>16.252099999999999</v>
      </c>
      <c r="D30" s="65">
        <f>VLOOKUP($A30,'Return Data'!$B$7:$R$2700,9,0)</f>
        <v>4.5673000000000004</v>
      </c>
      <c r="E30" s="66">
        <f t="shared" si="0"/>
        <v>25</v>
      </c>
      <c r="F30" s="65">
        <f>VLOOKUP($A30,'Return Data'!$B$7:$R$2700,10,0)</f>
        <v>8.9335000000000004</v>
      </c>
      <c r="G30" s="66">
        <f t="shared" si="1"/>
        <v>23</v>
      </c>
      <c r="H30" s="65">
        <f>VLOOKUP($A30,'Return Data'!$B$7:$R$2700,11,0)</f>
        <v>6.3582000000000001</v>
      </c>
      <c r="I30" s="66">
        <f t="shared" si="2"/>
        <v>21</v>
      </c>
      <c r="J30" s="65">
        <f>VLOOKUP($A30,'Return Data'!$B$7:$R$2700,12,0)</f>
        <v>8.2904</v>
      </c>
      <c r="K30" s="66">
        <f t="shared" si="3"/>
        <v>21</v>
      </c>
      <c r="L30" s="65">
        <f>VLOOKUP($A30,'Return Data'!$B$7:$R$2700,13,0)</f>
        <v>10.1074</v>
      </c>
      <c r="M30" s="66">
        <f t="shared" si="5"/>
        <v>14</v>
      </c>
      <c r="N30" s="65">
        <f>VLOOKUP($A30,'Return Data'!$B$7:$R$2700,17,0)</f>
        <v>10.7049</v>
      </c>
      <c r="O30" s="66">
        <f t="shared" si="8"/>
        <v>13</v>
      </c>
      <c r="P30" s="65">
        <f>VLOOKUP($A30,'Return Data'!$B$7:$R$2700,14,0)</f>
        <v>7.8962000000000003</v>
      </c>
      <c r="Q30" s="66">
        <f t="shared" si="9"/>
        <v>13</v>
      </c>
      <c r="R30" s="65">
        <f>VLOOKUP($A30,'Return Data'!$B$7:$R$2700,16,0)</f>
        <v>9.1953999999999994</v>
      </c>
      <c r="S30" s="67">
        <f t="shared" si="4"/>
        <v>11</v>
      </c>
    </row>
    <row r="31" spans="1:19" x14ac:dyDescent="0.3">
      <c r="A31" s="82" t="s">
        <v>78</v>
      </c>
      <c r="B31" s="64">
        <f>VLOOKUP($A31,'Return Data'!$B$7:$R$2700,3,0)</f>
        <v>44158</v>
      </c>
      <c r="C31" s="65">
        <f>VLOOKUP($A31,'Return Data'!$B$7:$R$2700,4,0)</f>
        <v>29.1553</v>
      </c>
      <c r="D31" s="65">
        <f>VLOOKUP($A31,'Return Data'!$B$7:$R$2700,9,0)</f>
        <v>5.3550000000000004</v>
      </c>
      <c r="E31" s="66">
        <f t="shared" si="0"/>
        <v>17</v>
      </c>
      <c r="F31" s="65">
        <f>VLOOKUP($A31,'Return Data'!$B$7:$R$2700,10,0)</f>
        <v>11.99</v>
      </c>
      <c r="G31" s="66">
        <f t="shared" si="1"/>
        <v>6</v>
      </c>
      <c r="H31" s="65">
        <f>VLOOKUP($A31,'Return Data'!$B$7:$R$2700,11,0)</f>
        <v>6.1712999999999996</v>
      </c>
      <c r="I31" s="66">
        <f t="shared" si="2"/>
        <v>22</v>
      </c>
      <c r="J31" s="65">
        <f>VLOOKUP($A31,'Return Data'!$B$7:$R$2700,12,0)</f>
        <v>10.440099999999999</v>
      </c>
      <c r="K31" s="66">
        <f t="shared" si="3"/>
        <v>10</v>
      </c>
      <c r="L31" s="65">
        <f>VLOOKUP($A31,'Return Data'!$B$7:$R$2700,13,0)</f>
        <v>11.5199</v>
      </c>
      <c r="M31" s="66">
        <f t="shared" si="5"/>
        <v>6</v>
      </c>
      <c r="N31" s="65">
        <f>VLOOKUP($A31,'Return Data'!$B$7:$R$2700,17,0)</f>
        <v>12.968400000000001</v>
      </c>
      <c r="O31" s="66">
        <f t="shared" si="8"/>
        <v>3</v>
      </c>
      <c r="P31" s="65">
        <f>VLOOKUP($A31,'Return Data'!$B$7:$R$2700,14,0)</f>
        <v>9.7342999999999993</v>
      </c>
      <c r="Q31" s="66">
        <f t="shared" si="9"/>
        <v>5</v>
      </c>
      <c r="R31" s="65">
        <f>VLOOKUP($A31,'Return Data'!$B$7:$R$2700,16,0)</f>
        <v>9.3749000000000002</v>
      </c>
      <c r="S31" s="67">
        <f t="shared" si="4"/>
        <v>9</v>
      </c>
    </row>
    <row r="32" spans="1:19" x14ac:dyDescent="0.3">
      <c r="A32" s="82" t="s">
        <v>79</v>
      </c>
      <c r="B32" s="64">
        <f>VLOOKUP($A32,'Return Data'!$B$7:$R$2700,3,0)</f>
        <v>44158</v>
      </c>
      <c r="C32" s="65">
        <f>VLOOKUP($A32,'Return Data'!$B$7:$R$2700,4,0)</f>
        <v>34.637599999999999</v>
      </c>
      <c r="D32" s="65">
        <f>VLOOKUP($A32,'Return Data'!$B$7:$R$2700,9,0)</f>
        <v>6.3327</v>
      </c>
      <c r="E32" s="66">
        <f t="shared" si="0"/>
        <v>12</v>
      </c>
      <c r="F32" s="65">
        <f>VLOOKUP($A32,'Return Data'!$B$7:$R$2700,10,0)</f>
        <v>11.227600000000001</v>
      </c>
      <c r="G32" s="66">
        <f t="shared" si="1"/>
        <v>9</v>
      </c>
      <c r="H32" s="65">
        <f>VLOOKUP($A32,'Return Data'!$B$7:$R$2700,11,0)</f>
        <v>8.6989000000000001</v>
      </c>
      <c r="I32" s="66">
        <f t="shared" si="2"/>
        <v>9</v>
      </c>
      <c r="J32" s="65">
        <f>VLOOKUP($A32,'Return Data'!$B$7:$R$2700,12,0)</f>
        <v>9.8774999999999995</v>
      </c>
      <c r="K32" s="66">
        <f t="shared" si="3"/>
        <v>13</v>
      </c>
      <c r="L32" s="65">
        <f>VLOOKUP($A32,'Return Data'!$B$7:$R$2700,13,0)</f>
        <v>10.033899999999999</v>
      </c>
      <c r="M32" s="66">
        <f t="shared" si="5"/>
        <v>15</v>
      </c>
      <c r="N32" s="65">
        <f>VLOOKUP($A32,'Return Data'!$B$7:$R$2700,17,0)</f>
        <v>9.7753999999999994</v>
      </c>
      <c r="O32" s="66">
        <f t="shared" si="8"/>
        <v>16</v>
      </c>
      <c r="P32" s="65">
        <f>VLOOKUP($A32,'Return Data'!$B$7:$R$2700,14,0)</f>
        <v>7.7198000000000002</v>
      </c>
      <c r="Q32" s="66">
        <f t="shared" si="9"/>
        <v>17</v>
      </c>
      <c r="R32" s="65">
        <f>VLOOKUP($A32,'Return Data'!$B$7:$R$2700,16,0)</f>
        <v>9.5274999999999999</v>
      </c>
      <c r="S32" s="67">
        <f t="shared" si="4"/>
        <v>5</v>
      </c>
    </row>
    <row r="33" spans="1:19" x14ac:dyDescent="0.3">
      <c r="A33" s="82" t="s">
        <v>80</v>
      </c>
      <c r="B33" s="64">
        <f>VLOOKUP($A33,'Return Data'!$B$7:$R$2700,3,0)</f>
        <v>44158</v>
      </c>
      <c r="C33" s="65">
        <f>VLOOKUP($A33,'Return Data'!$B$7:$R$2700,4,0)</f>
        <v>19.720400000000001</v>
      </c>
      <c r="D33" s="65">
        <f>VLOOKUP($A33,'Return Data'!$B$7:$R$2700,9,0)</f>
        <v>4.6214000000000004</v>
      </c>
      <c r="E33" s="66">
        <f t="shared" si="0"/>
        <v>23</v>
      </c>
      <c r="F33" s="65">
        <f>VLOOKUP($A33,'Return Data'!$B$7:$R$2700,10,0)</f>
        <v>10.468400000000001</v>
      </c>
      <c r="G33" s="66">
        <f t="shared" si="1"/>
        <v>14</v>
      </c>
      <c r="H33" s="65">
        <f>VLOOKUP($A33,'Return Data'!$B$7:$R$2700,11,0)</f>
        <v>7.7417999999999996</v>
      </c>
      <c r="I33" s="66">
        <f t="shared" si="2"/>
        <v>13</v>
      </c>
      <c r="J33" s="65">
        <f>VLOOKUP($A33,'Return Data'!$B$7:$R$2700,12,0)</f>
        <v>10.2369</v>
      </c>
      <c r="K33" s="66">
        <f t="shared" si="3"/>
        <v>12</v>
      </c>
      <c r="L33" s="65">
        <f>VLOOKUP($A33,'Return Data'!$B$7:$R$2700,13,0)</f>
        <v>10.8093</v>
      </c>
      <c r="M33" s="66">
        <f t="shared" si="5"/>
        <v>10</v>
      </c>
      <c r="N33" s="65">
        <f>VLOOKUP($A33,'Return Data'!$B$7:$R$2700,17,0)</f>
        <v>11.418799999999999</v>
      </c>
      <c r="O33" s="66">
        <f t="shared" si="8"/>
        <v>10</v>
      </c>
      <c r="P33" s="65">
        <f>VLOOKUP($A33,'Return Data'!$B$7:$R$2700,14,0)</f>
        <v>8.2309999999999999</v>
      </c>
      <c r="Q33" s="66">
        <f t="shared" si="9"/>
        <v>10</v>
      </c>
      <c r="R33" s="65">
        <f>VLOOKUP($A33,'Return Data'!$B$7:$R$2700,16,0)</f>
        <v>7.8845000000000001</v>
      </c>
      <c r="S33" s="67">
        <f t="shared" si="4"/>
        <v>22</v>
      </c>
    </row>
    <row r="34" spans="1:19" x14ac:dyDescent="0.3">
      <c r="A34" s="82" t="s">
        <v>363</v>
      </c>
      <c r="B34" s="64">
        <f>VLOOKUP($A34,'Return Data'!$B$7:$R$2700,3,0)</f>
        <v>44158</v>
      </c>
      <c r="C34" s="65">
        <f>VLOOKUP($A34,'Return Data'!$B$7:$R$2700,4,0)</f>
        <v>0.39900000000000002</v>
      </c>
      <c r="D34" s="65">
        <f>VLOOKUP($A34,'Return Data'!$B$7:$R$2700,9,0)</f>
        <v>8.3209999999999997</v>
      </c>
      <c r="E34" s="66">
        <f t="shared" si="0"/>
        <v>9</v>
      </c>
      <c r="F34" s="65">
        <f>VLOOKUP($A34,'Return Data'!$B$7:$R$2700,10,0)</f>
        <v>8.4520999999999997</v>
      </c>
      <c r="G34" s="66">
        <f t="shared" si="1"/>
        <v>24</v>
      </c>
      <c r="H34" s="65">
        <f>VLOOKUP($A34,'Return Data'!$B$7:$R$2700,11,0)</f>
        <v>8.6723999999999997</v>
      </c>
      <c r="I34" s="66">
        <f t="shared" si="2"/>
        <v>10</v>
      </c>
      <c r="J34" s="65"/>
      <c r="K34" s="66"/>
      <c r="L34" s="65"/>
      <c r="M34" s="66"/>
      <c r="N34" s="65"/>
      <c r="O34" s="66"/>
      <c r="P34" s="65"/>
      <c r="Q34" s="66"/>
      <c r="R34" s="65">
        <f>VLOOKUP($A34,'Return Data'!$B$7:$R$2700,16,0)</f>
        <v>8.8626000000000005</v>
      </c>
      <c r="S34" s="67">
        <f t="shared" si="4"/>
        <v>16</v>
      </c>
    </row>
    <row r="35" spans="1:19" x14ac:dyDescent="0.3">
      <c r="A35" s="82" t="s">
        <v>81</v>
      </c>
      <c r="B35" s="64">
        <f>VLOOKUP($A35,'Return Data'!$B$7:$R$2700,3,0)</f>
        <v>44158</v>
      </c>
      <c r="C35" s="65">
        <f>VLOOKUP($A35,'Return Data'!$B$7:$R$2700,4,0)</f>
        <v>22.113399999999999</v>
      </c>
      <c r="D35" s="65">
        <f>VLOOKUP($A35,'Return Data'!$B$7:$R$2700,9,0)</f>
        <v>3.53</v>
      </c>
      <c r="E35" s="66">
        <f t="shared" si="0"/>
        <v>26</v>
      </c>
      <c r="F35" s="65">
        <f>VLOOKUP($A35,'Return Data'!$B$7:$R$2700,10,0)</f>
        <v>7.6820000000000004</v>
      </c>
      <c r="G35" s="66">
        <f t="shared" si="1"/>
        <v>25</v>
      </c>
      <c r="H35" s="65">
        <f>VLOOKUP($A35,'Return Data'!$B$7:$R$2700,11,0)</f>
        <v>6.6592000000000002</v>
      </c>
      <c r="I35" s="66">
        <f t="shared" si="2"/>
        <v>20</v>
      </c>
      <c r="J35" s="65">
        <f>VLOOKUP($A35,'Return Data'!$B$7:$R$2700,12,0)</f>
        <v>10.649800000000001</v>
      </c>
      <c r="K35" s="66">
        <f>RANK(J35,J$8:J$35,0)</f>
        <v>9</v>
      </c>
      <c r="L35" s="65">
        <f>VLOOKUP($A35,'Return Data'!$B$7:$R$2700,13,0)</f>
        <v>6.3818000000000001</v>
      </c>
      <c r="M35" s="66">
        <f>RANK(L35,L$8:L$35,0)</f>
        <v>23</v>
      </c>
      <c r="N35" s="65">
        <f>VLOOKUP($A35,'Return Data'!$B$7:$R$2700,17,0)</f>
        <v>2.1116999999999999</v>
      </c>
      <c r="O35" s="66">
        <f>RANK(N35,N$8:N$35,0)</f>
        <v>25</v>
      </c>
      <c r="P35" s="65">
        <f>VLOOKUP($A35,'Return Data'!$B$7:$R$2700,14,0)</f>
        <v>2.5068000000000001</v>
      </c>
      <c r="Q35" s="66">
        <f>RANK(P35,P$8:P$35,0)</f>
        <v>25</v>
      </c>
      <c r="R35" s="65">
        <f>VLOOKUP($A35,'Return Data'!$B$7:$R$2700,16,0)</f>
        <v>7.4584000000000001</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7.161567857142856</v>
      </c>
      <c r="E37" s="88"/>
      <c r="F37" s="89">
        <f>AVERAGE(F8:F35)</f>
        <v>9.8769999999999989</v>
      </c>
      <c r="G37" s="88"/>
      <c r="H37" s="89">
        <f>AVERAGE(H8:H35)</f>
        <v>7.6478107142857166</v>
      </c>
      <c r="I37" s="88"/>
      <c r="J37" s="89">
        <f>AVERAGE(J8:J35)</f>
        <v>7.72</v>
      </c>
      <c r="K37" s="88"/>
      <c r="L37" s="89">
        <f>AVERAGE(L8:L35)</f>
        <v>9.4725999999999981</v>
      </c>
      <c r="M37" s="88"/>
      <c r="N37" s="89">
        <f>AVERAGE(N8:N35)</f>
        <v>9.6800080000000008</v>
      </c>
      <c r="O37" s="88"/>
      <c r="P37" s="89">
        <f>AVERAGE(P8:P35)</f>
        <v>7.7109919999999992</v>
      </c>
      <c r="Q37" s="88"/>
      <c r="R37" s="89">
        <f>AVERAGE(R8:R35)</f>
        <v>7.6328392857142857</v>
      </c>
      <c r="S37" s="90"/>
    </row>
    <row r="38" spans="1:19" x14ac:dyDescent="0.3">
      <c r="A38" s="87" t="s">
        <v>28</v>
      </c>
      <c r="B38" s="88"/>
      <c r="C38" s="88"/>
      <c r="D38" s="89">
        <f>MIN(D8:D35)</f>
        <v>0</v>
      </c>
      <c r="E38" s="88"/>
      <c r="F38" s="89">
        <f>MIN(F8:F35)</f>
        <v>0</v>
      </c>
      <c r="G38" s="88"/>
      <c r="H38" s="89">
        <f>MIN(H8:H35)</f>
        <v>0</v>
      </c>
      <c r="I38" s="88"/>
      <c r="J38" s="89">
        <f>MIN(J8:J35)</f>
        <v>-33.726999999999997</v>
      </c>
      <c r="K38" s="88"/>
      <c r="L38" s="89">
        <f>MIN(L8:L35)</f>
        <v>-2.3681999999999999</v>
      </c>
      <c r="M38" s="88"/>
      <c r="N38" s="89">
        <f>MIN(N8:N35)</f>
        <v>2.1116999999999999</v>
      </c>
      <c r="O38" s="88"/>
      <c r="P38" s="89">
        <f>MIN(P8:P35)</f>
        <v>2.5068000000000001</v>
      </c>
      <c r="Q38" s="88"/>
      <c r="R38" s="89">
        <f>MIN(R8:R35)</f>
        <v>-24.005199999999999</v>
      </c>
      <c r="S38" s="90"/>
    </row>
    <row r="39" spans="1:19" ht="15" thickBot="1" x14ac:dyDescent="0.35">
      <c r="A39" s="91" t="s">
        <v>29</v>
      </c>
      <c r="B39" s="92"/>
      <c r="C39" s="92"/>
      <c r="D39" s="93">
        <f>MAX(D8:D35)</f>
        <v>20.895800000000001</v>
      </c>
      <c r="E39" s="92"/>
      <c r="F39" s="93">
        <f>MAX(F8:F35)</f>
        <v>15.5045</v>
      </c>
      <c r="G39" s="92"/>
      <c r="H39" s="93">
        <f>MAX(H8:H35)</f>
        <v>12.1272</v>
      </c>
      <c r="I39" s="92"/>
      <c r="J39" s="93">
        <f>MAX(J8:J35)</f>
        <v>13.099600000000001</v>
      </c>
      <c r="K39" s="92"/>
      <c r="L39" s="93">
        <f>MAX(L8:L35)</f>
        <v>13.674300000000001</v>
      </c>
      <c r="M39" s="92"/>
      <c r="N39" s="93">
        <f>MAX(N8:N35)</f>
        <v>13.6393</v>
      </c>
      <c r="O39" s="92"/>
      <c r="P39" s="93">
        <f>MAX(P8:P35)</f>
        <v>10.3765</v>
      </c>
      <c r="Q39" s="92"/>
      <c r="R39" s="93">
        <f>MAX(R8:R35)</f>
        <v>11.1609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44158</v>
      </c>
      <c r="C8" s="65">
        <f>VLOOKUP($A8,'Return Data'!$B$7:$R$2700,4,0)</f>
        <v>23.5015</v>
      </c>
      <c r="D8" s="65">
        <f>VLOOKUP($A8,'Return Data'!$B$7:$R$2700,9,0)</f>
        <v>9.4082000000000008</v>
      </c>
      <c r="E8" s="66">
        <f t="shared" ref="E8:E39" si="0">RANK(D8,D$8:D$39,0)</f>
        <v>5</v>
      </c>
      <c r="F8" s="65">
        <f>VLOOKUP($A8,'Return Data'!$B$7:$R$2700,10,0)</f>
        <v>8.9882000000000009</v>
      </c>
      <c r="G8" s="66">
        <f t="shared" ref="G8:G39" si="1">RANK(F8,F$8:F$39,0)</f>
        <v>22</v>
      </c>
      <c r="H8" s="65">
        <f>VLOOKUP($A8,'Return Data'!$B$7:$R$2700,11,0)</f>
        <v>11.498100000000001</v>
      </c>
      <c r="I8" s="66">
        <f t="shared" ref="I8:I39" si="2">RANK(H8,H$8:H$39,0)</f>
        <v>2</v>
      </c>
      <c r="J8" s="65">
        <f>VLOOKUP($A8,'Return Data'!$B$7:$R$2700,12,0)</f>
        <v>8.3112999999999992</v>
      </c>
      <c r="K8" s="66">
        <f t="shared" ref="K8:K37" si="3">RANK(J8,J$8:J$39,0)</f>
        <v>16</v>
      </c>
      <c r="L8" s="65">
        <f>VLOOKUP($A8,'Return Data'!$B$7:$R$2700,13,0)</f>
        <v>3.9352</v>
      </c>
      <c r="M8" s="66">
        <f>RANK(L8,L$8:L$39,0)</f>
        <v>28</v>
      </c>
      <c r="N8" s="65">
        <f>VLOOKUP($A8,'Return Data'!$B$7:$R$2700,17,0)</f>
        <v>4.9706999999999999</v>
      </c>
      <c r="O8" s="66">
        <f>RANK(N8,N$8:N$39,0)</f>
        <v>25</v>
      </c>
      <c r="P8" s="65">
        <f>VLOOKUP($A8,'Return Data'!$B$7:$R$2700,14,0)</f>
        <v>4.1657999999999999</v>
      </c>
      <c r="Q8" s="66">
        <f>RANK(P8,P$8:P$39,0)</f>
        <v>25</v>
      </c>
      <c r="R8" s="65">
        <f>VLOOKUP($A8,'Return Data'!$B$7:$R$2700,16,0)</f>
        <v>7.62</v>
      </c>
      <c r="S8" s="67">
        <f t="shared" ref="S8:S39" si="4">RANK(R8,R$8:R$39,0)</f>
        <v>19</v>
      </c>
    </row>
    <row r="9" spans="1:19" x14ac:dyDescent="0.3">
      <c r="A9" s="82" t="s">
        <v>83</v>
      </c>
      <c r="B9" s="64">
        <f>VLOOKUP($A9,'Return Data'!$B$7:$R$2700,3,0)</f>
        <v>44158</v>
      </c>
      <c r="C9" s="65">
        <f>VLOOKUP($A9,'Return Data'!$B$7:$R$2700,4,0)</f>
        <v>33.977400000000003</v>
      </c>
      <c r="D9" s="65">
        <f>VLOOKUP($A9,'Return Data'!$B$7:$R$2700,9,0)</f>
        <v>9.4313000000000002</v>
      </c>
      <c r="E9" s="66">
        <f t="shared" si="0"/>
        <v>4</v>
      </c>
      <c r="F9" s="65">
        <f>VLOOKUP($A9,'Return Data'!$B$7:$R$2700,10,0)</f>
        <v>9.0000999999999998</v>
      </c>
      <c r="G9" s="66">
        <f t="shared" si="1"/>
        <v>18</v>
      </c>
      <c r="H9" s="65">
        <f>VLOOKUP($A9,'Return Data'!$B$7:$R$2700,11,0)</f>
        <v>11.506600000000001</v>
      </c>
      <c r="I9" s="66">
        <f t="shared" si="2"/>
        <v>1</v>
      </c>
      <c r="J9" s="65">
        <f>VLOOKUP($A9,'Return Data'!$B$7:$R$2700,12,0)</f>
        <v>8.3232999999999997</v>
      </c>
      <c r="K9" s="66">
        <f t="shared" si="3"/>
        <v>15</v>
      </c>
      <c r="L9" s="65">
        <f>VLOOKUP($A9,'Return Data'!$B$7:$R$2700,13,0)</f>
        <v>3.9443000000000001</v>
      </c>
      <c r="M9" s="66">
        <f>RANK(L9,L$8:L$39,0)</f>
        <v>27</v>
      </c>
      <c r="N9" s="65">
        <f>VLOOKUP($A9,'Return Data'!$B$7:$R$2700,17,0)</f>
        <v>4.9752999999999998</v>
      </c>
      <c r="O9" s="66">
        <f>RANK(N9,N$8:N$39,0)</f>
        <v>24</v>
      </c>
      <c r="P9" s="65">
        <f>VLOOKUP($A9,'Return Data'!$B$7:$R$2700,14,0)</f>
        <v>4.1691000000000003</v>
      </c>
      <c r="Q9" s="66">
        <f>RANK(P9,P$8:P$39,0)</f>
        <v>24</v>
      </c>
      <c r="R9" s="65">
        <f>VLOOKUP($A9,'Return Data'!$B$7:$R$2700,16,0)</f>
        <v>7.859</v>
      </c>
      <c r="S9" s="67">
        <f t="shared" si="4"/>
        <v>17</v>
      </c>
    </row>
    <row r="10" spans="1:19" x14ac:dyDescent="0.3">
      <c r="A10" s="82" t="s">
        <v>84</v>
      </c>
      <c r="B10" s="64">
        <f>VLOOKUP($A10,'Return Data'!$B$7:$R$2700,3,0)</f>
        <v>44158</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-33.727699999999999</v>
      </c>
      <c r="K10" s="66">
        <f t="shared" si="3"/>
        <v>31</v>
      </c>
      <c r="L10" s="65"/>
      <c r="M10" s="66"/>
      <c r="N10" s="65"/>
      <c r="O10" s="66"/>
      <c r="P10" s="65"/>
      <c r="Q10" s="66"/>
      <c r="R10" s="65">
        <f>VLOOKUP($A10,'Return Data'!$B$7:$R$2700,16,0)</f>
        <v>-24.000299999999999</v>
      </c>
      <c r="S10" s="67">
        <f t="shared" si="4"/>
        <v>31</v>
      </c>
    </row>
    <row r="11" spans="1:19" x14ac:dyDescent="0.3">
      <c r="A11" s="82" t="s">
        <v>85</v>
      </c>
      <c r="B11" s="64">
        <f>VLOOKUP($A11,'Return Data'!$B$7:$R$2700,3,0)</f>
        <v>44158</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-33.722200000000001</v>
      </c>
      <c r="K11" s="66">
        <f t="shared" si="3"/>
        <v>30</v>
      </c>
      <c r="L11" s="65"/>
      <c r="M11" s="66"/>
      <c r="N11" s="65"/>
      <c r="O11" s="66"/>
      <c r="P11" s="65"/>
      <c r="Q11" s="66"/>
      <c r="R11" s="65">
        <f>VLOOKUP($A11,'Return Data'!$B$7:$R$2700,16,0)</f>
        <v>-24.002500000000001</v>
      </c>
      <c r="S11" s="67">
        <f t="shared" si="4"/>
        <v>32</v>
      </c>
    </row>
    <row r="12" spans="1:19" x14ac:dyDescent="0.3">
      <c r="A12" s="82" t="s">
        <v>86</v>
      </c>
      <c r="B12" s="64">
        <f>VLOOKUP($A12,'Return Data'!$B$7:$R$2700,3,0)</f>
        <v>44158</v>
      </c>
      <c r="C12" s="65">
        <f>VLOOKUP($A12,'Return Data'!$B$7:$R$2700,4,0)</f>
        <v>22.9404</v>
      </c>
      <c r="D12" s="65">
        <f>VLOOKUP($A12,'Return Data'!$B$7:$R$2700,9,0)</f>
        <v>4.4564000000000004</v>
      </c>
      <c r="E12" s="66">
        <f t="shared" si="0"/>
        <v>22</v>
      </c>
      <c r="F12" s="65">
        <f>VLOOKUP($A12,'Return Data'!$B$7:$R$2700,10,0)</f>
        <v>12.394299999999999</v>
      </c>
      <c r="G12" s="66">
        <f t="shared" si="1"/>
        <v>3</v>
      </c>
      <c r="H12" s="65">
        <f>VLOOKUP($A12,'Return Data'!$B$7:$R$2700,11,0)</f>
        <v>9.8895</v>
      </c>
      <c r="I12" s="66">
        <f t="shared" si="2"/>
        <v>5</v>
      </c>
      <c r="J12" s="65">
        <f>VLOOKUP($A12,'Return Data'!$B$7:$R$2700,12,0)</f>
        <v>11.185</v>
      </c>
      <c r="K12" s="66">
        <f t="shared" si="3"/>
        <v>2</v>
      </c>
      <c r="L12" s="65">
        <f>VLOOKUP($A12,'Return Data'!$B$7:$R$2700,13,0)</f>
        <v>12.6296</v>
      </c>
      <c r="M12" s="66">
        <f t="shared" ref="M12:M37" si="5">RANK(L12,L$8:L$39,0)</f>
        <v>2</v>
      </c>
      <c r="N12" s="65">
        <f>VLOOKUP($A12,'Return Data'!$B$7:$R$2700,17,0)</f>
        <v>12.398099999999999</v>
      </c>
      <c r="O12" s="66">
        <f t="shared" ref="O12:O25" si="6">RANK(N12,N$8:N$39,0)</f>
        <v>2</v>
      </c>
      <c r="P12" s="65">
        <f>VLOOKUP($A12,'Return Data'!$B$7:$R$2700,14,0)</f>
        <v>9.5877999999999997</v>
      </c>
      <c r="Q12" s="66">
        <f t="shared" ref="Q12:Q25" si="7">RANK(P12,P$8:P$39,0)</f>
        <v>2</v>
      </c>
      <c r="R12" s="65">
        <f>VLOOKUP($A12,'Return Data'!$B$7:$R$2700,16,0)</f>
        <v>9.0503</v>
      </c>
      <c r="S12" s="67">
        <f t="shared" si="4"/>
        <v>3</v>
      </c>
    </row>
    <row r="13" spans="1:19" x14ac:dyDescent="0.3">
      <c r="A13" s="82" t="s">
        <v>87</v>
      </c>
      <c r="B13" s="64">
        <f>VLOOKUP($A13,'Return Data'!$B$7:$R$2700,3,0)</f>
        <v>44158</v>
      </c>
      <c r="C13" s="65">
        <f>VLOOKUP($A13,'Return Data'!$B$7:$R$2700,4,0)</f>
        <v>17.822600000000001</v>
      </c>
      <c r="D13" s="65">
        <f>VLOOKUP($A13,'Return Data'!$B$7:$R$2700,9,0)</f>
        <v>5.4288999999999996</v>
      </c>
      <c r="E13" s="66">
        <f t="shared" si="0"/>
        <v>15</v>
      </c>
      <c r="F13" s="65">
        <f>VLOOKUP($A13,'Return Data'!$B$7:$R$2700,10,0)</f>
        <v>9.1338000000000008</v>
      </c>
      <c r="G13" s="66">
        <f t="shared" si="1"/>
        <v>16</v>
      </c>
      <c r="H13" s="65">
        <f>VLOOKUP($A13,'Return Data'!$B$7:$R$2700,11,0)</f>
        <v>6.9279999999999999</v>
      </c>
      <c r="I13" s="66">
        <f t="shared" si="2"/>
        <v>18</v>
      </c>
      <c r="J13" s="65">
        <f>VLOOKUP($A13,'Return Data'!$B$7:$R$2700,12,0)</f>
        <v>6.8040000000000003</v>
      </c>
      <c r="K13" s="66">
        <f t="shared" si="3"/>
        <v>27</v>
      </c>
      <c r="L13" s="65">
        <f>VLOOKUP($A13,'Return Data'!$B$7:$R$2700,13,0)</f>
        <v>7.3127000000000004</v>
      </c>
      <c r="M13" s="66">
        <f t="shared" si="5"/>
        <v>23</v>
      </c>
      <c r="N13" s="65">
        <f>VLOOKUP($A13,'Return Data'!$B$7:$R$2700,17,0)</f>
        <v>2.5512999999999999</v>
      </c>
      <c r="O13" s="66">
        <f t="shared" si="6"/>
        <v>26</v>
      </c>
      <c r="P13" s="65">
        <f>VLOOKUP($A13,'Return Data'!$B$7:$R$2700,14,0)</f>
        <v>3.2332000000000001</v>
      </c>
      <c r="Q13" s="66">
        <f t="shared" si="7"/>
        <v>27</v>
      </c>
      <c r="R13" s="65">
        <f>VLOOKUP($A13,'Return Data'!$B$7:$R$2700,16,0)</f>
        <v>7.1169000000000002</v>
      </c>
      <c r="S13" s="67">
        <f t="shared" si="4"/>
        <v>24</v>
      </c>
    </row>
    <row r="14" spans="1:19" x14ac:dyDescent="0.3">
      <c r="A14" s="82" t="s">
        <v>88</v>
      </c>
      <c r="B14" s="64">
        <f>VLOOKUP($A14,'Return Data'!$B$7:$R$2700,3,0)</f>
        <v>44158</v>
      </c>
      <c r="C14" s="65">
        <f>VLOOKUP($A14,'Return Data'!$B$7:$R$2700,4,0)</f>
        <v>36.082299999999996</v>
      </c>
      <c r="D14" s="65">
        <f>VLOOKUP($A14,'Return Data'!$B$7:$R$2700,9,0)</f>
        <v>4.0044000000000004</v>
      </c>
      <c r="E14" s="66">
        <f t="shared" si="0"/>
        <v>26</v>
      </c>
      <c r="F14" s="65">
        <f>VLOOKUP($A14,'Return Data'!$B$7:$R$2700,10,0)</f>
        <v>9.9783000000000008</v>
      </c>
      <c r="G14" s="66">
        <f t="shared" si="1"/>
        <v>12</v>
      </c>
      <c r="H14" s="65">
        <f>VLOOKUP($A14,'Return Data'!$B$7:$R$2700,11,0)</f>
        <v>4.5885999999999996</v>
      </c>
      <c r="I14" s="66">
        <f t="shared" si="2"/>
        <v>27</v>
      </c>
      <c r="J14" s="65">
        <f>VLOOKUP($A14,'Return Data'!$B$7:$R$2700,12,0)</f>
        <v>7.6341999999999999</v>
      </c>
      <c r="K14" s="66">
        <f t="shared" si="3"/>
        <v>24</v>
      </c>
      <c r="L14" s="65">
        <f>VLOOKUP($A14,'Return Data'!$B$7:$R$2700,13,0)</f>
        <v>8.9763000000000002</v>
      </c>
      <c r="M14" s="66">
        <f t="shared" si="5"/>
        <v>15</v>
      </c>
      <c r="N14" s="65">
        <f>VLOOKUP($A14,'Return Data'!$B$7:$R$2700,17,0)</f>
        <v>9.0441000000000003</v>
      </c>
      <c r="O14" s="66">
        <f t="shared" si="6"/>
        <v>15</v>
      </c>
      <c r="P14" s="65">
        <f>VLOOKUP($A14,'Return Data'!$B$7:$R$2700,14,0)</f>
        <v>6.8395000000000001</v>
      </c>
      <c r="Q14" s="66">
        <f t="shared" si="7"/>
        <v>17</v>
      </c>
      <c r="R14" s="65">
        <f>VLOOKUP($A14,'Return Data'!$B$7:$R$2700,16,0)</f>
        <v>8.2548999999999992</v>
      </c>
      <c r="S14" s="67">
        <f t="shared" si="4"/>
        <v>14</v>
      </c>
    </row>
    <row r="15" spans="1:19" x14ac:dyDescent="0.3">
      <c r="A15" s="82" t="s">
        <v>89</v>
      </c>
      <c r="B15" s="64">
        <f>VLOOKUP($A15,'Return Data'!$B$7:$R$2700,3,0)</f>
        <v>44158</v>
      </c>
      <c r="C15" s="65">
        <f>VLOOKUP($A15,'Return Data'!$B$7:$R$2700,4,0)</f>
        <v>23.9391</v>
      </c>
      <c r="D15" s="65">
        <f>VLOOKUP($A15,'Return Data'!$B$7:$R$2700,9,0)</f>
        <v>3.8736000000000002</v>
      </c>
      <c r="E15" s="66">
        <f t="shared" si="0"/>
        <v>28</v>
      </c>
      <c r="F15" s="65">
        <f>VLOOKUP($A15,'Return Data'!$B$7:$R$2700,10,0)</f>
        <v>9.0391999999999992</v>
      </c>
      <c r="G15" s="66">
        <f t="shared" si="1"/>
        <v>17</v>
      </c>
      <c r="H15" s="65">
        <f>VLOOKUP($A15,'Return Data'!$B$7:$R$2700,11,0)</f>
        <v>5.0972999999999997</v>
      </c>
      <c r="I15" s="66">
        <f t="shared" si="2"/>
        <v>26</v>
      </c>
      <c r="J15" s="65">
        <f>VLOOKUP($A15,'Return Data'!$B$7:$R$2700,12,0)</f>
        <v>9.4478000000000009</v>
      </c>
      <c r="K15" s="66">
        <f t="shared" si="3"/>
        <v>12</v>
      </c>
      <c r="L15" s="65">
        <f>VLOOKUP($A15,'Return Data'!$B$7:$R$2700,13,0)</f>
        <v>9.2333999999999996</v>
      </c>
      <c r="M15" s="66">
        <f t="shared" si="5"/>
        <v>13</v>
      </c>
      <c r="N15" s="65">
        <f>VLOOKUP($A15,'Return Data'!$B$7:$R$2700,17,0)</f>
        <v>9.5639000000000003</v>
      </c>
      <c r="O15" s="66">
        <f t="shared" si="6"/>
        <v>14</v>
      </c>
      <c r="P15" s="65">
        <f>VLOOKUP($A15,'Return Data'!$B$7:$R$2700,14,0)</f>
        <v>7.0513000000000003</v>
      </c>
      <c r="Q15" s="66">
        <f t="shared" si="7"/>
        <v>15</v>
      </c>
      <c r="R15" s="65">
        <f>VLOOKUP($A15,'Return Data'!$B$7:$R$2700,16,0)</f>
        <v>7.8891</v>
      </c>
      <c r="S15" s="67">
        <f t="shared" si="4"/>
        <v>16</v>
      </c>
    </row>
    <row r="16" spans="1:19" x14ac:dyDescent="0.3">
      <c r="A16" s="82" t="s">
        <v>90</v>
      </c>
      <c r="B16" s="64">
        <f>VLOOKUP($A16,'Return Data'!$B$7:$R$2700,3,0)</f>
        <v>44158</v>
      </c>
      <c r="C16" s="65">
        <f>VLOOKUP($A16,'Return Data'!$B$7:$R$2700,4,0)</f>
        <v>2618.1893</v>
      </c>
      <c r="D16" s="65">
        <f>VLOOKUP($A16,'Return Data'!$B$7:$R$2700,9,0)</f>
        <v>6.1936999999999998</v>
      </c>
      <c r="E16" s="66">
        <f t="shared" si="0"/>
        <v>14</v>
      </c>
      <c r="F16" s="65">
        <f>VLOOKUP($A16,'Return Data'!$B$7:$R$2700,10,0)</f>
        <v>10.961</v>
      </c>
      <c r="G16" s="66">
        <f t="shared" si="1"/>
        <v>7</v>
      </c>
      <c r="H16" s="65">
        <f>VLOOKUP($A16,'Return Data'!$B$7:$R$2700,11,0)</f>
        <v>6.2495000000000003</v>
      </c>
      <c r="I16" s="66">
        <f t="shared" si="2"/>
        <v>21</v>
      </c>
      <c r="J16" s="65">
        <f>VLOOKUP($A16,'Return Data'!$B$7:$R$2700,12,0)</f>
        <v>11.1723</v>
      </c>
      <c r="K16" s="66">
        <f t="shared" si="3"/>
        <v>3</v>
      </c>
      <c r="L16" s="65">
        <f>VLOOKUP($A16,'Return Data'!$B$7:$R$2700,13,0)</f>
        <v>12.3192</v>
      </c>
      <c r="M16" s="66">
        <f t="shared" si="5"/>
        <v>3</v>
      </c>
      <c r="N16" s="65">
        <f>VLOOKUP($A16,'Return Data'!$B$7:$R$2700,17,0)</f>
        <v>12.246700000000001</v>
      </c>
      <c r="O16" s="66">
        <f t="shared" si="6"/>
        <v>4</v>
      </c>
      <c r="P16" s="65">
        <f>VLOOKUP($A16,'Return Data'!$B$7:$R$2700,14,0)</f>
        <v>9.1056000000000008</v>
      </c>
      <c r="Q16" s="66">
        <f t="shared" si="7"/>
        <v>4</v>
      </c>
      <c r="R16" s="65">
        <f>VLOOKUP($A16,'Return Data'!$B$7:$R$2700,16,0)</f>
        <v>7.3596000000000004</v>
      </c>
      <c r="S16" s="67">
        <f t="shared" si="4"/>
        <v>22</v>
      </c>
    </row>
    <row r="17" spans="1:19" x14ac:dyDescent="0.3">
      <c r="A17" s="82" t="s">
        <v>92</v>
      </c>
      <c r="B17" s="64">
        <f>VLOOKUP($A17,'Return Data'!$B$7:$R$2700,3,0)</f>
        <v>44158</v>
      </c>
      <c r="C17" s="65">
        <f>VLOOKUP($A17,'Return Data'!$B$7:$R$2700,4,0)</f>
        <v>66.965999999999994</v>
      </c>
      <c r="D17" s="65">
        <f>VLOOKUP($A17,'Return Data'!$B$7:$R$2700,9,0)</f>
        <v>20.081700000000001</v>
      </c>
      <c r="E17" s="66">
        <f t="shared" si="0"/>
        <v>1</v>
      </c>
      <c r="F17" s="65">
        <f>VLOOKUP($A17,'Return Data'!$B$7:$R$2700,10,0)</f>
        <v>3.7124999999999999</v>
      </c>
      <c r="G17" s="66">
        <f t="shared" si="1"/>
        <v>29</v>
      </c>
      <c r="H17" s="65">
        <f>VLOOKUP($A17,'Return Data'!$B$7:$R$2700,11,0)</f>
        <v>4.0875000000000004</v>
      </c>
      <c r="I17" s="66">
        <f t="shared" si="2"/>
        <v>28</v>
      </c>
      <c r="J17" s="65">
        <f>VLOOKUP($A17,'Return Data'!$B$7:$R$2700,12,0)</f>
        <v>-1.8541000000000001</v>
      </c>
      <c r="K17" s="66">
        <f t="shared" si="3"/>
        <v>29</v>
      </c>
      <c r="L17" s="65">
        <f>VLOOKUP($A17,'Return Data'!$B$7:$R$2700,13,0)</f>
        <v>-3.1732999999999998</v>
      </c>
      <c r="M17" s="66">
        <f t="shared" si="5"/>
        <v>29</v>
      </c>
      <c r="N17" s="65">
        <f>VLOOKUP($A17,'Return Data'!$B$7:$R$2700,17,0)</f>
        <v>2.4874000000000001</v>
      </c>
      <c r="O17" s="66">
        <f t="shared" si="6"/>
        <v>27</v>
      </c>
      <c r="P17" s="65">
        <f>VLOOKUP($A17,'Return Data'!$B$7:$R$2700,14,0)</f>
        <v>3.7322000000000002</v>
      </c>
      <c r="Q17" s="66">
        <f t="shared" si="7"/>
        <v>26</v>
      </c>
      <c r="R17" s="65">
        <f>VLOOKUP($A17,'Return Data'!$B$7:$R$2700,16,0)</f>
        <v>8.3407999999999998</v>
      </c>
      <c r="S17" s="67">
        <f t="shared" si="4"/>
        <v>13</v>
      </c>
    </row>
    <row r="18" spans="1:19" x14ac:dyDescent="0.3">
      <c r="A18" s="82" t="s">
        <v>93</v>
      </c>
      <c r="B18" s="64">
        <f>VLOOKUP($A18,'Return Data'!$B$7:$R$2700,3,0)</f>
        <v>44158</v>
      </c>
      <c r="C18" s="65">
        <f>VLOOKUP($A18,'Return Data'!$B$7:$R$2700,4,0)</f>
        <v>67.6828</v>
      </c>
      <c r="D18" s="65">
        <f>VLOOKUP($A18,'Return Data'!$B$7:$R$2700,9,0)</f>
        <v>6.9118000000000004</v>
      </c>
      <c r="E18" s="66">
        <f t="shared" si="0"/>
        <v>11</v>
      </c>
      <c r="F18" s="65">
        <f>VLOOKUP($A18,'Return Data'!$B$7:$R$2700,10,0)</f>
        <v>8.9915000000000003</v>
      </c>
      <c r="G18" s="66">
        <f t="shared" si="1"/>
        <v>19</v>
      </c>
      <c r="H18" s="65">
        <f>VLOOKUP($A18,'Return Data'!$B$7:$R$2700,11,0)</f>
        <v>8.7576000000000001</v>
      </c>
      <c r="I18" s="66">
        <f t="shared" si="2"/>
        <v>8</v>
      </c>
      <c r="J18" s="65">
        <f>VLOOKUP($A18,'Return Data'!$B$7:$R$2700,12,0)</f>
        <v>8.2102000000000004</v>
      </c>
      <c r="K18" s="66">
        <f t="shared" si="3"/>
        <v>17</v>
      </c>
      <c r="L18" s="65">
        <f>VLOOKUP($A18,'Return Data'!$B$7:$R$2700,13,0)</f>
        <v>8.5509000000000004</v>
      </c>
      <c r="M18" s="66">
        <f t="shared" si="5"/>
        <v>17</v>
      </c>
      <c r="N18" s="65">
        <f>VLOOKUP($A18,'Return Data'!$B$7:$R$2700,17,0)</f>
        <v>6.4013999999999998</v>
      </c>
      <c r="O18" s="66">
        <f t="shared" si="6"/>
        <v>21</v>
      </c>
      <c r="P18" s="65">
        <f>VLOOKUP($A18,'Return Data'!$B$7:$R$2700,14,0)</f>
        <v>4.8777999999999997</v>
      </c>
      <c r="Q18" s="66">
        <f t="shared" si="7"/>
        <v>20</v>
      </c>
      <c r="R18" s="65">
        <f>VLOOKUP($A18,'Return Data'!$B$7:$R$2700,16,0)</f>
        <v>8.4441000000000006</v>
      </c>
      <c r="S18" s="67">
        <f t="shared" si="4"/>
        <v>10</v>
      </c>
    </row>
    <row r="19" spans="1:19" x14ac:dyDescent="0.3">
      <c r="A19" s="82" t="s">
        <v>94</v>
      </c>
      <c r="B19" s="64">
        <f>VLOOKUP($A19,'Return Data'!$B$7:$R$2700,3,0)</f>
        <v>44158</v>
      </c>
      <c r="C19" s="65">
        <f>VLOOKUP($A19,'Return Data'!$B$7:$R$2700,4,0)</f>
        <v>67.6828</v>
      </c>
      <c r="D19" s="65">
        <f>VLOOKUP($A19,'Return Data'!$B$7:$R$2700,9,0)</f>
        <v>6.9118000000000004</v>
      </c>
      <c r="E19" s="66">
        <f t="shared" si="0"/>
        <v>11</v>
      </c>
      <c r="F19" s="65">
        <f>VLOOKUP($A19,'Return Data'!$B$7:$R$2700,10,0)</f>
        <v>8.9915000000000003</v>
      </c>
      <c r="G19" s="66">
        <f t="shared" si="1"/>
        <v>19</v>
      </c>
      <c r="H19" s="65">
        <f>VLOOKUP($A19,'Return Data'!$B$7:$R$2700,11,0)</f>
        <v>8.7576000000000001</v>
      </c>
      <c r="I19" s="66">
        <f t="shared" si="2"/>
        <v>8</v>
      </c>
      <c r="J19" s="65">
        <f>VLOOKUP($A19,'Return Data'!$B$7:$R$2700,12,0)</f>
        <v>8.2102000000000004</v>
      </c>
      <c r="K19" s="66">
        <f t="shared" si="3"/>
        <v>17</v>
      </c>
      <c r="L19" s="65">
        <f>VLOOKUP($A19,'Return Data'!$B$7:$R$2700,13,0)</f>
        <v>8.5509000000000004</v>
      </c>
      <c r="M19" s="66">
        <f t="shared" si="5"/>
        <v>17</v>
      </c>
      <c r="N19" s="65">
        <f>VLOOKUP($A19,'Return Data'!$B$7:$R$2700,17,0)</f>
        <v>6.4013999999999998</v>
      </c>
      <c r="O19" s="66">
        <f t="shared" si="6"/>
        <v>21</v>
      </c>
      <c r="P19" s="65">
        <f>VLOOKUP($A19,'Return Data'!$B$7:$R$2700,14,0)</f>
        <v>4.8777999999999997</v>
      </c>
      <c r="Q19" s="66">
        <f t="shared" si="7"/>
        <v>20</v>
      </c>
      <c r="R19" s="65">
        <f>VLOOKUP($A19,'Return Data'!$B$7:$R$2700,16,0)</f>
        <v>8.4441000000000006</v>
      </c>
      <c r="S19" s="67">
        <f t="shared" si="4"/>
        <v>10</v>
      </c>
    </row>
    <row r="20" spans="1:19" x14ac:dyDescent="0.3">
      <c r="A20" s="82" t="s">
        <v>95</v>
      </c>
      <c r="B20" s="64">
        <f>VLOOKUP($A20,'Return Data'!$B$7:$R$2700,3,0)</f>
        <v>44158</v>
      </c>
      <c r="C20" s="65">
        <f>VLOOKUP($A20,'Return Data'!$B$7:$R$2700,4,0)</f>
        <v>67.6828</v>
      </c>
      <c r="D20" s="65">
        <f>VLOOKUP($A20,'Return Data'!$B$7:$R$2700,9,0)</f>
        <v>6.9118000000000004</v>
      </c>
      <c r="E20" s="66">
        <f t="shared" si="0"/>
        <v>11</v>
      </c>
      <c r="F20" s="65">
        <f>VLOOKUP($A20,'Return Data'!$B$7:$R$2700,10,0)</f>
        <v>8.9915000000000003</v>
      </c>
      <c r="G20" s="66">
        <f t="shared" si="1"/>
        <v>19</v>
      </c>
      <c r="H20" s="65">
        <f>VLOOKUP($A20,'Return Data'!$B$7:$R$2700,11,0)</f>
        <v>8.7576000000000001</v>
      </c>
      <c r="I20" s="66">
        <f t="shared" si="2"/>
        <v>8</v>
      </c>
      <c r="J20" s="65">
        <f>VLOOKUP($A20,'Return Data'!$B$7:$R$2700,12,0)</f>
        <v>8.2102000000000004</v>
      </c>
      <c r="K20" s="66">
        <f t="shared" si="3"/>
        <v>17</v>
      </c>
      <c r="L20" s="65">
        <f>VLOOKUP($A20,'Return Data'!$B$7:$R$2700,13,0)</f>
        <v>8.5509000000000004</v>
      </c>
      <c r="M20" s="66">
        <f t="shared" si="5"/>
        <v>17</v>
      </c>
      <c r="N20" s="65">
        <f>VLOOKUP($A20,'Return Data'!$B$7:$R$2700,17,0)</f>
        <v>6.4013999999999998</v>
      </c>
      <c r="O20" s="66">
        <f t="shared" si="6"/>
        <v>21</v>
      </c>
      <c r="P20" s="65">
        <f>VLOOKUP($A20,'Return Data'!$B$7:$R$2700,14,0)</f>
        <v>4.8777999999999997</v>
      </c>
      <c r="Q20" s="66">
        <f t="shared" si="7"/>
        <v>20</v>
      </c>
      <c r="R20" s="65">
        <f>VLOOKUP($A20,'Return Data'!$B$7:$R$2700,16,0)</f>
        <v>8.4441000000000006</v>
      </c>
      <c r="S20" s="67">
        <f t="shared" si="4"/>
        <v>10</v>
      </c>
    </row>
    <row r="21" spans="1:19" x14ac:dyDescent="0.3">
      <c r="A21" s="82" t="s">
        <v>96</v>
      </c>
      <c r="B21" s="64">
        <f>VLOOKUP($A21,'Return Data'!$B$7:$R$2700,3,0)</f>
        <v>44158</v>
      </c>
      <c r="C21" s="65">
        <f>VLOOKUP($A21,'Return Data'!$B$7:$R$2700,4,0)</f>
        <v>28.230399999999999</v>
      </c>
      <c r="D21" s="65">
        <f>VLOOKUP($A21,'Return Data'!$B$7:$R$2700,9,0)</f>
        <v>4.0385999999999997</v>
      </c>
      <c r="E21" s="66">
        <f t="shared" si="0"/>
        <v>25</v>
      </c>
      <c r="F21" s="65">
        <f>VLOOKUP($A21,'Return Data'!$B$7:$R$2700,10,0)</f>
        <v>9.8137000000000008</v>
      </c>
      <c r="G21" s="66">
        <f t="shared" si="1"/>
        <v>14</v>
      </c>
      <c r="H21" s="65">
        <f>VLOOKUP($A21,'Return Data'!$B$7:$R$2700,11,0)</f>
        <v>6.5149999999999997</v>
      </c>
      <c r="I21" s="66">
        <f t="shared" si="2"/>
        <v>20</v>
      </c>
      <c r="J21" s="65">
        <f>VLOOKUP($A21,'Return Data'!$B$7:$R$2700,12,0)</f>
        <v>7.9316000000000004</v>
      </c>
      <c r="K21" s="66">
        <f t="shared" si="3"/>
        <v>21</v>
      </c>
      <c r="L21" s="65">
        <f>VLOOKUP($A21,'Return Data'!$B$7:$R$2700,13,0)</f>
        <v>8.2813999999999997</v>
      </c>
      <c r="M21" s="66">
        <f t="shared" si="5"/>
        <v>20</v>
      </c>
      <c r="N21" s="65">
        <f>VLOOKUP($A21,'Return Data'!$B$7:$R$2700,17,0)</f>
        <v>10.108700000000001</v>
      </c>
      <c r="O21" s="66">
        <f t="shared" si="6"/>
        <v>13</v>
      </c>
      <c r="P21" s="65">
        <f>VLOOKUP($A21,'Return Data'!$B$7:$R$2700,14,0)</f>
        <v>7.3921999999999999</v>
      </c>
      <c r="Q21" s="66">
        <f t="shared" si="7"/>
        <v>13</v>
      </c>
      <c r="R21" s="65">
        <f>VLOOKUP($A21,'Return Data'!$B$7:$R$2700,16,0)</f>
        <v>8.2149999999999999</v>
      </c>
      <c r="S21" s="67">
        <f t="shared" si="4"/>
        <v>15</v>
      </c>
    </row>
    <row r="22" spans="1:19" x14ac:dyDescent="0.3">
      <c r="A22" s="82" t="s">
        <v>97</v>
      </c>
      <c r="B22" s="64">
        <f>VLOOKUP($A22,'Return Data'!$B$7:$R$2700,3,0)</f>
        <v>44158</v>
      </c>
      <c r="C22" s="65">
        <f>VLOOKUP($A22,'Return Data'!$B$7:$R$2700,4,0)</f>
        <v>27.666499999999999</v>
      </c>
      <c r="D22" s="65">
        <f>VLOOKUP($A22,'Return Data'!$B$7:$R$2700,9,0)</f>
        <v>9.1739999999999995</v>
      </c>
      <c r="E22" s="66">
        <f t="shared" si="0"/>
        <v>6</v>
      </c>
      <c r="F22" s="65">
        <f>VLOOKUP($A22,'Return Data'!$B$7:$R$2700,10,0)</f>
        <v>11.9094</v>
      </c>
      <c r="G22" s="66">
        <f t="shared" si="1"/>
        <v>4</v>
      </c>
      <c r="H22" s="65">
        <f>VLOOKUP($A22,'Return Data'!$B$7:$R$2700,11,0)</f>
        <v>9.6931999999999992</v>
      </c>
      <c r="I22" s="66">
        <f t="shared" si="2"/>
        <v>6</v>
      </c>
      <c r="J22" s="65">
        <f>VLOOKUP($A22,'Return Data'!$B$7:$R$2700,12,0)</f>
        <v>11.0776</v>
      </c>
      <c r="K22" s="66">
        <f t="shared" si="3"/>
        <v>4</v>
      </c>
      <c r="L22" s="65">
        <f>VLOOKUP($A22,'Return Data'!$B$7:$R$2700,13,0)</f>
        <v>12.2477</v>
      </c>
      <c r="M22" s="66">
        <f t="shared" si="5"/>
        <v>4</v>
      </c>
      <c r="N22" s="65">
        <f>VLOOKUP($A22,'Return Data'!$B$7:$R$2700,17,0)</f>
        <v>11.5374</v>
      </c>
      <c r="O22" s="66">
        <f t="shared" si="6"/>
        <v>6</v>
      </c>
      <c r="P22" s="65">
        <f>VLOOKUP($A22,'Return Data'!$B$7:$R$2700,14,0)</f>
        <v>9.0571000000000002</v>
      </c>
      <c r="Q22" s="66">
        <f t="shared" si="7"/>
        <v>5</v>
      </c>
      <c r="R22" s="65">
        <f>VLOOKUP($A22,'Return Data'!$B$7:$R$2700,16,0)</f>
        <v>9.8337000000000003</v>
      </c>
      <c r="S22" s="67">
        <f t="shared" si="4"/>
        <v>1</v>
      </c>
    </row>
    <row r="23" spans="1:19" x14ac:dyDescent="0.3">
      <c r="A23" s="82" t="s">
        <v>98</v>
      </c>
      <c r="B23" s="64">
        <f>VLOOKUP($A23,'Return Data'!$B$7:$R$2700,3,0)</f>
        <v>44158</v>
      </c>
      <c r="C23" s="65">
        <f>VLOOKUP($A23,'Return Data'!$B$7:$R$2700,4,0)</f>
        <v>17.0505</v>
      </c>
      <c r="D23" s="65">
        <f>VLOOKUP($A23,'Return Data'!$B$7:$R$2700,9,0)</f>
        <v>8.7235999999999994</v>
      </c>
      <c r="E23" s="66">
        <f t="shared" si="0"/>
        <v>7</v>
      </c>
      <c r="F23" s="65">
        <f>VLOOKUP($A23,'Return Data'!$B$7:$R$2700,10,0)</f>
        <v>8.5798000000000005</v>
      </c>
      <c r="G23" s="66">
        <f t="shared" si="1"/>
        <v>24</v>
      </c>
      <c r="H23" s="65">
        <f>VLOOKUP($A23,'Return Data'!$B$7:$R$2700,11,0)</f>
        <v>9.1513000000000009</v>
      </c>
      <c r="I23" s="66">
        <f t="shared" si="2"/>
        <v>7</v>
      </c>
      <c r="J23" s="65">
        <f>VLOOKUP($A23,'Return Data'!$B$7:$R$2700,12,0)</f>
        <v>8.5418000000000003</v>
      </c>
      <c r="K23" s="66">
        <f t="shared" si="3"/>
        <v>14</v>
      </c>
      <c r="L23" s="65">
        <f>VLOOKUP($A23,'Return Data'!$B$7:$R$2700,13,0)</f>
        <v>9.7127999999999997</v>
      </c>
      <c r="M23" s="66">
        <f t="shared" si="5"/>
        <v>12</v>
      </c>
      <c r="N23" s="65">
        <f>VLOOKUP($A23,'Return Data'!$B$7:$R$2700,17,0)</f>
        <v>8.0032999999999994</v>
      </c>
      <c r="O23" s="66">
        <f t="shared" si="6"/>
        <v>18</v>
      </c>
      <c r="P23" s="65">
        <f>VLOOKUP($A23,'Return Data'!$B$7:$R$2700,14,0)</f>
        <v>5.8426999999999998</v>
      </c>
      <c r="Q23" s="66">
        <f t="shared" si="7"/>
        <v>19</v>
      </c>
      <c r="R23" s="65">
        <f>VLOOKUP($A23,'Return Data'!$B$7:$R$2700,16,0)</f>
        <v>6.2793999999999999</v>
      </c>
      <c r="S23" s="67">
        <f t="shared" si="4"/>
        <v>28</v>
      </c>
    </row>
    <row r="24" spans="1:19" x14ac:dyDescent="0.3">
      <c r="A24" s="82" t="s">
        <v>99</v>
      </c>
      <c r="B24" s="64">
        <f>VLOOKUP($A24,'Return Data'!$B$7:$R$2700,3,0)</f>
        <v>44158</v>
      </c>
      <c r="C24" s="65">
        <f>VLOOKUP($A24,'Return Data'!$B$7:$R$2700,4,0)</f>
        <v>27.203199999999999</v>
      </c>
      <c r="D24" s="65">
        <f>VLOOKUP($A24,'Return Data'!$B$7:$R$2700,9,0)</f>
        <v>4.8284000000000002</v>
      </c>
      <c r="E24" s="66">
        <f t="shared" si="0"/>
        <v>18</v>
      </c>
      <c r="F24" s="65">
        <f>VLOOKUP($A24,'Return Data'!$B$7:$R$2700,10,0)</f>
        <v>11.706099999999999</v>
      </c>
      <c r="G24" s="66">
        <f t="shared" si="1"/>
        <v>5</v>
      </c>
      <c r="H24" s="65">
        <f>VLOOKUP($A24,'Return Data'!$B$7:$R$2700,11,0)</f>
        <v>7.4686000000000003</v>
      </c>
      <c r="I24" s="66">
        <f t="shared" si="2"/>
        <v>14</v>
      </c>
      <c r="J24" s="65">
        <f>VLOOKUP($A24,'Return Data'!$B$7:$R$2700,12,0)</f>
        <v>12.230600000000001</v>
      </c>
      <c r="K24" s="66">
        <f t="shared" si="3"/>
        <v>1</v>
      </c>
      <c r="L24" s="65">
        <f>VLOOKUP($A24,'Return Data'!$B$7:$R$2700,13,0)</f>
        <v>12.778700000000001</v>
      </c>
      <c r="M24" s="66">
        <f t="shared" si="5"/>
        <v>1</v>
      </c>
      <c r="N24" s="65">
        <f>VLOOKUP($A24,'Return Data'!$B$7:$R$2700,17,0)</f>
        <v>12.807600000000001</v>
      </c>
      <c r="O24" s="66">
        <f t="shared" si="6"/>
        <v>1</v>
      </c>
      <c r="P24" s="65">
        <f>VLOOKUP($A24,'Return Data'!$B$7:$R$2700,14,0)</f>
        <v>9.56</v>
      </c>
      <c r="Q24" s="66">
        <f t="shared" si="7"/>
        <v>3</v>
      </c>
      <c r="R24" s="65">
        <f>VLOOKUP($A24,'Return Data'!$B$7:$R$2700,16,0)</f>
        <v>8.7075999999999993</v>
      </c>
      <c r="S24" s="67">
        <f t="shared" si="4"/>
        <v>6</v>
      </c>
    </row>
    <row r="25" spans="1:19" x14ac:dyDescent="0.3">
      <c r="A25" s="82" t="s">
        <v>100</v>
      </c>
      <c r="B25" s="64">
        <f>VLOOKUP($A25,'Return Data'!$B$7:$R$2700,3,0)</f>
        <v>44158</v>
      </c>
      <c r="C25" s="65">
        <f>VLOOKUP($A25,'Return Data'!$B$7:$R$2700,4,0)</f>
        <v>16.704799999999999</v>
      </c>
      <c r="D25" s="65">
        <f>VLOOKUP($A25,'Return Data'!$B$7:$R$2700,9,0)</f>
        <v>13.51</v>
      </c>
      <c r="E25" s="66">
        <f t="shared" si="0"/>
        <v>3</v>
      </c>
      <c r="F25" s="65">
        <f>VLOOKUP($A25,'Return Data'!$B$7:$R$2700,10,0)</f>
        <v>10.457800000000001</v>
      </c>
      <c r="G25" s="66">
        <f t="shared" si="1"/>
        <v>9</v>
      </c>
      <c r="H25" s="65">
        <f>VLOOKUP($A25,'Return Data'!$B$7:$R$2700,11,0)</f>
        <v>10.4582</v>
      </c>
      <c r="I25" s="66">
        <f t="shared" si="2"/>
        <v>4</v>
      </c>
      <c r="J25" s="65">
        <f>VLOOKUP($A25,'Return Data'!$B$7:$R$2700,12,0)</f>
        <v>7.6631999999999998</v>
      </c>
      <c r="K25" s="66">
        <f t="shared" si="3"/>
        <v>23</v>
      </c>
      <c r="L25" s="65">
        <f>VLOOKUP($A25,'Return Data'!$B$7:$R$2700,13,0)</f>
        <v>8.1331000000000007</v>
      </c>
      <c r="M25" s="66">
        <f t="shared" si="5"/>
        <v>21</v>
      </c>
      <c r="N25" s="65">
        <f>VLOOKUP($A25,'Return Data'!$B$7:$R$2700,17,0)</f>
        <v>8.1731999999999996</v>
      </c>
      <c r="O25" s="66">
        <f t="shared" si="6"/>
        <v>17</v>
      </c>
      <c r="P25" s="65">
        <f>VLOOKUP($A25,'Return Data'!$B$7:$R$2700,14,0)</f>
        <v>6.8856999999999999</v>
      </c>
      <c r="Q25" s="66">
        <f t="shared" si="7"/>
        <v>16</v>
      </c>
      <c r="R25" s="65">
        <f>VLOOKUP($A25,'Return Data'!$B$7:$R$2700,16,0)</f>
        <v>7.1580000000000004</v>
      </c>
      <c r="S25" s="67">
        <f t="shared" si="4"/>
        <v>23</v>
      </c>
    </row>
    <row r="26" spans="1:19" x14ac:dyDescent="0.3">
      <c r="A26" s="82" t="s">
        <v>101</v>
      </c>
      <c r="B26" s="64">
        <f>VLOOKUP($A26,'Return Data'!$B$7:$R$2700,3,0)</f>
        <v>44158</v>
      </c>
      <c r="C26" s="65">
        <f>VLOOKUP($A26,'Return Data'!$B$7:$R$2700,4,0)</f>
        <v>1178.135</v>
      </c>
      <c r="D26" s="65">
        <f>VLOOKUP($A26,'Return Data'!$B$7:$R$2700,9,0)</f>
        <v>15.381</v>
      </c>
      <c r="E26" s="66">
        <f t="shared" si="0"/>
        <v>2</v>
      </c>
      <c r="F26" s="65">
        <f>VLOOKUP($A26,'Return Data'!$B$7:$R$2700,10,0)</f>
        <v>12.5936</v>
      </c>
      <c r="G26" s="66">
        <f t="shared" si="1"/>
        <v>2</v>
      </c>
      <c r="H26" s="65">
        <f>VLOOKUP($A26,'Return Data'!$B$7:$R$2700,11,0)</f>
        <v>7.6325000000000003</v>
      </c>
      <c r="I26" s="66">
        <f t="shared" si="2"/>
        <v>13</v>
      </c>
      <c r="J26" s="65">
        <f>VLOOKUP($A26,'Return Data'!$B$7:$R$2700,12,0)</f>
        <v>7.2236000000000002</v>
      </c>
      <c r="K26" s="66">
        <f t="shared" si="3"/>
        <v>26</v>
      </c>
      <c r="L26" s="65">
        <f>VLOOKUP($A26,'Return Data'!$B$7:$R$2700,13,0)</f>
        <v>7.2801</v>
      </c>
      <c r="M26" s="66">
        <f t="shared" si="5"/>
        <v>24</v>
      </c>
      <c r="N26" s="65"/>
      <c r="O26" s="66"/>
      <c r="P26" s="65"/>
      <c r="Q26" s="66"/>
      <c r="R26" s="65">
        <f>VLOOKUP($A26,'Return Data'!$B$7:$R$2700,16,0)</f>
        <v>8.6655999999999995</v>
      </c>
      <c r="S26" s="67">
        <f t="shared" si="4"/>
        <v>7</v>
      </c>
    </row>
    <row r="27" spans="1:19" x14ac:dyDescent="0.3">
      <c r="A27" s="82" t="s">
        <v>102</v>
      </c>
      <c r="B27" s="64">
        <f>VLOOKUP($A27,'Return Data'!$B$7:$R$2700,3,0)</f>
        <v>44158</v>
      </c>
      <c r="C27" s="65">
        <f>VLOOKUP($A27,'Return Data'!$B$7:$R$2700,4,0)</f>
        <v>32.253300000000003</v>
      </c>
      <c r="D27" s="65">
        <f>VLOOKUP($A27,'Return Data'!$B$7:$R$2700,9,0)</f>
        <v>7.6794000000000002</v>
      </c>
      <c r="E27" s="66">
        <f t="shared" si="0"/>
        <v>10</v>
      </c>
      <c r="F27" s="65">
        <f>VLOOKUP($A27,'Return Data'!$B$7:$R$2700,10,0)</f>
        <v>8.4860000000000007</v>
      </c>
      <c r="G27" s="66">
        <f t="shared" si="1"/>
        <v>26</v>
      </c>
      <c r="H27" s="65">
        <f>VLOOKUP($A27,'Return Data'!$B$7:$R$2700,11,0)</f>
        <v>8.5701999999999998</v>
      </c>
      <c r="I27" s="66">
        <f t="shared" si="2"/>
        <v>12</v>
      </c>
      <c r="J27" s="65">
        <f>VLOOKUP($A27,'Return Data'!$B$7:$R$2700,12,0)</f>
        <v>7.9141000000000004</v>
      </c>
      <c r="K27" s="66">
        <f t="shared" si="3"/>
        <v>22</v>
      </c>
      <c r="L27" s="65">
        <f>VLOOKUP($A27,'Return Data'!$B$7:$R$2700,13,0)</f>
        <v>7.7709999999999999</v>
      </c>
      <c r="M27" s="66">
        <f t="shared" si="5"/>
        <v>22</v>
      </c>
      <c r="N27" s="65">
        <f>VLOOKUP($A27,'Return Data'!$B$7:$R$2700,17,0)</f>
        <v>7.1611000000000002</v>
      </c>
      <c r="O27" s="66">
        <f t="shared" ref="O27:O37" si="8">RANK(N27,N$8:N$39,0)</f>
        <v>19</v>
      </c>
      <c r="P27" s="65">
        <f>VLOOKUP($A27,'Return Data'!$B$7:$R$2700,14,0)</f>
        <v>7.2070999999999996</v>
      </c>
      <c r="Q27" s="66">
        <f t="shared" ref="Q27:Q37" si="9">RANK(P27,P$8:P$39,0)</f>
        <v>14</v>
      </c>
      <c r="R27" s="65">
        <f>VLOOKUP($A27,'Return Data'!$B$7:$R$2700,16,0)</f>
        <v>6.9504000000000001</v>
      </c>
      <c r="S27" s="67">
        <f t="shared" si="4"/>
        <v>26</v>
      </c>
    </row>
    <row r="28" spans="1:19" x14ac:dyDescent="0.3">
      <c r="A28" s="82" t="s">
        <v>103</v>
      </c>
      <c r="B28" s="64">
        <f>VLOOKUP($A28,'Return Data'!$B$7:$R$2700,3,0)</f>
        <v>44158</v>
      </c>
      <c r="C28" s="65">
        <f>VLOOKUP($A28,'Return Data'!$B$7:$R$2700,4,0)</f>
        <v>29.040700000000001</v>
      </c>
      <c r="D28" s="65">
        <f>VLOOKUP($A28,'Return Data'!$B$7:$R$2700,9,0)</f>
        <v>8.1526999999999994</v>
      </c>
      <c r="E28" s="66">
        <f t="shared" si="0"/>
        <v>9</v>
      </c>
      <c r="F28" s="65">
        <f>VLOOKUP($A28,'Return Data'!$B$7:$R$2700,10,0)</f>
        <v>14.773400000000001</v>
      </c>
      <c r="G28" s="66">
        <f t="shared" si="1"/>
        <v>1</v>
      </c>
      <c r="H28" s="65">
        <f>VLOOKUP($A28,'Return Data'!$B$7:$R$2700,11,0)</f>
        <v>11.015000000000001</v>
      </c>
      <c r="I28" s="66">
        <f t="shared" si="2"/>
        <v>3</v>
      </c>
      <c r="J28" s="65">
        <f>VLOOKUP($A28,'Return Data'!$B$7:$R$2700,12,0)</f>
        <v>10.996700000000001</v>
      </c>
      <c r="K28" s="66">
        <f t="shared" si="3"/>
        <v>6</v>
      </c>
      <c r="L28" s="65">
        <f>VLOOKUP($A28,'Return Data'!$B$7:$R$2700,13,0)</f>
        <v>11.290100000000001</v>
      </c>
      <c r="M28" s="66">
        <f t="shared" si="5"/>
        <v>5</v>
      </c>
      <c r="N28" s="65">
        <f>VLOOKUP($A28,'Return Data'!$B$7:$R$2700,17,0)</f>
        <v>12.1439</v>
      </c>
      <c r="O28" s="66">
        <f t="shared" si="8"/>
        <v>5</v>
      </c>
      <c r="P28" s="65">
        <f>VLOOKUP($A28,'Return Data'!$B$7:$R$2700,14,0)</f>
        <v>9.6382999999999992</v>
      </c>
      <c r="Q28" s="66">
        <f t="shared" si="9"/>
        <v>1</v>
      </c>
      <c r="R28" s="65">
        <f>VLOOKUP($A28,'Return Data'!$B$7:$R$2700,16,0)</f>
        <v>8.9021000000000008</v>
      </c>
      <c r="S28" s="67">
        <f t="shared" si="4"/>
        <v>4</v>
      </c>
    </row>
    <row r="29" spans="1:19" x14ac:dyDescent="0.3">
      <c r="A29" s="82" t="s">
        <v>104</v>
      </c>
      <c r="B29" s="64">
        <f>VLOOKUP($A29,'Return Data'!$B$7:$R$2700,3,0)</f>
        <v>44158</v>
      </c>
      <c r="C29" s="65">
        <f>VLOOKUP($A29,'Return Data'!$B$7:$R$2700,4,0)</f>
        <v>23.473099999999999</v>
      </c>
      <c r="D29" s="65">
        <f>VLOOKUP($A29,'Return Data'!$B$7:$R$2700,9,0)</f>
        <v>3.9104000000000001</v>
      </c>
      <c r="E29" s="66">
        <f t="shared" si="0"/>
        <v>27</v>
      </c>
      <c r="F29" s="65">
        <f>VLOOKUP($A29,'Return Data'!$B$7:$R$2700,10,0)</f>
        <v>10.565899999999999</v>
      </c>
      <c r="G29" s="66">
        <f t="shared" si="1"/>
        <v>8</v>
      </c>
      <c r="H29" s="65">
        <f>VLOOKUP($A29,'Return Data'!$B$7:$R$2700,11,0)</f>
        <v>6.8570000000000002</v>
      </c>
      <c r="I29" s="66">
        <f t="shared" si="2"/>
        <v>19</v>
      </c>
      <c r="J29" s="65">
        <f>VLOOKUP($A29,'Return Data'!$B$7:$R$2700,12,0)</f>
        <v>9.9542999999999999</v>
      </c>
      <c r="K29" s="66">
        <f t="shared" si="3"/>
        <v>9</v>
      </c>
      <c r="L29" s="65">
        <f>VLOOKUP($A29,'Return Data'!$B$7:$R$2700,13,0)</f>
        <v>10.105600000000001</v>
      </c>
      <c r="M29" s="66">
        <f t="shared" si="5"/>
        <v>10</v>
      </c>
      <c r="N29" s="65">
        <f>VLOOKUP($A29,'Return Data'!$B$7:$R$2700,17,0)</f>
        <v>10.872</v>
      </c>
      <c r="O29" s="66">
        <f t="shared" si="8"/>
        <v>10</v>
      </c>
      <c r="P29" s="65">
        <f>VLOOKUP($A29,'Return Data'!$B$7:$R$2700,14,0)</f>
        <v>8.3332999999999995</v>
      </c>
      <c r="Q29" s="66">
        <f t="shared" si="9"/>
        <v>8</v>
      </c>
      <c r="R29" s="65">
        <f>VLOOKUP($A29,'Return Data'!$B$7:$R$2700,16,0)</f>
        <v>6.1734999999999998</v>
      </c>
      <c r="S29" s="67">
        <f t="shared" si="4"/>
        <v>30</v>
      </c>
    </row>
    <row r="30" spans="1:19" x14ac:dyDescent="0.3">
      <c r="A30" s="82" t="s">
        <v>105</v>
      </c>
      <c r="B30" s="64">
        <f>VLOOKUP($A30,'Return Data'!$B$7:$R$2700,3,0)</f>
        <v>44158</v>
      </c>
      <c r="C30" s="65">
        <f>VLOOKUP($A30,'Return Data'!$B$7:$R$2700,4,0)</f>
        <v>13.1538</v>
      </c>
      <c r="D30" s="65">
        <f>VLOOKUP($A30,'Return Data'!$B$7:$R$2700,9,0)</f>
        <v>4.7904</v>
      </c>
      <c r="E30" s="66">
        <f t="shared" si="0"/>
        <v>20</v>
      </c>
      <c r="F30" s="65">
        <f>VLOOKUP($A30,'Return Data'!$B$7:$R$2700,10,0)</f>
        <v>8.2296999999999993</v>
      </c>
      <c r="G30" s="66">
        <f t="shared" si="1"/>
        <v>27</v>
      </c>
      <c r="H30" s="65">
        <f>VLOOKUP($A30,'Return Data'!$B$7:$R$2700,11,0)</f>
        <v>3.9176000000000002</v>
      </c>
      <c r="I30" s="66">
        <f t="shared" si="2"/>
        <v>29</v>
      </c>
      <c r="J30" s="65">
        <f>VLOOKUP($A30,'Return Data'!$B$7:$R$2700,12,0)</f>
        <v>10.1982</v>
      </c>
      <c r="K30" s="66">
        <f t="shared" si="3"/>
        <v>7</v>
      </c>
      <c r="L30" s="65">
        <f>VLOOKUP($A30,'Return Data'!$B$7:$R$2700,13,0)</f>
        <v>10.205</v>
      </c>
      <c r="M30" s="66">
        <f t="shared" si="5"/>
        <v>9</v>
      </c>
      <c r="N30" s="65">
        <f>VLOOKUP($A30,'Return Data'!$B$7:$R$2700,17,0)</f>
        <v>11.429500000000001</v>
      </c>
      <c r="O30" s="66">
        <f t="shared" si="8"/>
        <v>7</v>
      </c>
      <c r="P30" s="65">
        <f>VLOOKUP($A30,'Return Data'!$B$7:$R$2700,14,0)</f>
        <v>8.3310999999999993</v>
      </c>
      <c r="Q30" s="66">
        <f t="shared" si="9"/>
        <v>9</v>
      </c>
      <c r="R30" s="65">
        <f>VLOOKUP($A30,'Return Data'!$B$7:$R$2700,16,0)</f>
        <v>7.7526999999999999</v>
      </c>
      <c r="S30" s="67">
        <f t="shared" si="4"/>
        <v>18</v>
      </c>
    </row>
    <row r="31" spans="1:19" x14ac:dyDescent="0.3">
      <c r="A31" s="82" t="s">
        <v>106</v>
      </c>
      <c r="B31" s="64">
        <f>VLOOKUP($A31,'Return Data'!$B$7:$R$2700,3,0)</f>
        <v>44158</v>
      </c>
      <c r="C31" s="65">
        <f>VLOOKUP($A31,'Return Data'!$B$7:$R$2700,4,0)</f>
        <v>28.872800000000002</v>
      </c>
      <c r="D31" s="65">
        <f>VLOOKUP($A31,'Return Data'!$B$7:$R$2700,9,0)</f>
        <v>4.8769999999999998</v>
      </c>
      <c r="E31" s="66">
        <f t="shared" si="0"/>
        <v>17</v>
      </c>
      <c r="F31" s="65">
        <f>VLOOKUP($A31,'Return Data'!$B$7:$R$2700,10,0)</f>
        <v>9.4418000000000006</v>
      </c>
      <c r="G31" s="66">
        <f t="shared" si="1"/>
        <v>15</v>
      </c>
      <c r="H31" s="65">
        <f>VLOOKUP($A31,'Return Data'!$B$7:$R$2700,11,0)</f>
        <v>7.0850999999999997</v>
      </c>
      <c r="I31" s="66">
        <f t="shared" si="2"/>
        <v>17</v>
      </c>
      <c r="J31" s="65">
        <f>VLOOKUP($A31,'Return Data'!$B$7:$R$2700,12,0)</f>
        <v>11.0725</v>
      </c>
      <c r="K31" s="66">
        <f t="shared" si="3"/>
        <v>5</v>
      </c>
      <c r="L31" s="65">
        <f>VLOOKUP($A31,'Return Data'!$B$7:$R$2700,13,0)</f>
        <v>10.411799999999999</v>
      </c>
      <c r="M31" s="66">
        <f t="shared" si="5"/>
        <v>8</v>
      </c>
      <c r="N31" s="65">
        <f>VLOOKUP($A31,'Return Data'!$B$7:$R$2700,17,0)</f>
        <v>10.5909</v>
      </c>
      <c r="O31" s="66">
        <f t="shared" si="8"/>
        <v>11</v>
      </c>
      <c r="P31" s="65">
        <f>VLOOKUP($A31,'Return Data'!$B$7:$R$2700,14,0)</f>
        <v>7.5225999999999997</v>
      </c>
      <c r="Q31" s="66">
        <f t="shared" si="9"/>
        <v>12</v>
      </c>
      <c r="R31" s="65">
        <f>VLOOKUP($A31,'Return Data'!$B$7:$R$2700,16,0)</f>
        <v>6.8369999999999997</v>
      </c>
      <c r="S31" s="67">
        <f t="shared" si="4"/>
        <v>27</v>
      </c>
    </row>
    <row r="32" spans="1:19" x14ac:dyDescent="0.3">
      <c r="A32" s="82" t="s">
        <v>107</v>
      </c>
      <c r="B32" s="64">
        <f>VLOOKUP($A32,'Return Data'!$B$7:$R$2700,3,0)</f>
        <v>44158</v>
      </c>
      <c r="C32" s="65">
        <f>VLOOKUP($A32,'Return Data'!$B$7:$R$2700,4,0)</f>
        <v>2082.2586000000001</v>
      </c>
      <c r="D32" s="65">
        <f>VLOOKUP($A32,'Return Data'!$B$7:$R$2700,9,0)</f>
        <v>4.8121</v>
      </c>
      <c r="E32" s="66">
        <f t="shared" si="0"/>
        <v>19</v>
      </c>
      <c r="F32" s="65">
        <f>VLOOKUP($A32,'Return Data'!$B$7:$R$2700,10,0)</f>
        <v>10.1761</v>
      </c>
      <c r="G32" s="66">
        <f t="shared" si="1"/>
        <v>11</v>
      </c>
      <c r="H32" s="65">
        <f>VLOOKUP($A32,'Return Data'!$B$7:$R$2700,11,0)</f>
        <v>6.1313000000000004</v>
      </c>
      <c r="I32" s="66">
        <f t="shared" si="2"/>
        <v>23</v>
      </c>
      <c r="J32" s="65">
        <f>VLOOKUP($A32,'Return Data'!$B$7:$R$2700,12,0)</f>
        <v>7.5243000000000002</v>
      </c>
      <c r="K32" s="66">
        <f t="shared" si="3"/>
        <v>25</v>
      </c>
      <c r="L32" s="65">
        <f>VLOOKUP($A32,'Return Data'!$B$7:$R$2700,13,0)</f>
        <v>9.1539999999999999</v>
      </c>
      <c r="M32" s="66">
        <f t="shared" si="5"/>
        <v>14</v>
      </c>
      <c r="N32" s="65">
        <f>VLOOKUP($A32,'Return Data'!$B$7:$R$2700,17,0)</f>
        <v>10.9163</v>
      </c>
      <c r="O32" s="66">
        <f t="shared" si="8"/>
        <v>9</v>
      </c>
      <c r="P32" s="65">
        <f>VLOOKUP($A32,'Return Data'!$B$7:$R$2700,14,0)</f>
        <v>8.3604000000000003</v>
      </c>
      <c r="Q32" s="66">
        <f t="shared" si="9"/>
        <v>7</v>
      </c>
      <c r="R32" s="65">
        <f>VLOOKUP($A32,'Return Data'!$B$7:$R$2700,16,0)</f>
        <v>8.6191999999999993</v>
      </c>
      <c r="S32" s="67">
        <f t="shared" si="4"/>
        <v>8</v>
      </c>
    </row>
    <row r="33" spans="1:19" x14ac:dyDescent="0.3">
      <c r="A33" s="82" t="s">
        <v>109</v>
      </c>
      <c r="B33" s="64">
        <f>VLOOKUP($A33,'Return Data'!$B$7:$R$2700,3,0)</f>
        <v>44158</v>
      </c>
      <c r="C33" s="65">
        <f>VLOOKUP($A33,'Return Data'!$B$7:$R$2700,4,0)</f>
        <v>64.129099999999994</v>
      </c>
      <c r="D33" s="65">
        <f>VLOOKUP($A33,'Return Data'!$B$7:$R$2700,9,0)</f>
        <v>3.4249000000000001</v>
      </c>
      <c r="E33" s="66">
        <f t="shared" si="0"/>
        <v>29</v>
      </c>
      <c r="F33" s="65">
        <f>VLOOKUP($A33,'Return Data'!$B$7:$R$2700,10,0)</f>
        <v>3.5592999999999999</v>
      </c>
      <c r="G33" s="66">
        <f t="shared" si="1"/>
        <v>30</v>
      </c>
      <c r="H33" s="65">
        <f>VLOOKUP($A33,'Return Data'!$B$7:$R$2700,11,0)</f>
        <v>3.8927</v>
      </c>
      <c r="I33" s="66">
        <f t="shared" si="2"/>
        <v>30</v>
      </c>
      <c r="J33" s="65">
        <f>VLOOKUP($A33,'Return Data'!$B$7:$R$2700,12,0)</f>
        <v>4.6856999999999998</v>
      </c>
      <c r="K33" s="66">
        <f t="shared" si="3"/>
        <v>28</v>
      </c>
      <c r="L33" s="65">
        <f>VLOOKUP($A33,'Return Data'!$B$7:$R$2700,13,0)</f>
        <v>5.1539000000000001</v>
      </c>
      <c r="M33" s="66">
        <f t="shared" si="5"/>
        <v>26</v>
      </c>
      <c r="N33" s="65">
        <f>VLOOKUP($A33,'Return Data'!$B$7:$R$2700,17,0)</f>
        <v>6.5613000000000001</v>
      </c>
      <c r="O33" s="66">
        <f t="shared" si="8"/>
        <v>20</v>
      </c>
      <c r="P33" s="65">
        <f>VLOOKUP($A33,'Return Data'!$B$7:$R$2700,14,0)</f>
        <v>4.6115000000000004</v>
      </c>
      <c r="Q33" s="66">
        <f t="shared" si="9"/>
        <v>23</v>
      </c>
      <c r="R33" s="65">
        <f>VLOOKUP($A33,'Return Data'!$B$7:$R$2700,16,0)</f>
        <v>8.6006</v>
      </c>
      <c r="S33" s="67">
        <f t="shared" si="4"/>
        <v>9</v>
      </c>
    </row>
    <row r="34" spans="1:19" x14ac:dyDescent="0.3">
      <c r="A34" s="82" t="s">
        <v>110</v>
      </c>
      <c r="B34" s="64">
        <f>VLOOKUP($A34,'Return Data'!$B$7:$R$2700,3,0)</f>
        <v>44158</v>
      </c>
      <c r="C34" s="65">
        <f>VLOOKUP($A34,'Return Data'!$B$7:$R$2700,4,0)</f>
        <v>16.186599999999999</v>
      </c>
      <c r="D34" s="65">
        <f>VLOOKUP($A34,'Return Data'!$B$7:$R$2700,9,0)</f>
        <v>4.4393000000000002</v>
      </c>
      <c r="E34" s="66">
        <f t="shared" si="0"/>
        <v>23</v>
      </c>
      <c r="F34" s="65">
        <f>VLOOKUP($A34,'Return Data'!$B$7:$R$2700,10,0)</f>
        <v>8.8097999999999992</v>
      </c>
      <c r="G34" s="66">
        <f t="shared" si="1"/>
        <v>23</v>
      </c>
      <c r="H34" s="65">
        <f>VLOOKUP($A34,'Return Data'!$B$7:$R$2700,11,0)</f>
        <v>6.2328999999999999</v>
      </c>
      <c r="I34" s="66">
        <f t="shared" si="2"/>
        <v>22</v>
      </c>
      <c r="J34" s="65">
        <f>VLOOKUP($A34,'Return Data'!$B$7:$R$2700,12,0)</f>
        <v>8.1486999999999998</v>
      </c>
      <c r="K34" s="66">
        <f t="shared" si="3"/>
        <v>20</v>
      </c>
      <c r="L34" s="65">
        <f>VLOOKUP($A34,'Return Data'!$B$7:$R$2700,13,0)</f>
        <v>9.9648000000000003</v>
      </c>
      <c r="M34" s="66">
        <f t="shared" si="5"/>
        <v>11</v>
      </c>
      <c r="N34" s="65">
        <f>VLOOKUP($A34,'Return Data'!$B$7:$R$2700,17,0)</f>
        <v>10.5679</v>
      </c>
      <c r="O34" s="66">
        <f t="shared" si="8"/>
        <v>12</v>
      </c>
      <c r="P34" s="65">
        <f>VLOOKUP($A34,'Return Data'!$B$7:$R$2700,14,0)</f>
        <v>7.7717999999999998</v>
      </c>
      <c r="Q34" s="66">
        <f t="shared" si="9"/>
        <v>11</v>
      </c>
      <c r="R34" s="65">
        <f>VLOOKUP($A34,'Return Data'!$B$7:$R$2700,16,0)</f>
        <v>9.0786999999999995</v>
      </c>
      <c r="S34" s="67">
        <f t="shared" si="4"/>
        <v>2</v>
      </c>
    </row>
    <row r="35" spans="1:19" x14ac:dyDescent="0.3">
      <c r="A35" s="82" t="s">
        <v>111</v>
      </c>
      <c r="B35" s="64">
        <f>VLOOKUP($A35,'Return Data'!$B$7:$R$2700,3,0)</f>
        <v>44158</v>
      </c>
      <c r="C35" s="65">
        <f>VLOOKUP($A35,'Return Data'!$B$7:$R$2700,4,0)</f>
        <v>27.634699999999999</v>
      </c>
      <c r="D35" s="65">
        <f>VLOOKUP($A35,'Return Data'!$B$7:$R$2700,9,0)</f>
        <v>4.5852000000000004</v>
      </c>
      <c r="E35" s="66">
        <f t="shared" si="0"/>
        <v>21</v>
      </c>
      <c r="F35" s="65">
        <f>VLOOKUP($A35,'Return Data'!$B$7:$R$2700,10,0)</f>
        <v>11.196400000000001</v>
      </c>
      <c r="G35" s="66">
        <f t="shared" si="1"/>
        <v>6</v>
      </c>
      <c r="H35" s="65">
        <f>VLOOKUP($A35,'Return Data'!$B$7:$R$2700,11,0)</f>
        <v>5.4165000000000001</v>
      </c>
      <c r="I35" s="66">
        <f t="shared" si="2"/>
        <v>25</v>
      </c>
      <c r="J35" s="65">
        <f>VLOOKUP($A35,'Return Data'!$B$7:$R$2700,12,0)</f>
        <v>9.6972000000000005</v>
      </c>
      <c r="K35" s="66">
        <f t="shared" si="3"/>
        <v>11</v>
      </c>
      <c r="L35" s="65">
        <f>VLOOKUP($A35,'Return Data'!$B$7:$R$2700,13,0)</f>
        <v>10.779</v>
      </c>
      <c r="M35" s="66">
        <f t="shared" si="5"/>
        <v>6</v>
      </c>
      <c r="N35" s="65">
        <f>VLOOKUP($A35,'Return Data'!$B$7:$R$2700,17,0)</f>
        <v>12.250500000000001</v>
      </c>
      <c r="O35" s="66">
        <f t="shared" si="8"/>
        <v>3</v>
      </c>
      <c r="P35" s="65">
        <f>VLOOKUP($A35,'Return Data'!$B$7:$R$2700,14,0)</f>
        <v>8.9356000000000009</v>
      </c>
      <c r="Q35" s="66">
        <f t="shared" si="9"/>
        <v>6</v>
      </c>
      <c r="R35" s="65">
        <f>VLOOKUP($A35,'Return Data'!$B$7:$R$2700,16,0)</f>
        <v>6.2091000000000003</v>
      </c>
      <c r="S35" s="67">
        <f t="shared" si="4"/>
        <v>29</v>
      </c>
    </row>
    <row r="36" spans="1:19" x14ac:dyDescent="0.3">
      <c r="A36" s="82" t="s">
        <v>112</v>
      </c>
      <c r="B36" s="64">
        <f>VLOOKUP($A36,'Return Data'!$B$7:$R$2700,3,0)</f>
        <v>44158</v>
      </c>
      <c r="C36" s="65">
        <f>VLOOKUP($A36,'Return Data'!$B$7:$R$2700,4,0)</f>
        <v>31.9236</v>
      </c>
      <c r="D36" s="65">
        <f>VLOOKUP($A36,'Return Data'!$B$7:$R$2700,9,0)</f>
        <v>5.0151000000000003</v>
      </c>
      <c r="E36" s="66">
        <f t="shared" si="0"/>
        <v>16</v>
      </c>
      <c r="F36" s="65">
        <f>VLOOKUP($A36,'Return Data'!$B$7:$R$2700,10,0)</f>
        <v>9.9053000000000004</v>
      </c>
      <c r="G36" s="66">
        <f t="shared" si="1"/>
        <v>13</v>
      </c>
      <c r="H36" s="65">
        <f>VLOOKUP($A36,'Return Data'!$B$7:$R$2700,11,0)</f>
        <v>7.3630000000000004</v>
      </c>
      <c r="I36" s="66">
        <f t="shared" si="2"/>
        <v>16</v>
      </c>
      <c r="J36" s="65">
        <f>VLOOKUP($A36,'Return Data'!$B$7:$R$2700,12,0)</f>
        <v>8.5649999999999995</v>
      </c>
      <c r="K36" s="66">
        <f t="shared" si="3"/>
        <v>13</v>
      </c>
      <c r="L36" s="65">
        <f>VLOOKUP($A36,'Return Data'!$B$7:$R$2700,13,0)</f>
        <v>8.7440999999999995</v>
      </c>
      <c r="M36" s="66">
        <f t="shared" si="5"/>
        <v>16</v>
      </c>
      <c r="N36" s="65">
        <f>VLOOKUP($A36,'Return Data'!$B$7:$R$2700,17,0)</f>
        <v>8.5690000000000008</v>
      </c>
      <c r="O36" s="66">
        <f t="shared" si="8"/>
        <v>16</v>
      </c>
      <c r="P36" s="65">
        <f>VLOOKUP($A36,'Return Data'!$B$7:$R$2700,14,0)</f>
        <v>6.5533000000000001</v>
      </c>
      <c r="Q36" s="66">
        <f t="shared" si="9"/>
        <v>18</v>
      </c>
      <c r="R36" s="65">
        <f>VLOOKUP($A36,'Return Data'!$B$7:$R$2700,16,0)</f>
        <v>6.9665999999999997</v>
      </c>
      <c r="S36" s="67">
        <f t="shared" si="4"/>
        <v>25</v>
      </c>
    </row>
    <row r="37" spans="1:19" x14ac:dyDescent="0.3">
      <c r="A37" s="82" t="s">
        <v>113</v>
      </c>
      <c r="B37" s="64">
        <f>VLOOKUP($A37,'Return Data'!$B$7:$R$2700,3,0)</f>
        <v>44158</v>
      </c>
      <c r="C37" s="65">
        <f>VLOOKUP($A37,'Return Data'!$B$7:$R$2700,4,0)</f>
        <v>18.881499999999999</v>
      </c>
      <c r="D37" s="65">
        <f>VLOOKUP($A37,'Return Data'!$B$7:$R$2700,9,0)</f>
        <v>4.4127000000000001</v>
      </c>
      <c r="E37" s="66">
        <f t="shared" si="0"/>
        <v>24</v>
      </c>
      <c r="F37" s="65">
        <f>VLOOKUP($A37,'Return Data'!$B$7:$R$2700,10,0)</f>
        <v>10.1807</v>
      </c>
      <c r="G37" s="66">
        <f t="shared" si="1"/>
        <v>10</v>
      </c>
      <c r="H37" s="65">
        <f>VLOOKUP($A37,'Return Data'!$B$7:$R$2700,11,0)</f>
        <v>7.4497</v>
      </c>
      <c r="I37" s="66">
        <f t="shared" si="2"/>
        <v>15</v>
      </c>
      <c r="J37" s="65">
        <f>VLOOKUP($A37,'Return Data'!$B$7:$R$2700,12,0)</f>
        <v>9.9479000000000006</v>
      </c>
      <c r="K37" s="66">
        <f t="shared" si="3"/>
        <v>10</v>
      </c>
      <c r="L37" s="65">
        <f>VLOOKUP($A37,'Return Data'!$B$7:$R$2700,13,0)</f>
        <v>10.495100000000001</v>
      </c>
      <c r="M37" s="66">
        <f t="shared" si="5"/>
        <v>7</v>
      </c>
      <c r="N37" s="65">
        <f>VLOOKUP($A37,'Return Data'!$B$7:$R$2700,17,0)</f>
        <v>11.1455</v>
      </c>
      <c r="O37" s="66">
        <f t="shared" si="8"/>
        <v>8</v>
      </c>
      <c r="P37" s="65">
        <f>VLOOKUP($A37,'Return Data'!$B$7:$R$2700,14,0)</f>
        <v>7.9295</v>
      </c>
      <c r="Q37" s="66">
        <f t="shared" si="9"/>
        <v>10</v>
      </c>
      <c r="R37" s="65">
        <f>VLOOKUP($A37,'Return Data'!$B$7:$R$2700,16,0)</f>
        <v>7.5045000000000002</v>
      </c>
      <c r="S37" s="67">
        <f t="shared" si="4"/>
        <v>20</v>
      </c>
    </row>
    <row r="38" spans="1:19" x14ac:dyDescent="0.3">
      <c r="A38" s="82" t="s">
        <v>367</v>
      </c>
      <c r="B38" s="64">
        <f>VLOOKUP($A38,'Return Data'!$B$7:$R$2700,3,0)</f>
        <v>44158</v>
      </c>
      <c r="C38" s="65">
        <f>VLOOKUP($A38,'Return Data'!$B$7:$R$2700,4,0)</f>
        <v>0.38129999999999997</v>
      </c>
      <c r="D38" s="65">
        <f>VLOOKUP($A38,'Return Data'!$B$7:$R$2700,9,0)</f>
        <v>8.3968000000000007</v>
      </c>
      <c r="E38" s="66">
        <f t="shared" si="0"/>
        <v>8</v>
      </c>
      <c r="F38" s="65">
        <f>VLOOKUP($A38,'Return Data'!$B$7:$R$2700,10,0)</f>
        <v>8.5340000000000007</v>
      </c>
      <c r="G38" s="66">
        <f t="shared" si="1"/>
        <v>25</v>
      </c>
      <c r="H38" s="65">
        <f>VLOOKUP($A38,'Return Data'!$B$7:$R$2700,11,0)</f>
        <v>8.6979000000000006</v>
      </c>
      <c r="I38" s="66">
        <f t="shared" si="2"/>
        <v>11</v>
      </c>
      <c r="J38" s="65"/>
      <c r="K38" s="66"/>
      <c r="L38" s="65"/>
      <c r="M38" s="66"/>
      <c r="N38" s="65"/>
      <c r="O38" s="66"/>
      <c r="P38" s="65"/>
      <c r="Q38" s="66"/>
      <c r="R38" s="65">
        <f>VLOOKUP($A38,'Return Data'!$B$7:$R$2700,16,0)</f>
        <v>8.8729999999999993</v>
      </c>
      <c r="S38" s="67">
        <f t="shared" si="4"/>
        <v>5</v>
      </c>
    </row>
    <row r="39" spans="1:19" x14ac:dyDescent="0.3">
      <c r="A39" s="82" t="s">
        <v>114</v>
      </c>
      <c r="B39" s="64">
        <f>VLOOKUP($A39,'Return Data'!$B$7:$R$2700,3,0)</f>
        <v>44158</v>
      </c>
      <c r="C39" s="65">
        <f>VLOOKUP($A39,'Return Data'!$B$7:$R$2700,4,0)</f>
        <v>21.035499999999999</v>
      </c>
      <c r="D39" s="65">
        <f>VLOOKUP($A39,'Return Data'!$B$7:$R$2700,9,0)</f>
        <v>2.9459</v>
      </c>
      <c r="E39" s="66">
        <f t="shared" si="0"/>
        <v>30</v>
      </c>
      <c r="F39" s="65">
        <f>VLOOKUP($A39,'Return Data'!$B$7:$R$2700,10,0)</f>
        <v>7.0956999999999999</v>
      </c>
      <c r="G39" s="66">
        <f t="shared" si="1"/>
        <v>28</v>
      </c>
      <c r="H39" s="65">
        <f>VLOOKUP($A39,'Return Data'!$B$7:$R$2700,11,0)</f>
        <v>6.0625</v>
      </c>
      <c r="I39" s="66">
        <f t="shared" si="2"/>
        <v>24</v>
      </c>
      <c r="J39" s="65">
        <f>VLOOKUP($A39,'Return Data'!$B$7:$R$2700,12,0)</f>
        <v>10.0204</v>
      </c>
      <c r="K39" s="66">
        <f>RANK(J39,J$8:J$39,0)</f>
        <v>8</v>
      </c>
      <c r="L39" s="65">
        <f>VLOOKUP($A39,'Return Data'!$B$7:$R$2700,13,0)</f>
        <v>5.7610999999999999</v>
      </c>
      <c r="M39" s="66">
        <f>RANK(L39,L$8:L$39,0)</f>
        <v>25</v>
      </c>
      <c r="N39" s="65">
        <f>VLOOKUP($A39,'Return Data'!$B$7:$R$2700,17,0)</f>
        <v>1.4726999999999999</v>
      </c>
      <c r="O39" s="66">
        <f>RANK(N39,N$8:N$39,0)</f>
        <v>28</v>
      </c>
      <c r="P39" s="65">
        <f>VLOOKUP($A39,'Return Data'!$B$7:$R$2700,14,0)</f>
        <v>1.8275999999999999</v>
      </c>
      <c r="Q39" s="66">
        <f>RANK(P39,P$8:P$39,0)</f>
        <v>28</v>
      </c>
      <c r="R39" s="65">
        <f>VLOOKUP($A39,'Return Data'!$B$7:$R$2700,16,0)</f>
        <v>7.3918999999999997</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6.4597218750000005</v>
      </c>
      <c r="E41" s="88"/>
      <c r="F41" s="89">
        <f>AVERAGE(F8:F39)</f>
        <v>8.9436375000000012</v>
      </c>
      <c r="G41" s="88"/>
      <c r="H41" s="89">
        <f>AVERAGE(H8:H39)</f>
        <v>7.0540031250000004</v>
      </c>
      <c r="I41" s="88"/>
      <c r="J41" s="89">
        <f>AVERAGE(J8:J39)</f>
        <v>5.8579967741935492</v>
      </c>
      <c r="K41" s="88"/>
      <c r="L41" s="89">
        <f>AVERAGE(L8:L39)</f>
        <v>8.5896344827586208</v>
      </c>
      <c r="M41" s="88"/>
      <c r="N41" s="89">
        <f>AVERAGE(N8:N39)</f>
        <v>8.6340178571428563</v>
      </c>
      <c r="O41" s="88"/>
      <c r="P41" s="89">
        <f>AVERAGE(P8:P39)</f>
        <v>6.7242035714285722</v>
      </c>
      <c r="Q41" s="88"/>
      <c r="R41" s="89">
        <f>AVERAGE(R8:R39)</f>
        <v>5.9230843750000002</v>
      </c>
      <c r="S41" s="90"/>
    </row>
    <row r="42" spans="1:19" x14ac:dyDescent="0.3">
      <c r="A42" s="87" t="s">
        <v>28</v>
      </c>
      <c r="B42" s="88"/>
      <c r="C42" s="88"/>
      <c r="D42" s="89">
        <f>MIN(D8:D39)</f>
        <v>0</v>
      </c>
      <c r="E42" s="88"/>
      <c r="F42" s="89">
        <f>MIN(F8:F39)</f>
        <v>0</v>
      </c>
      <c r="G42" s="88"/>
      <c r="H42" s="89">
        <f>MIN(H8:H39)</f>
        <v>0</v>
      </c>
      <c r="I42" s="88"/>
      <c r="J42" s="89">
        <f>MIN(J8:J39)</f>
        <v>-33.727699999999999</v>
      </c>
      <c r="K42" s="88"/>
      <c r="L42" s="89">
        <f>MIN(L8:L39)</f>
        <v>-3.1732999999999998</v>
      </c>
      <c r="M42" s="88"/>
      <c r="N42" s="89">
        <f>MIN(N8:N39)</f>
        <v>1.4726999999999999</v>
      </c>
      <c r="O42" s="88"/>
      <c r="P42" s="89">
        <f>MIN(P8:P39)</f>
        <v>1.8275999999999999</v>
      </c>
      <c r="Q42" s="88"/>
      <c r="R42" s="89">
        <f>MIN(R8:R39)</f>
        <v>-24.002500000000001</v>
      </c>
      <c r="S42" s="90"/>
    </row>
    <row r="43" spans="1:19" ht="15" thickBot="1" x14ac:dyDescent="0.35">
      <c r="A43" s="91" t="s">
        <v>29</v>
      </c>
      <c r="B43" s="92"/>
      <c r="C43" s="92"/>
      <c r="D43" s="93">
        <f>MAX(D8:D39)</f>
        <v>20.081700000000001</v>
      </c>
      <c r="E43" s="92"/>
      <c r="F43" s="93">
        <f>MAX(F8:F39)</f>
        <v>14.773400000000001</v>
      </c>
      <c r="G43" s="92"/>
      <c r="H43" s="93">
        <f>MAX(H8:H39)</f>
        <v>11.506600000000001</v>
      </c>
      <c r="I43" s="92"/>
      <c r="J43" s="93">
        <f>MAX(J8:J39)</f>
        <v>12.230600000000001</v>
      </c>
      <c r="K43" s="92"/>
      <c r="L43" s="93">
        <f>MAX(L8:L39)</f>
        <v>12.778700000000001</v>
      </c>
      <c r="M43" s="92"/>
      <c r="N43" s="93">
        <f>MAX(N8:N39)</f>
        <v>12.807600000000001</v>
      </c>
      <c r="O43" s="92"/>
      <c r="P43" s="93">
        <f>MAX(P8:P39)</f>
        <v>9.6382999999999992</v>
      </c>
      <c r="Q43" s="92"/>
      <c r="R43" s="93">
        <f>MAX(R8:R39)</f>
        <v>9.8337000000000003</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44158</v>
      </c>
      <c r="C8" s="65">
        <f>VLOOKUP($A8,'Return Data'!$B$7:$R$2700,4,0)</f>
        <v>1101.1402</v>
      </c>
      <c r="D8" s="65">
        <f>VLOOKUP($A8,'Return Data'!$B$7:$R$2700,5,0)</f>
        <v>2.778</v>
      </c>
      <c r="E8" s="66">
        <f t="shared" ref="E8:E37" si="0">RANK(D8,D$8:D$37,0)</f>
        <v>21</v>
      </c>
      <c r="F8" s="65">
        <f>VLOOKUP($A8,'Return Data'!$B$7:$R$2700,6,0)</f>
        <v>2.6467999999999998</v>
      </c>
      <c r="G8" s="66">
        <f t="shared" ref="G8:G37" si="1">RANK(F8,F$8:F$37,0)</f>
        <v>24</v>
      </c>
      <c r="H8" s="65">
        <f>VLOOKUP($A8,'Return Data'!$B$7:$R$2700,7,0)</f>
        <v>2.6118999999999999</v>
      </c>
      <c r="I8" s="66">
        <f t="shared" ref="I8:I37" si="2">RANK(H8,H$8:H$37,0)</f>
        <v>23</v>
      </c>
      <c r="J8" s="65">
        <f>VLOOKUP($A8,'Return Data'!$B$7:$R$2700,8,0)</f>
        <v>2.5874000000000001</v>
      </c>
      <c r="K8" s="66">
        <f t="shared" ref="K8:K37" si="3">RANK(J8,J$8:J$37,0)</f>
        <v>27</v>
      </c>
      <c r="L8" s="65">
        <f>VLOOKUP($A8,'Return Data'!$B$7:$R$2700,9,0)</f>
        <v>2.7743000000000002</v>
      </c>
      <c r="M8" s="66">
        <f t="shared" ref="M8:M37" si="4">RANK(L8,L$8:L$37,0)</f>
        <v>24</v>
      </c>
      <c r="N8" s="65">
        <f>VLOOKUP($A8,'Return Data'!$B$7:$R$2700,10,0)</f>
        <v>2.9784000000000002</v>
      </c>
      <c r="O8" s="66">
        <f t="shared" ref="O8:O37" si="5">RANK(N8,N$8:N$37,0)</f>
        <v>22</v>
      </c>
      <c r="P8" s="65">
        <f>VLOOKUP($A8,'Return Data'!$B$7:$R$2700,11,0)</f>
        <v>2.9994999999999998</v>
      </c>
      <c r="Q8" s="66">
        <f>RANK(P8,P$8:P$37,0)</f>
        <v>19</v>
      </c>
      <c r="R8" s="65">
        <f>VLOOKUP($A8,'Return Data'!$B$7:$R$2700,12,0)</f>
        <v>3.1282999999999999</v>
      </c>
      <c r="S8" s="66">
        <f>RANK(R8,R$8:R$37,0)</f>
        <v>19</v>
      </c>
      <c r="T8" s="65">
        <f>VLOOKUP($A8,'Return Data'!$B$7:$R$2700,13,0)</f>
        <v>3.5731000000000002</v>
      </c>
      <c r="U8" s="66">
        <f>RANK(T8,T$8:T$37,0)</f>
        <v>16</v>
      </c>
      <c r="V8" s="65">
        <f>VLOOKUP($A8,'Return Data'!$B$7:$R$2700,17,0)</f>
        <v>4.7209000000000003</v>
      </c>
      <c r="W8" s="66">
        <f t="shared" ref="W8" si="6">RANK(V8,V$8:V$37,0)</f>
        <v>3</v>
      </c>
      <c r="X8" s="65"/>
      <c r="Y8" s="66"/>
      <c r="Z8" s="65">
        <f>VLOOKUP($A8,'Return Data'!$B$7:$R$2700,16,0)</f>
        <v>4.7808999999999999</v>
      </c>
      <c r="AA8" s="67">
        <f t="shared" ref="AA8:AA37" si="7">RANK(Z8,Z$8:Z$37,0)</f>
        <v>6</v>
      </c>
    </row>
    <row r="9" spans="1:27" x14ac:dyDescent="0.3">
      <c r="A9" s="63" t="s">
        <v>1372</v>
      </c>
      <c r="B9" s="64">
        <f>VLOOKUP($A9,'Return Data'!$B$7:$R$2700,3,0)</f>
        <v>44158</v>
      </c>
      <c r="C9" s="65">
        <f>VLOOKUP($A9,'Return Data'!$B$7:$R$2700,4,0)</f>
        <v>1076.3587</v>
      </c>
      <c r="D9" s="65">
        <f>VLOOKUP($A9,'Return Data'!$B$7:$R$2700,5,0)</f>
        <v>2.8487</v>
      </c>
      <c r="E9" s="66">
        <f t="shared" si="0"/>
        <v>8</v>
      </c>
      <c r="F9" s="65">
        <f>VLOOKUP($A9,'Return Data'!$B$7:$R$2700,6,0)</f>
        <v>2.7723</v>
      </c>
      <c r="G9" s="66">
        <f t="shared" si="1"/>
        <v>7</v>
      </c>
      <c r="H9" s="65">
        <f>VLOOKUP($A9,'Return Data'!$B$7:$R$2700,7,0)</f>
        <v>2.6968000000000001</v>
      </c>
      <c r="I9" s="66">
        <f t="shared" si="2"/>
        <v>9</v>
      </c>
      <c r="J9" s="65">
        <f>VLOOKUP($A9,'Return Data'!$B$7:$R$2700,8,0)</f>
        <v>2.6772999999999998</v>
      </c>
      <c r="K9" s="66">
        <f t="shared" si="3"/>
        <v>15</v>
      </c>
      <c r="L9" s="65">
        <f>VLOOKUP($A9,'Return Data'!$B$7:$R$2700,9,0)</f>
        <v>2.8283</v>
      </c>
      <c r="M9" s="66">
        <f t="shared" si="4"/>
        <v>15</v>
      </c>
      <c r="N9" s="65">
        <f>VLOOKUP($A9,'Return Data'!$B$7:$R$2700,10,0)</f>
        <v>3.0072999999999999</v>
      </c>
      <c r="O9" s="66">
        <f t="shared" si="5"/>
        <v>14</v>
      </c>
      <c r="P9" s="65">
        <f>VLOOKUP($A9,'Return Data'!$B$7:$R$2700,11,0)</f>
        <v>3.0430999999999999</v>
      </c>
      <c r="Q9" s="66">
        <f>RANK(P9,P$8:P$37,0)</f>
        <v>9</v>
      </c>
      <c r="R9" s="65">
        <f>VLOOKUP($A9,'Return Data'!$B$7:$R$2700,12,0)</f>
        <v>3.1637</v>
      </c>
      <c r="S9" s="66">
        <f>RANK(R9,R$8:R$37,0)</f>
        <v>14</v>
      </c>
      <c r="T9" s="65">
        <f>VLOOKUP($A9,'Return Data'!$B$7:$R$2700,13,0)</f>
        <v>3.6031</v>
      </c>
      <c r="U9" s="66">
        <f>RANK(T9,T$8:T$37,0)</f>
        <v>12</v>
      </c>
      <c r="V9" s="65"/>
      <c r="W9" s="66"/>
      <c r="X9" s="65"/>
      <c r="Y9" s="66"/>
      <c r="Z9" s="65">
        <f>VLOOKUP($A9,'Return Data'!$B$7:$R$2700,16,0)</f>
        <v>4.4344999999999999</v>
      </c>
      <c r="AA9" s="67">
        <f t="shared" si="7"/>
        <v>12</v>
      </c>
    </row>
    <row r="10" spans="1:27" x14ac:dyDescent="0.3">
      <c r="A10" s="63" t="s">
        <v>1374</v>
      </c>
      <c r="B10" s="64">
        <f>VLOOKUP($A10,'Return Data'!$B$7:$R$2700,3,0)</f>
        <v>44158</v>
      </c>
      <c r="C10" s="65">
        <f>VLOOKUP($A10,'Return Data'!$B$7:$R$2700,4,0)</f>
        <v>1069.4213999999999</v>
      </c>
      <c r="D10" s="65">
        <f>VLOOKUP($A10,'Return Data'!$B$7:$R$2700,5,0)</f>
        <v>2.8193999999999999</v>
      </c>
      <c r="E10" s="66">
        <f t="shared" si="0"/>
        <v>10</v>
      </c>
      <c r="F10" s="65">
        <f>VLOOKUP($A10,'Return Data'!$B$7:$R$2700,6,0)</f>
        <v>2.7970999999999999</v>
      </c>
      <c r="G10" s="66">
        <f t="shared" si="1"/>
        <v>5</v>
      </c>
      <c r="H10" s="65">
        <f>VLOOKUP($A10,'Return Data'!$B$7:$R$2700,7,0)</f>
        <v>2.7147999999999999</v>
      </c>
      <c r="I10" s="66">
        <f t="shared" si="2"/>
        <v>6</v>
      </c>
      <c r="J10" s="65">
        <f>VLOOKUP($A10,'Return Data'!$B$7:$R$2700,8,0)</f>
        <v>2.7932000000000001</v>
      </c>
      <c r="K10" s="66">
        <f t="shared" si="3"/>
        <v>5</v>
      </c>
      <c r="L10" s="65">
        <f>VLOOKUP($A10,'Return Data'!$B$7:$R$2700,9,0)</f>
        <v>2.8990999999999998</v>
      </c>
      <c r="M10" s="66">
        <f t="shared" si="4"/>
        <v>6</v>
      </c>
      <c r="N10" s="65">
        <f>VLOOKUP($A10,'Return Data'!$B$7:$R$2700,10,0)</f>
        <v>3.0432999999999999</v>
      </c>
      <c r="O10" s="66">
        <f t="shared" si="5"/>
        <v>7</v>
      </c>
      <c r="P10" s="65">
        <f>VLOOKUP($A10,'Return Data'!$B$7:$R$2700,11,0)</f>
        <v>3.0480999999999998</v>
      </c>
      <c r="Q10" s="66">
        <f>RANK(P10,P$8:P$37,0)</f>
        <v>8</v>
      </c>
      <c r="R10" s="65">
        <f>VLOOKUP($A10,'Return Data'!$B$7:$R$2700,12,0)</f>
        <v>3.2098</v>
      </c>
      <c r="S10" s="66">
        <f>RANK(R10,R$8:R$37,0)</f>
        <v>7</v>
      </c>
      <c r="T10" s="65">
        <f>VLOOKUP($A10,'Return Data'!$B$7:$R$2700,13,0)</f>
        <v>3.6459000000000001</v>
      </c>
      <c r="U10" s="66">
        <f>RANK(T10,T$8:T$37,0)</f>
        <v>6</v>
      </c>
      <c r="V10" s="65"/>
      <c r="W10" s="66"/>
      <c r="X10" s="65"/>
      <c r="Y10" s="66"/>
      <c r="Z10" s="65">
        <f>VLOOKUP($A10,'Return Data'!$B$7:$R$2700,16,0)</f>
        <v>4.3182999999999998</v>
      </c>
      <c r="AA10" s="67">
        <f t="shared" si="7"/>
        <v>15</v>
      </c>
    </row>
    <row r="11" spans="1:27" x14ac:dyDescent="0.3">
      <c r="A11" s="63" t="s">
        <v>1376</v>
      </c>
      <c r="B11" s="64">
        <f>VLOOKUP($A11,'Return Data'!$B$7:$R$2700,3,0)</f>
        <v>44158</v>
      </c>
      <c r="C11" s="65">
        <f>VLOOKUP($A11,'Return Data'!$B$7:$R$2700,4,0)</f>
        <v>1071.7349999999999</v>
      </c>
      <c r="D11" s="65">
        <f>VLOOKUP($A11,'Return Data'!$B$7:$R$2700,5,0)</f>
        <v>2.7519999999999998</v>
      </c>
      <c r="E11" s="66">
        <f t="shared" si="0"/>
        <v>26</v>
      </c>
      <c r="F11" s="65">
        <f>VLOOKUP($A11,'Return Data'!$B$7:$R$2700,6,0)</f>
        <v>2.9931999999999999</v>
      </c>
      <c r="G11" s="66">
        <f t="shared" si="1"/>
        <v>1</v>
      </c>
      <c r="H11" s="65">
        <f>VLOOKUP($A11,'Return Data'!$B$7:$R$2700,7,0)</f>
        <v>2.8370000000000002</v>
      </c>
      <c r="I11" s="66">
        <f t="shared" si="2"/>
        <v>2</v>
      </c>
      <c r="J11" s="65">
        <f>VLOOKUP($A11,'Return Data'!$B$7:$R$2700,8,0)</f>
        <v>2.8664000000000001</v>
      </c>
      <c r="K11" s="66">
        <f t="shared" si="3"/>
        <v>2</v>
      </c>
      <c r="L11" s="65">
        <f>VLOOKUP($A11,'Return Data'!$B$7:$R$2700,9,0)</f>
        <v>2.9104999999999999</v>
      </c>
      <c r="M11" s="66">
        <f t="shared" si="4"/>
        <v>4</v>
      </c>
      <c r="N11" s="65">
        <f>VLOOKUP($A11,'Return Data'!$B$7:$R$2700,10,0)</f>
        <v>3.0175000000000001</v>
      </c>
      <c r="O11" s="66">
        <f t="shared" si="5"/>
        <v>9</v>
      </c>
      <c r="P11" s="65">
        <f>VLOOKUP($A11,'Return Data'!$B$7:$R$2700,11,0)</f>
        <v>3.0318999999999998</v>
      </c>
      <c r="Q11" s="66">
        <f>RANK(P11,P$8:P$37,0)</f>
        <v>11</v>
      </c>
      <c r="R11" s="65">
        <f>VLOOKUP($A11,'Return Data'!$B$7:$R$2700,12,0)</f>
        <v>3.1937000000000002</v>
      </c>
      <c r="S11" s="66">
        <f>RANK(R11,R$8:R$37,0)</f>
        <v>9</v>
      </c>
      <c r="T11" s="65">
        <f>VLOOKUP($A11,'Return Data'!$B$7:$R$2700,13,0)</f>
        <v>3.6312000000000002</v>
      </c>
      <c r="U11" s="66">
        <f>RANK(T11,T$8:T$37,0)</f>
        <v>9</v>
      </c>
      <c r="V11" s="65"/>
      <c r="W11" s="66"/>
      <c r="X11" s="65"/>
      <c r="Y11" s="66"/>
      <c r="Z11" s="65">
        <f>VLOOKUP($A11,'Return Data'!$B$7:$R$2700,16,0)</f>
        <v>4.3574000000000002</v>
      </c>
      <c r="AA11" s="67">
        <f t="shared" si="7"/>
        <v>14</v>
      </c>
    </row>
    <row r="12" spans="1:27" x14ac:dyDescent="0.3">
      <c r="A12" s="63" t="s">
        <v>1378</v>
      </c>
      <c r="B12" s="64">
        <f>VLOOKUP($A12,'Return Data'!$B$7:$R$2700,3,0)</f>
        <v>44158</v>
      </c>
      <c r="C12" s="65">
        <f>VLOOKUP($A12,'Return Data'!$B$7:$R$2700,4,0)</f>
        <v>1029.6705999999999</v>
      </c>
      <c r="D12" s="65">
        <f>VLOOKUP($A12,'Return Data'!$B$7:$R$2700,5,0)</f>
        <v>3.024</v>
      </c>
      <c r="E12" s="66">
        <f t="shared" si="0"/>
        <v>1</v>
      </c>
      <c r="F12" s="65">
        <f>VLOOKUP($A12,'Return Data'!$B$7:$R$2700,6,0)</f>
        <v>2.9830999999999999</v>
      </c>
      <c r="G12" s="66">
        <f t="shared" si="1"/>
        <v>2</v>
      </c>
      <c r="H12" s="65">
        <f>VLOOKUP($A12,'Return Data'!$B$7:$R$2700,7,0)</f>
        <v>2.9083999999999999</v>
      </c>
      <c r="I12" s="66">
        <f t="shared" si="2"/>
        <v>1</v>
      </c>
      <c r="J12" s="65">
        <f>VLOOKUP($A12,'Return Data'!$B$7:$R$2700,8,0)</f>
        <v>2.9670999999999998</v>
      </c>
      <c r="K12" s="66">
        <f t="shared" si="3"/>
        <v>1</v>
      </c>
      <c r="L12" s="65">
        <f>VLOOKUP($A12,'Return Data'!$B$7:$R$2700,9,0)</f>
        <v>3.0188999999999999</v>
      </c>
      <c r="M12" s="66">
        <f t="shared" si="4"/>
        <v>1</v>
      </c>
      <c r="N12" s="65">
        <f>VLOOKUP($A12,'Return Data'!$B$7:$R$2700,10,0)</f>
        <v>3.1505000000000001</v>
      </c>
      <c r="O12" s="66">
        <f t="shared" si="5"/>
        <v>1</v>
      </c>
      <c r="P12" s="65">
        <f>VLOOKUP($A12,'Return Data'!$B$7:$R$2700,11,0)</f>
        <v>3.1717</v>
      </c>
      <c r="Q12" s="66">
        <f t="shared" ref="Q12:Q37" si="8">RANK(P12,P$8:P$37,0)</f>
        <v>1</v>
      </c>
      <c r="R12" s="65">
        <f>VLOOKUP($A12,'Return Data'!$B$7:$R$2700,12,0)</f>
        <v>3.4470999999999998</v>
      </c>
      <c r="S12" s="66">
        <f t="shared" ref="S12" si="9">RANK(R12,R$8:R$37,0)</f>
        <v>1</v>
      </c>
      <c r="T12" s="65"/>
      <c r="U12" s="66"/>
      <c r="V12" s="65"/>
      <c r="W12" s="66"/>
      <c r="X12" s="65"/>
      <c r="Y12" s="66"/>
      <c r="Z12" s="65">
        <f>VLOOKUP($A12,'Return Data'!$B$7:$R$2700,16,0)</f>
        <v>3.5939000000000001</v>
      </c>
      <c r="AA12" s="67">
        <f t="shared" si="7"/>
        <v>28</v>
      </c>
    </row>
    <row r="13" spans="1:27" x14ac:dyDescent="0.3">
      <c r="A13" s="63" t="s">
        <v>1380</v>
      </c>
      <c r="B13" s="64">
        <f>VLOOKUP($A13,'Return Data'!$B$7:$R$2700,3,0)</f>
        <v>44158</v>
      </c>
      <c r="C13" s="65">
        <f>VLOOKUP($A13,'Return Data'!$B$7:$R$2700,4,0)</f>
        <v>1054.6171999999999</v>
      </c>
      <c r="D13" s="65">
        <f>VLOOKUP($A13,'Return Data'!$B$7:$R$2700,5,0)</f>
        <v>2.7412999999999998</v>
      </c>
      <c r="E13" s="66">
        <f t="shared" si="0"/>
        <v>28</v>
      </c>
      <c r="F13" s="65">
        <f>VLOOKUP($A13,'Return Data'!$B$7:$R$2700,6,0)</f>
        <v>2.7475000000000001</v>
      </c>
      <c r="G13" s="66">
        <f t="shared" si="1"/>
        <v>9</v>
      </c>
      <c r="H13" s="65">
        <f>VLOOKUP($A13,'Return Data'!$B$7:$R$2700,7,0)</f>
        <v>2.7029000000000001</v>
      </c>
      <c r="I13" s="66">
        <f t="shared" si="2"/>
        <v>7</v>
      </c>
      <c r="J13" s="65">
        <f>VLOOKUP($A13,'Return Data'!$B$7:$R$2700,8,0)</f>
        <v>2.7913000000000001</v>
      </c>
      <c r="K13" s="66">
        <f t="shared" si="3"/>
        <v>6</v>
      </c>
      <c r="L13" s="65">
        <f>VLOOKUP($A13,'Return Data'!$B$7:$R$2700,9,0)</f>
        <v>2.8759000000000001</v>
      </c>
      <c r="M13" s="66">
        <f t="shared" si="4"/>
        <v>10</v>
      </c>
      <c r="N13" s="65">
        <f>VLOOKUP($A13,'Return Data'!$B$7:$R$2700,10,0)</f>
        <v>3.0121000000000002</v>
      </c>
      <c r="O13" s="66">
        <f t="shared" si="5"/>
        <v>11</v>
      </c>
      <c r="P13" s="65">
        <f>VLOOKUP($A13,'Return Data'!$B$7:$R$2700,11,0)</f>
        <v>3.0407999999999999</v>
      </c>
      <c r="Q13" s="66">
        <f t="shared" si="8"/>
        <v>10</v>
      </c>
      <c r="R13" s="65">
        <f>VLOOKUP($A13,'Return Data'!$B$7:$R$2700,12,0)</f>
        <v>3.2317999999999998</v>
      </c>
      <c r="S13" s="66">
        <f t="shared" ref="S13:S37" si="10">RANK(R13,R$8:R$37,0)</f>
        <v>6</v>
      </c>
      <c r="T13" s="65">
        <f>VLOOKUP($A13,'Return Data'!$B$7:$R$2700,13,0)</f>
        <v>3.6539000000000001</v>
      </c>
      <c r="U13" s="66">
        <f t="shared" ref="U13:U37" si="11">RANK(T13,T$8:T$37,0)</f>
        <v>5</v>
      </c>
      <c r="V13" s="65"/>
      <c r="W13" s="66"/>
      <c r="X13" s="65"/>
      <c r="Y13" s="66"/>
      <c r="Z13" s="65">
        <f>VLOOKUP($A13,'Return Data'!$B$7:$R$2700,16,0)</f>
        <v>4.0491000000000001</v>
      </c>
      <c r="AA13" s="67">
        <f t="shared" si="7"/>
        <v>21</v>
      </c>
    </row>
    <row r="14" spans="1:27" x14ac:dyDescent="0.3">
      <c r="A14" s="63" t="s">
        <v>1382</v>
      </c>
      <c r="B14" s="64">
        <f>VLOOKUP($A14,'Return Data'!$B$7:$R$2700,3,0)</f>
        <v>44158</v>
      </c>
      <c r="C14" s="65">
        <f>VLOOKUP($A14,'Return Data'!$B$7:$R$2700,4,0)</f>
        <v>1090.6179999999999</v>
      </c>
      <c r="D14" s="65">
        <f>VLOOKUP($A14,'Return Data'!$B$7:$R$2700,5,0)</f>
        <v>2.8616999999999999</v>
      </c>
      <c r="E14" s="66">
        <f t="shared" si="0"/>
        <v>6</v>
      </c>
      <c r="F14" s="65">
        <f>VLOOKUP($A14,'Return Data'!$B$7:$R$2700,6,0)</f>
        <v>2.8866999999999998</v>
      </c>
      <c r="G14" s="66">
        <f t="shared" si="1"/>
        <v>4</v>
      </c>
      <c r="H14" s="65">
        <f>VLOOKUP($A14,'Return Data'!$B$7:$R$2700,7,0)</f>
        <v>2.7946</v>
      </c>
      <c r="I14" s="66">
        <f t="shared" si="2"/>
        <v>4</v>
      </c>
      <c r="J14" s="65">
        <f>VLOOKUP($A14,'Return Data'!$B$7:$R$2700,8,0)</f>
        <v>2.7942</v>
      </c>
      <c r="K14" s="66">
        <f t="shared" si="3"/>
        <v>4</v>
      </c>
      <c r="L14" s="65">
        <f>VLOOKUP($A14,'Return Data'!$B$7:$R$2700,9,0)</f>
        <v>2.8978999999999999</v>
      </c>
      <c r="M14" s="66">
        <f t="shared" si="4"/>
        <v>7</v>
      </c>
      <c r="N14" s="65">
        <f>VLOOKUP($A14,'Return Data'!$B$7:$R$2700,10,0)</f>
        <v>3.0436999999999999</v>
      </c>
      <c r="O14" s="66">
        <f t="shared" si="5"/>
        <v>6</v>
      </c>
      <c r="P14" s="65">
        <f>VLOOKUP($A14,'Return Data'!$B$7:$R$2700,11,0)</f>
        <v>3.0731000000000002</v>
      </c>
      <c r="Q14" s="66">
        <f t="shared" si="8"/>
        <v>6</v>
      </c>
      <c r="R14" s="65">
        <f>VLOOKUP($A14,'Return Data'!$B$7:$R$2700,12,0)</f>
        <v>3.3205</v>
      </c>
      <c r="S14" s="66">
        <f t="shared" si="10"/>
        <v>4</v>
      </c>
      <c r="T14" s="65">
        <f>VLOOKUP($A14,'Return Data'!$B$7:$R$2700,13,0)</f>
        <v>3.7425999999999999</v>
      </c>
      <c r="U14" s="66">
        <f t="shared" si="11"/>
        <v>4</v>
      </c>
      <c r="V14" s="65"/>
      <c r="W14" s="66"/>
      <c r="X14" s="65"/>
      <c r="Y14" s="66"/>
      <c r="Z14" s="65">
        <f>VLOOKUP($A14,'Return Data'!$B$7:$R$2700,16,0)</f>
        <v>4.7278000000000002</v>
      </c>
      <c r="AA14" s="67">
        <f t="shared" si="7"/>
        <v>7</v>
      </c>
    </row>
    <row r="15" spans="1:27" x14ac:dyDescent="0.3">
      <c r="A15" s="63" t="s">
        <v>1384</v>
      </c>
      <c r="B15" s="64">
        <f>VLOOKUP($A15,'Return Data'!$B$7:$R$2700,3,0)</f>
        <v>44158</v>
      </c>
      <c r="C15" s="65">
        <f>VLOOKUP($A15,'Return Data'!$B$7:$R$2700,4,0)</f>
        <v>1056.3036999999999</v>
      </c>
      <c r="D15" s="65">
        <f>VLOOKUP($A15,'Return Data'!$B$7:$R$2700,5,0)</f>
        <v>2.8993000000000002</v>
      </c>
      <c r="E15" s="66">
        <f t="shared" si="0"/>
        <v>3</v>
      </c>
      <c r="F15" s="65">
        <f>VLOOKUP($A15,'Return Data'!$B$7:$R$2700,6,0)</f>
        <v>2.7326999999999999</v>
      </c>
      <c r="G15" s="66">
        <f t="shared" si="1"/>
        <v>11</v>
      </c>
      <c r="H15" s="65">
        <f>VLOOKUP($A15,'Return Data'!$B$7:$R$2700,7,0)</f>
        <v>2.7311999999999999</v>
      </c>
      <c r="I15" s="66">
        <f t="shared" si="2"/>
        <v>5</v>
      </c>
      <c r="J15" s="65">
        <f>VLOOKUP($A15,'Return Data'!$B$7:$R$2700,8,0)</f>
        <v>2.7797000000000001</v>
      </c>
      <c r="K15" s="66">
        <f t="shared" si="3"/>
        <v>8</v>
      </c>
      <c r="L15" s="65">
        <f>VLOOKUP($A15,'Return Data'!$B$7:$R$2700,9,0)</f>
        <v>2.9285000000000001</v>
      </c>
      <c r="M15" s="66">
        <f t="shared" si="4"/>
        <v>2</v>
      </c>
      <c r="N15" s="65">
        <f>VLOOKUP($A15,'Return Data'!$B$7:$R$2700,10,0)</f>
        <v>3.1257000000000001</v>
      </c>
      <c r="O15" s="66">
        <f t="shared" si="5"/>
        <v>2</v>
      </c>
      <c r="P15" s="65">
        <f>VLOOKUP($A15,'Return Data'!$B$7:$R$2700,11,0)</f>
        <v>3.1288999999999998</v>
      </c>
      <c r="Q15" s="66">
        <f t="shared" si="8"/>
        <v>2</v>
      </c>
      <c r="R15" s="65">
        <f>VLOOKUP($A15,'Return Data'!$B$7:$R$2700,12,0)</f>
        <v>3.3632</v>
      </c>
      <c r="S15" s="66">
        <f t="shared" si="10"/>
        <v>2</v>
      </c>
      <c r="T15" s="65">
        <f>VLOOKUP($A15,'Return Data'!$B$7:$R$2700,13,0)</f>
        <v>3.7907999999999999</v>
      </c>
      <c r="U15" s="66">
        <f t="shared" si="11"/>
        <v>1</v>
      </c>
      <c r="V15" s="65"/>
      <c r="W15" s="66"/>
      <c r="X15" s="65"/>
      <c r="Y15" s="66"/>
      <c r="Z15" s="65">
        <f>VLOOKUP($A15,'Return Data'!$B$7:$R$2700,16,0)</f>
        <v>4.1733000000000002</v>
      </c>
      <c r="AA15" s="67">
        <f t="shared" si="7"/>
        <v>18</v>
      </c>
    </row>
    <row r="16" spans="1:27" x14ac:dyDescent="0.3">
      <c r="A16" s="63" t="s">
        <v>1387</v>
      </c>
      <c r="B16" s="64">
        <f>VLOOKUP($A16,'Return Data'!$B$7:$R$2700,3,0)</f>
        <v>44158</v>
      </c>
      <c r="C16" s="65">
        <f>VLOOKUP($A16,'Return Data'!$B$7:$R$2700,4,0)</f>
        <v>1064.4159</v>
      </c>
      <c r="D16" s="65">
        <f>VLOOKUP($A16,'Return Data'!$B$7:$R$2700,5,0)</f>
        <v>2.7572000000000001</v>
      </c>
      <c r="E16" s="66">
        <f t="shared" si="0"/>
        <v>25</v>
      </c>
      <c r="F16" s="65">
        <f>VLOOKUP($A16,'Return Data'!$B$7:$R$2700,6,0)</f>
        <v>2.6364000000000001</v>
      </c>
      <c r="G16" s="66">
        <f t="shared" si="1"/>
        <v>26</v>
      </c>
      <c r="H16" s="65">
        <f>VLOOKUP($A16,'Return Data'!$B$7:$R$2700,7,0)</f>
        <v>2.5844</v>
      </c>
      <c r="I16" s="66">
        <f t="shared" si="2"/>
        <v>27</v>
      </c>
      <c r="J16" s="65">
        <f>VLOOKUP($A16,'Return Data'!$B$7:$R$2700,8,0)</f>
        <v>2.5653000000000001</v>
      </c>
      <c r="K16" s="66">
        <f t="shared" si="3"/>
        <v>28</v>
      </c>
      <c r="L16" s="65">
        <f>VLOOKUP($A16,'Return Data'!$B$7:$R$2700,9,0)</f>
        <v>2.7490000000000001</v>
      </c>
      <c r="M16" s="66">
        <f t="shared" si="4"/>
        <v>27</v>
      </c>
      <c r="N16" s="65">
        <f>VLOOKUP($A16,'Return Data'!$B$7:$R$2700,10,0)</f>
        <v>2.9510000000000001</v>
      </c>
      <c r="O16" s="66">
        <f t="shared" si="5"/>
        <v>27</v>
      </c>
      <c r="P16" s="65">
        <f>VLOOKUP($A16,'Return Data'!$B$7:$R$2700,11,0)</f>
        <v>2.948</v>
      </c>
      <c r="Q16" s="66">
        <f t="shared" si="8"/>
        <v>29</v>
      </c>
      <c r="R16" s="65">
        <f>VLOOKUP($A16,'Return Data'!$B$7:$R$2700,12,0)</f>
        <v>2.9942000000000002</v>
      </c>
      <c r="S16" s="66">
        <f t="shared" si="10"/>
        <v>29</v>
      </c>
      <c r="T16" s="65">
        <f>VLOOKUP($A16,'Return Data'!$B$7:$R$2700,13,0)</f>
        <v>3.4493999999999998</v>
      </c>
      <c r="U16" s="66">
        <f t="shared" si="11"/>
        <v>27</v>
      </c>
      <c r="V16" s="65"/>
      <c r="W16" s="66"/>
      <c r="X16" s="65"/>
      <c r="Y16" s="66"/>
      <c r="Z16" s="65">
        <f>VLOOKUP($A16,'Return Data'!$B$7:$R$2700,16,0)</f>
        <v>4.1153000000000004</v>
      </c>
      <c r="AA16" s="67">
        <f t="shared" si="7"/>
        <v>19</v>
      </c>
    </row>
    <row r="17" spans="1:27" x14ac:dyDescent="0.3">
      <c r="A17" s="63" t="s">
        <v>1389</v>
      </c>
      <c r="B17" s="64">
        <f>VLOOKUP($A17,'Return Data'!$B$7:$R$2700,3,0)</f>
        <v>44158</v>
      </c>
      <c r="C17" s="65">
        <f>VLOOKUP($A17,'Return Data'!$B$7:$R$2700,4,0)</f>
        <v>3026.0120000000002</v>
      </c>
      <c r="D17" s="65">
        <f>VLOOKUP($A17,'Return Data'!$B$7:$R$2700,5,0)</f>
        <v>2.8673999999999999</v>
      </c>
      <c r="E17" s="66">
        <f t="shared" si="0"/>
        <v>5</v>
      </c>
      <c r="F17" s="65">
        <f>VLOOKUP($A17,'Return Data'!$B$7:$R$2700,6,0)</f>
        <v>2.6783999999999999</v>
      </c>
      <c r="G17" s="66">
        <f t="shared" si="1"/>
        <v>18</v>
      </c>
      <c r="H17" s="65">
        <f>VLOOKUP($A17,'Return Data'!$B$7:$R$2700,7,0)</f>
        <v>2.6206999999999998</v>
      </c>
      <c r="I17" s="66">
        <f t="shared" si="2"/>
        <v>21</v>
      </c>
      <c r="J17" s="65">
        <f>VLOOKUP($A17,'Return Data'!$B$7:$R$2700,8,0)</f>
        <v>2.6095999999999999</v>
      </c>
      <c r="K17" s="66">
        <f t="shared" si="3"/>
        <v>25</v>
      </c>
      <c r="L17" s="65">
        <f>VLOOKUP($A17,'Return Data'!$B$7:$R$2700,9,0)</f>
        <v>2.7435</v>
      </c>
      <c r="M17" s="66">
        <f t="shared" si="4"/>
        <v>28</v>
      </c>
      <c r="N17" s="65">
        <f>VLOOKUP($A17,'Return Data'!$B$7:$R$2700,10,0)</f>
        <v>2.9552</v>
      </c>
      <c r="O17" s="66">
        <f t="shared" si="5"/>
        <v>26</v>
      </c>
      <c r="P17" s="65">
        <f>VLOOKUP($A17,'Return Data'!$B$7:$R$2700,11,0)</f>
        <v>2.9712999999999998</v>
      </c>
      <c r="Q17" s="66">
        <f t="shared" si="8"/>
        <v>25</v>
      </c>
      <c r="R17" s="65">
        <f>VLOOKUP($A17,'Return Data'!$B$7:$R$2700,12,0)</f>
        <v>3.0783</v>
      </c>
      <c r="S17" s="66">
        <f t="shared" si="10"/>
        <v>26</v>
      </c>
      <c r="T17" s="65">
        <f>VLOOKUP($A17,'Return Data'!$B$7:$R$2700,13,0)</f>
        <v>3.5310999999999999</v>
      </c>
      <c r="U17" s="66">
        <f t="shared" si="11"/>
        <v>22</v>
      </c>
      <c r="V17" s="65">
        <f>VLOOKUP($A17,'Return Data'!$B$7:$R$2700,17,0)</f>
        <v>4.6714000000000002</v>
      </c>
      <c r="W17" s="66">
        <f>RANK(V17,V$8:V$37,0)</f>
        <v>5</v>
      </c>
      <c r="X17" s="65">
        <f>VLOOKUP($A17,'Return Data'!$B$7:$R$2700,14,0)</f>
        <v>5.1559999999999997</v>
      </c>
      <c r="Y17" s="66">
        <f>RANK(X17,X$8:X$37,0)</f>
        <v>3</v>
      </c>
      <c r="Z17" s="65">
        <f>VLOOKUP($A17,'Return Data'!$B$7:$R$2700,16,0)</f>
        <v>6.4659000000000004</v>
      </c>
      <c r="AA17" s="67">
        <f t="shared" si="7"/>
        <v>4</v>
      </c>
    </row>
    <row r="18" spans="1:27" x14ac:dyDescent="0.3">
      <c r="A18" s="63" t="s">
        <v>1390</v>
      </c>
      <c r="B18" s="64">
        <f>VLOOKUP($A18,'Return Data'!$B$7:$R$2700,3,0)</f>
        <v>44158</v>
      </c>
      <c r="C18" s="65">
        <f>VLOOKUP($A18,'Return Data'!$B$7:$R$2700,4,0)</f>
        <v>1064.5555999999999</v>
      </c>
      <c r="D18" s="65">
        <f>VLOOKUP($A18,'Return Data'!$B$7:$R$2700,5,0)</f>
        <v>2.8734000000000002</v>
      </c>
      <c r="E18" s="66">
        <f t="shared" si="0"/>
        <v>4</v>
      </c>
      <c r="F18" s="65">
        <f>VLOOKUP($A18,'Return Data'!$B$7:$R$2700,6,0)</f>
        <v>2.7138</v>
      </c>
      <c r="G18" s="66">
        <f t="shared" si="1"/>
        <v>14</v>
      </c>
      <c r="H18" s="65">
        <f>VLOOKUP($A18,'Return Data'!$B$7:$R$2700,7,0)</f>
        <v>2.6939000000000002</v>
      </c>
      <c r="I18" s="66">
        <f t="shared" si="2"/>
        <v>10</v>
      </c>
      <c r="J18" s="65">
        <f>VLOOKUP($A18,'Return Data'!$B$7:$R$2700,8,0)</f>
        <v>2.7311000000000001</v>
      </c>
      <c r="K18" s="66">
        <f t="shared" si="3"/>
        <v>11</v>
      </c>
      <c r="L18" s="65">
        <f>VLOOKUP($A18,'Return Data'!$B$7:$R$2700,9,0)</f>
        <v>2.8906999999999998</v>
      </c>
      <c r="M18" s="66">
        <f t="shared" si="4"/>
        <v>8</v>
      </c>
      <c r="N18" s="65">
        <f>VLOOKUP($A18,'Return Data'!$B$7:$R$2700,10,0)</f>
        <v>3.0556000000000001</v>
      </c>
      <c r="O18" s="66">
        <f t="shared" si="5"/>
        <v>4</v>
      </c>
      <c r="P18" s="65">
        <f>VLOOKUP($A18,'Return Data'!$B$7:$R$2700,11,0)</f>
        <v>3.0754999999999999</v>
      </c>
      <c r="Q18" s="66">
        <f t="shared" si="8"/>
        <v>5</v>
      </c>
      <c r="R18" s="65">
        <f>VLOOKUP($A18,'Return Data'!$B$7:$R$2700,12,0)</f>
        <v>3.2023000000000001</v>
      </c>
      <c r="S18" s="66">
        <f t="shared" si="10"/>
        <v>8</v>
      </c>
      <c r="T18" s="65">
        <f>VLOOKUP($A18,'Return Data'!$B$7:$R$2700,13,0)</f>
        <v>3.64</v>
      </c>
      <c r="U18" s="66">
        <f t="shared" si="11"/>
        <v>7</v>
      </c>
      <c r="V18" s="65"/>
      <c r="W18" s="66"/>
      <c r="X18" s="65"/>
      <c r="Y18" s="66"/>
      <c r="Z18" s="65">
        <f>VLOOKUP($A18,'Return Data'!$B$7:$R$2700,16,0)</f>
        <v>4.22</v>
      </c>
      <c r="AA18" s="67">
        <f t="shared" si="7"/>
        <v>17</v>
      </c>
    </row>
    <row r="19" spans="1:27" x14ac:dyDescent="0.3">
      <c r="A19" s="63" t="s">
        <v>1393</v>
      </c>
      <c r="B19" s="64">
        <f>VLOOKUP($A19,'Return Data'!$B$7:$R$2700,3,0)</f>
        <v>44158</v>
      </c>
      <c r="C19" s="65">
        <f>VLOOKUP($A19,'Return Data'!$B$7:$R$2700,4,0)</f>
        <v>109.8163</v>
      </c>
      <c r="D19" s="65">
        <f>VLOOKUP($A19,'Return Data'!$B$7:$R$2700,5,0)</f>
        <v>2.7921</v>
      </c>
      <c r="E19" s="66">
        <f t="shared" si="0"/>
        <v>18</v>
      </c>
      <c r="F19" s="65">
        <f>VLOOKUP($A19,'Return Data'!$B$7:$R$2700,6,0)</f>
        <v>2.6928000000000001</v>
      </c>
      <c r="G19" s="66">
        <f t="shared" si="1"/>
        <v>15</v>
      </c>
      <c r="H19" s="65">
        <f>VLOOKUP($A19,'Return Data'!$B$7:$R$2700,7,0)</f>
        <v>2.6413000000000002</v>
      </c>
      <c r="I19" s="66">
        <f t="shared" si="2"/>
        <v>18</v>
      </c>
      <c r="J19" s="65">
        <f>VLOOKUP($A19,'Return Data'!$B$7:$R$2700,8,0)</f>
        <v>2.6379000000000001</v>
      </c>
      <c r="K19" s="66">
        <f t="shared" si="3"/>
        <v>19</v>
      </c>
      <c r="L19" s="65">
        <f>VLOOKUP($A19,'Return Data'!$B$7:$R$2700,9,0)</f>
        <v>2.7964000000000002</v>
      </c>
      <c r="M19" s="66">
        <f t="shared" si="4"/>
        <v>21</v>
      </c>
      <c r="N19" s="65">
        <f>VLOOKUP($A19,'Return Data'!$B$7:$R$2700,10,0)</f>
        <v>2.98</v>
      </c>
      <c r="O19" s="66">
        <f t="shared" si="5"/>
        <v>21</v>
      </c>
      <c r="P19" s="65">
        <f>VLOOKUP($A19,'Return Data'!$B$7:$R$2700,11,0)</f>
        <v>2.9893000000000001</v>
      </c>
      <c r="Q19" s="66">
        <f t="shared" si="8"/>
        <v>23</v>
      </c>
      <c r="R19" s="65">
        <f>VLOOKUP($A19,'Return Data'!$B$7:$R$2700,12,0)</f>
        <v>3.0994000000000002</v>
      </c>
      <c r="S19" s="66">
        <f t="shared" si="10"/>
        <v>21</v>
      </c>
      <c r="T19" s="65">
        <f>VLOOKUP($A19,'Return Data'!$B$7:$R$2700,13,0)</f>
        <v>3.5459999999999998</v>
      </c>
      <c r="U19" s="66">
        <f t="shared" si="11"/>
        <v>21</v>
      </c>
      <c r="V19" s="65"/>
      <c r="W19" s="66"/>
      <c r="X19" s="65"/>
      <c r="Y19" s="66"/>
      <c r="Z19" s="65">
        <f>VLOOKUP($A19,'Return Data'!$B$7:$R$2700,16,0)</f>
        <v>4.7252999999999998</v>
      </c>
      <c r="AA19" s="67">
        <f t="shared" si="7"/>
        <v>8</v>
      </c>
    </row>
    <row r="20" spans="1:27" x14ac:dyDescent="0.3">
      <c r="A20" s="63" t="s">
        <v>1394</v>
      </c>
      <c r="B20" s="64">
        <f>VLOOKUP($A20,'Return Data'!$B$7:$R$2700,3,0)</f>
        <v>44158</v>
      </c>
      <c r="C20" s="65">
        <f>VLOOKUP($A20,'Return Data'!$B$7:$R$2700,4,0)</f>
        <v>1086.403</v>
      </c>
      <c r="D20" s="65">
        <f>VLOOKUP($A20,'Return Data'!$B$7:$R$2700,5,0)</f>
        <v>2.819</v>
      </c>
      <c r="E20" s="66">
        <f t="shared" si="0"/>
        <v>11</v>
      </c>
      <c r="F20" s="65">
        <f>VLOOKUP($A20,'Return Data'!$B$7:$R$2700,6,0)</f>
        <v>2.6435</v>
      </c>
      <c r="G20" s="66">
        <f t="shared" si="1"/>
        <v>25</v>
      </c>
      <c r="H20" s="65">
        <f>VLOOKUP($A20,'Return Data'!$B$7:$R$2700,7,0)</f>
        <v>2.6141999999999999</v>
      </c>
      <c r="I20" s="66">
        <f t="shared" si="2"/>
        <v>22</v>
      </c>
      <c r="J20" s="65">
        <f>VLOOKUP($A20,'Return Data'!$B$7:$R$2700,8,0)</f>
        <v>2.6497000000000002</v>
      </c>
      <c r="K20" s="66">
        <f t="shared" si="3"/>
        <v>17</v>
      </c>
      <c r="L20" s="65">
        <f>VLOOKUP($A20,'Return Data'!$B$7:$R$2700,9,0)</f>
        <v>2.8165</v>
      </c>
      <c r="M20" s="66">
        <f t="shared" si="4"/>
        <v>17</v>
      </c>
      <c r="N20" s="65">
        <f>VLOOKUP($A20,'Return Data'!$B$7:$R$2700,10,0)</f>
        <v>3.0022000000000002</v>
      </c>
      <c r="O20" s="66">
        <f t="shared" si="5"/>
        <v>16</v>
      </c>
      <c r="P20" s="65">
        <f>VLOOKUP($A20,'Return Data'!$B$7:$R$2700,11,0)</f>
        <v>3.0116999999999998</v>
      </c>
      <c r="Q20" s="66">
        <f t="shared" si="8"/>
        <v>16</v>
      </c>
      <c r="R20" s="65">
        <f>VLOOKUP($A20,'Return Data'!$B$7:$R$2700,12,0)</f>
        <v>3.0931999999999999</v>
      </c>
      <c r="S20" s="66">
        <f t="shared" si="10"/>
        <v>23</v>
      </c>
      <c r="T20" s="65">
        <f>VLOOKUP($A20,'Return Data'!$B$7:$R$2700,13,0)</f>
        <v>3.5514000000000001</v>
      </c>
      <c r="U20" s="66">
        <f t="shared" si="11"/>
        <v>20</v>
      </c>
      <c r="V20" s="65"/>
      <c r="W20" s="66"/>
      <c r="X20" s="65"/>
      <c r="Y20" s="66"/>
      <c r="Z20" s="65">
        <f>VLOOKUP($A20,'Return Data'!$B$7:$R$2700,16,0)</f>
        <v>4.5831999999999997</v>
      </c>
      <c r="AA20" s="67">
        <f t="shared" si="7"/>
        <v>10</v>
      </c>
    </row>
    <row r="21" spans="1:27" x14ac:dyDescent="0.3">
      <c r="A21" s="63" t="s">
        <v>1396</v>
      </c>
      <c r="B21" s="64">
        <f>VLOOKUP($A21,'Return Data'!$B$7:$R$2700,3,0)</f>
        <v>44158</v>
      </c>
      <c r="C21" s="65">
        <f>VLOOKUP($A21,'Return Data'!$B$7:$R$2700,4,0)</f>
        <v>1056.1982</v>
      </c>
      <c r="D21" s="65">
        <f>VLOOKUP($A21,'Return Data'!$B$7:$R$2700,5,0)</f>
        <v>2.7406000000000001</v>
      </c>
      <c r="E21" s="66">
        <f t="shared" si="0"/>
        <v>29</v>
      </c>
      <c r="F21" s="65">
        <f>VLOOKUP($A21,'Return Data'!$B$7:$R$2700,6,0)</f>
        <v>2.665</v>
      </c>
      <c r="G21" s="66">
        <f t="shared" si="1"/>
        <v>19</v>
      </c>
      <c r="H21" s="65">
        <f>VLOOKUP($A21,'Return Data'!$B$7:$R$2700,7,0)</f>
        <v>2.6074999999999999</v>
      </c>
      <c r="I21" s="66">
        <f t="shared" si="2"/>
        <v>24</v>
      </c>
      <c r="J21" s="65">
        <f>VLOOKUP($A21,'Return Data'!$B$7:$R$2700,8,0)</f>
        <v>2.6339999999999999</v>
      </c>
      <c r="K21" s="66">
        <f t="shared" si="3"/>
        <v>21</v>
      </c>
      <c r="L21" s="65">
        <f>VLOOKUP($A21,'Return Data'!$B$7:$R$2700,9,0)</f>
        <v>2.7732000000000001</v>
      </c>
      <c r="M21" s="66">
        <f t="shared" si="4"/>
        <v>25</v>
      </c>
      <c r="N21" s="65">
        <f>VLOOKUP($A21,'Return Data'!$B$7:$R$2700,10,0)</f>
        <v>2.9319000000000002</v>
      </c>
      <c r="O21" s="66">
        <f t="shared" si="5"/>
        <v>29</v>
      </c>
      <c r="P21" s="65">
        <f>VLOOKUP($A21,'Return Data'!$B$7:$R$2700,11,0)</f>
        <v>2.9567000000000001</v>
      </c>
      <c r="Q21" s="66">
        <f t="shared" si="8"/>
        <v>28</v>
      </c>
      <c r="R21" s="65">
        <f>VLOOKUP($A21,'Return Data'!$B$7:$R$2700,12,0)</f>
        <v>3.0657000000000001</v>
      </c>
      <c r="S21" s="66">
        <f t="shared" si="10"/>
        <v>27</v>
      </c>
      <c r="T21" s="65">
        <f>VLOOKUP($A21,'Return Data'!$B$7:$R$2700,13,0)</f>
        <v>3.5110999999999999</v>
      </c>
      <c r="U21" s="66">
        <f t="shared" si="11"/>
        <v>25</v>
      </c>
      <c r="V21" s="65"/>
      <c r="W21" s="66"/>
      <c r="X21" s="65"/>
      <c r="Y21" s="66"/>
      <c r="Z21" s="65">
        <f>VLOOKUP($A21,'Return Data'!$B$7:$R$2700,16,0)</f>
        <v>4.0391000000000004</v>
      </c>
      <c r="AA21" s="67">
        <f t="shared" si="7"/>
        <v>22</v>
      </c>
    </row>
    <row r="22" spans="1:27" x14ac:dyDescent="0.3">
      <c r="A22" s="63" t="s">
        <v>1398</v>
      </c>
      <c r="B22" s="64">
        <f>VLOOKUP($A22,'Return Data'!$B$7:$R$2700,3,0)</f>
        <v>44158</v>
      </c>
      <c r="C22" s="65">
        <f>VLOOKUP($A22,'Return Data'!$B$7:$R$2700,4,0)</f>
        <v>1029.5265999999999</v>
      </c>
      <c r="D22" s="65">
        <f>VLOOKUP($A22,'Return Data'!$B$7:$R$2700,5,0)</f>
        <v>2.7690999999999999</v>
      </c>
      <c r="E22" s="66">
        <f t="shared" si="0"/>
        <v>22</v>
      </c>
      <c r="F22" s="65">
        <f>VLOOKUP($A22,'Return Data'!$B$7:$R$2700,6,0)</f>
        <v>2.7269999999999999</v>
      </c>
      <c r="G22" s="66">
        <f t="shared" si="1"/>
        <v>12</v>
      </c>
      <c r="H22" s="65">
        <f>VLOOKUP($A22,'Return Data'!$B$7:$R$2700,7,0)</f>
        <v>2.6562999999999999</v>
      </c>
      <c r="I22" s="66">
        <f t="shared" si="2"/>
        <v>14</v>
      </c>
      <c r="J22" s="65">
        <f>VLOOKUP($A22,'Return Data'!$B$7:$R$2700,8,0)</f>
        <v>2.7008000000000001</v>
      </c>
      <c r="K22" s="66">
        <f t="shared" si="3"/>
        <v>12</v>
      </c>
      <c r="L22" s="65">
        <f>VLOOKUP($A22,'Return Data'!$B$7:$R$2700,9,0)</f>
        <v>2.8132999999999999</v>
      </c>
      <c r="M22" s="66">
        <f t="shared" si="4"/>
        <v>18</v>
      </c>
      <c r="N22" s="65">
        <f>VLOOKUP($A22,'Return Data'!$B$7:$R$2700,10,0)</f>
        <v>2.9708999999999999</v>
      </c>
      <c r="O22" s="66">
        <f t="shared" si="5"/>
        <v>24</v>
      </c>
      <c r="P22" s="65">
        <f>VLOOKUP($A22,'Return Data'!$B$7:$R$2700,11,0)</f>
        <v>2.9904999999999999</v>
      </c>
      <c r="Q22" s="66">
        <f t="shared" si="8"/>
        <v>22</v>
      </c>
      <c r="R22" s="65">
        <f>VLOOKUP($A22,'Return Data'!$B$7:$R$2700,12,0)</f>
        <v>3.0836999999999999</v>
      </c>
      <c r="S22" s="66">
        <f t="shared" ref="S22" si="12">RANK(R22,R$8:R$37,0)</f>
        <v>24</v>
      </c>
      <c r="T22" s="65"/>
      <c r="U22" s="66"/>
      <c r="V22" s="65"/>
      <c r="W22" s="66"/>
      <c r="X22" s="65"/>
      <c r="Y22" s="66"/>
      <c r="Z22" s="65">
        <f>VLOOKUP($A22,'Return Data'!$B$7:$R$2700,16,0)</f>
        <v>3.3679000000000001</v>
      </c>
      <c r="AA22" s="67">
        <f t="shared" si="7"/>
        <v>30</v>
      </c>
    </row>
    <row r="23" spans="1:27" x14ac:dyDescent="0.3">
      <c r="A23" s="63" t="s">
        <v>1400</v>
      </c>
      <c r="B23" s="64">
        <f>VLOOKUP($A23,'Return Data'!$B$7:$R$2700,3,0)</f>
        <v>44158</v>
      </c>
      <c r="C23" s="65">
        <f>VLOOKUP($A23,'Return Data'!$B$7:$R$2700,4,0)</f>
        <v>1039.7357</v>
      </c>
      <c r="D23" s="65">
        <f>VLOOKUP($A23,'Return Data'!$B$7:$R$2700,5,0)</f>
        <v>2.7454000000000001</v>
      </c>
      <c r="E23" s="66">
        <f t="shared" si="0"/>
        <v>27</v>
      </c>
      <c r="F23" s="65">
        <f>VLOOKUP($A23,'Return Data'!$B$7:$R$2700,6,0)</f>
        <v>2.6076999999999999</v>
      </c>
      <c r="G23" s="66">
        <f t="shared" si="1"/>
        <v>28</v>
      </c>
      <c r="H23" s="65">
        <f>VLOOKUP($A23,'Return Data'!$B$7:$R$2700,7,0)</f>
        <v>2.5564</v>
      </c>
      <c r="I23" s="66">
        <f t="shared" si="2"/>
        <v>29</v>
      </c>
      <c r="J23" s="65">
        <f>VLOOKUP($A23,'Return Data'!$B$7:$R$2700,8,0)</f>
        <v>2.5651999999999999</v>
      </c>
      <c r="K23" s="66">
        <f t="shared" si="3"/>
        <v>29</v>
      </c>
      <c r="L23" s="65">
        <f>VLOOKUP($A23,'Return Data'!$B$7:$R$2700,9,0)</f>
        <v>2.7401</v>
      </c>
      <c r="M23" s="66">
        <f t="shared" si="4"/>
        <v>29</v>
      </c>
      <c r="N23" s="65">
        <f>VLOOKUP($A23,'Return Data'!$B$7:$R$2700,10,0)</f>
        <v>2.9333999999999998</v>
      </c>
      <c r="O23" s="66">
        <f t="shared" si="5"/>
        <v>28</v>
      </c>
      <c r="P23" s="65">
        <f>VLOOKUP($A23,'Return Data'!$B$7:$R$2700,11,0)</f>
        <v>2.9599000000000002</v>
      </c>
      <c r="Q23" s="66">
        <f t="shared" si="8"/>
        <v>27</v>
      </c>
      <c r="R23" s="65">
        <f>VLOOKUP($A23,'Return Data'!$B$7:$R$2700,12,0)</f>
        <v>3.0819999999999999</v>
      </c>
      <c r="S23" s="66">
        <f t="shared" si="10"/>
        <v>25</v>
      </c>
      <c r="T23" s="65">
        <f>VLOOKUP($A23,'Return Data'!$B$7:$R$2700,13,0)</f>
        <v>3.5291000000000001</v>
      </c>
      <c r="U23" s="66">
        <f t="shared" si="11"/>
        <v>23</v>
      </c>
      <c r="V23" s="65"/>
      <c r="W23" s="66"/>
      <c r="X23" s="65"/>
      <c r="Y23" s="66"/>
      <c r="Z23" s="65">
        <f>VLOOKUP($A23,'Return Data'!$B$7:$R$2700,16,0)</f>
        <v>3.6568999999999998</v>
      </c>
      <c r="AA23" s="67">
        <f t="shared" si="7"/>
        <v>27</v>
      </c>
    </row>
    <row r="24" spans="1:27" x14ac:dyDescent="0.3">
      <c r="A24" s="63" t="s">
        <v>1402</v>
      </c>
      <c r="B24" s="64">
        <f>VLOOKUP($A24,'Return Data'!$B$7:$R$2700,3,0)</f>
        <v>44158</v>
      </c>
      <c r="C24" s="65">
        <f>VLOOKUP($A24,'Return Data'!$B$7:$R$2700,4,0)</f>
        <v>1034.8064999999999</v>
      </c>
      <c r="D24" s="65">
        <f>VLOOKUP($A24,'Return Data'!$B$7:$R$2700,5,0)</f>
        <v>2.7831999999999999</v>
      </c>
      <c r="E24" s="66">
        <f t="shared" si="0"/>
        <v>19</v>
      </c>
      <c r="F24" s="65">
        <f>VLOOKUP($A24,'Return Data'!$B$7:$R$2700,6,0)</f>
        <v>2.7789000000000001</v>
      </c>
      <c r="G24" s="66">
        <f t="shared" si="1"/>
        <v>6</v>
      </c>
      <c r="H24" s="65">
        <f>VLOOKUP($A24,'Return Data'!$B$7:$R$2700,7,0)</f>
        <v>2.6911999999999998</v>
      </c>
      <c r="I24" s="66">
        <f t="shared" si="2"/>
        <v>11</v>
      </c>
      <c r="J24" s="65">
        <f>VLOOKUP($A24,'Return Data'!$B$7:$R$2700,8,0)</f>
        <v>2.7848999999999999</v>
      </c>
      <c r="K24" s="66">
        <f t="shared" si="3"/>
        <v>7</v>
      </c>
      <c r="L24" s="65">
        <f>VLOOKUP($A24,'Return Data'!$B$7:$R$2700,9,0)</f>
        <v>2.8769999999999998</v>
      </c>
      <c r="M24" s="66">
        <f t="shared" si="4"/>
        <v>9</v>
      </c>
      <c r="N24" s="65">
        <f>VLOOKUP($A24,'Return Data'!$B$7:$R$2700,10,0)</f>
        <v>3.0084</v>
      </c>
      <c r="O24" s="66">
        <f t="shared" si="5"/>
        <v>13</v>
      </c>
      <c r="P24" s="65">
        <f>VLOOKUP($A24,'Return Data'!$B$7:$R$2700,11,0)</f>
        <v>3.0266999999999999</v>
      </c>
      <c r="Q24" s="66">
        <f t="shared" si="8"/>
        <v>15</v>
      </c>
      <c r="R24" s="65">
        <f>VLOOKUP($A24,'Return Data'!$B$7:$R$2700,12,0)</f>
        <v>3.1703000000000001</v>
      </c>
      <c r="S24" s="66">
        <f t="shared" ref="S24" si="13">RANK(R24,R$8:R$37,0)</f>
        <v>12</v>
      </c>
      <c r="T24" s="65"/>
      <c r="U24" s="66"/>
      <c r="V24" s="65"/>
      <c r="W24" s="66"/>
      <c r="X24" s="65"/>
      <c r="Y24" s="66"/>
      <c r="Z24" s="65">
        <f>VLOOKUP($A24,'Return Data'!$B$7:$R$2700,16,0)</f>
        <v>3.5686</v>
      </c>
      <c r="AA24" s="67">
        <f t="shared" si="7"/>
        <v>29</v>
      </c>
    </row>
    <row r="25" spans="1:27" x14ac:dyDescent="0.3">
      <c r="A25" s="63" t="s">
        <v>1404</v>
      </c>
      <c r="B25" s="64">
        <f>VLOOKUP($A25,'Return Data'!$B$7:$R$2700,3,0)</f>
        <v>44158</v>
      </c>
      <c r="C25" s="65">
        <f>VLOOKUP($A25,'Return Data'!$B$7:$R$2700,4,0)</f>
        <v>1086.3690999999999</v>
      </c>
      <c r="D25" s="65">
        <f>VLOOKUP($A25,'Return Data'!$B$7:$R$2700,5,0)</f>
        <v>2.8022999999999998</v>
      </c>
      <c r="E25" s="66">
        <f t="shared" si="0"/>
        <v>14</v>
      </c>
      <c r="F25" s="65">
        <f>VLOOKUP($A25,'Return Data'!$B$7:$R$2700,6,0)</f>
        <v>2.6648999999999998</v>
      </c>
      <c r="G25" s="66">
        <f t="shared" si="1"/>
        <v>20</v>
      </c>
      <c r="H25" s="65">
        <f>VLOOKUP($A25,'Return Data'!$B$7:$R$2700,7,0)</f>
        <v>2.6219999999999999</v>
      </c>
      <c r="I25" s="66">
        <f t="shared" si="2"/>
        <v>20</v>
      </c>
      <c r="J25" s="65">
        <f>VLOOKUP($A25,'Return Data'!$B$7:$R$2700,8,0)</f>
        <v>2.6358000000000001</v>
      </c>
      <c r="K25" s="66">
        <f t="shared" si="3"/>
        <v>20</v>
      </c>
      <c r="L25" s="65">
        <f>VLOOKUP($A25,'Return Data'!$B$7:$R$2700,9,0)</f>
        <v>2.8062</v>
      </c>
      <c r="M25" s="66">
        <f t="shared" si="4"/>
        <v>19</v>
      </c>
      <c r="N25" s="65">
        <f>VLOOKUP($A25,'Return Data'!$B$7:$R$2700,10,0)</f>
        <v>2.9906000000000001</v>
      </c>
      <c r="O25" s="66">
        <f t="shared" si="5"/>
        <v>18</v>
      </c>
      <c r="P25" s="65">
        <f>VLOOKUP($A25,'Return Data'!$B$7:$R$2700,11,0)</f>
        <v>2.9849999999999999</v>
      </c>
      <c r="Q25" s="66">
        <f t="shared" si="8"/>
        <v>24</v>
      </c>
      <c r="R25" s="65">
        <f>VLOOKUP($A25,'Return Data'!$B$7:$R$2700,12,0)</f>
        <v>3.0979000000000001</v>
      </c>
      <c r="S25" s="66">
        <f t="shared" si="10"/>
        <v>22</v>
      </c>
      <c r="T25" s="65">
        <f>VLOOKUP($A25,'Return Data'!$B$7:$R$2700,13,0)</f>
        <v>3.5571999999999999</v>
      </c>
      <c r="U25" s="66">
        <f t="shared" si="11"/>
        <v>19</v>
      </c>
      <c r="V25" s="65"/>
      <c r="W25" s="66"/>
      <c r="X25" s="65"/>
      <c r="Y25" s="66"/>
      <c r="Z25" s="65">
        <f>VLOOKUP($A25,'Return Data'!$B$7:$R$2700,16,0)</f>
        <v>4.5606999999999998</v>
      </c>
      <c r="AA25" s="67">
        <f t="shared" si="7"/>
        <v>11</v>
      </c>
    </row>
    <row r="26" spans="1:27" x14ac:dyDescent="0.3">
      <c r="A26" s="63" t="s">
        <v>1406</v>
      </c>
      <c r="B26" s="64">
        <f>VLOOKUP($A26,'Return Data'!$B$7:$R$2700,3,0)</f>
        <v>44158</v>
      </c>
      <c r="C26" s="65">
        <f>VLOOKUP($A26,'Return Data'!$B$7:$R$2700,4,0)</f>
        <v>2647.8791666666698</v>
      </c>
      <c r="D26" s="65">
        <f>VLOOKUP($A26,'Return Data'!$B$7:$R$2700,5,0)</f>
        <v>2.7801</v>
      </c>
      <c r="E26" s="66">
        <f t="shared" si="0"/>
        <v>20</v>
      </c>
      <c r="F26" s="65">
        <f>VLOOKUP($A26,'Return Data'!$B$7:$R$2700,6,0)</f>
        <v>2.6917</v>
      </c>
      <c r="G26" s="66">
        <f t="shared" si="1"/>
        <v>16</v>
      </c>
      <c r="H26" s="65">
        <f>VLOOKUP($A26,'Return Data'!$B$7:$R$2700,7,0)</f>
        <v>2.645</v>
      </c>
      <c r="I26" s="66">
        <f t="shared" si="2"/>
        <v>17</v>
      </c>
      <c r="J26" s="65">
        <f>VLOOKUP($A26,'Return Data'!$B$7:$R$2700,8,0)</f>
        <v>2.6322000000000001</v>
      </c>
      <c r="K26" s="66">
        <f t="shared" si="3"/>
        <v>22</v>
      </c>
      <c r="L26" s="65">
        <f>VLOOKUP($A26,'Return Data'!$B$7:$R$2700,9,0)</f>
        <v>2.7978999999999998</v>
      </c>
      <c r="M26" s="66">
        <f t="shared" si="4"/>
        <v>20</v>
      </c>
      <c r="N26" s="65">
        <f>VLOOKUP($A26,'Return Data'!$B$7:$R$2700,10,0)</f>
        <v>2.9847000000000001</v>
      </c>
      <c r="O26" s="66">
        <f t="shared" si="5"/>
        <v>19</v>
      </c>
      <c r="P26" s="65">
        <f>VLOOKUP($A26,'Return Data'!$B$7:$R$2700,11,0)</f>
        <v>3.0076000000000001</v>
      </c>
      <c r="Q26" s="66">
        <f t="shared" si="8"/>
        <v>17</v>
      </c>
      <c r="R26" s="65">
        <f>VLOOKUP($A26,'Return Data'!$B$7:$R$2700,12,0)</f>
        <v>3.1432000000000002</v>
      </c>
      <c r="S26" s="66">
        <f t="shared" si="10"/>
        <v>16</v>
      </c>
      <c r="T26" s="65">
        <f>VLOOKUP($A26,'Return Data'!$B$7:$R$2700,13,0)</f>
        <v>3.5992000000000002</v>
      </c>
      <c r="U26" s="66">
        <f t="shared" si="11"/>
        <v>13</v>
      </c>
      <c r="V26" s="65">
        <f>VLOOKUP($A26,'Return Data'!$B$7:$R$2700,17,0)</f>
        <v>4.7310999999999996</v>
      </c>
      <c r="W26" s="66">
        <f t="shared" ref="W26:W36" si="14">RANK(V26,V$8:V$37,0)</f>
        <v>2</v>
      </c>
      <c r="X26" s="65">
        <f>VLOOKUP($A26,'Return Data'!$B$7:$R$2700,14,0)</f>
        <v>5.2606000000000002</v>
      </c>
      <c r="Y26" s="66">
        <f t="shared" ref="Y26:Y36" si="15">RANK(X26,X$8:X$37,0)</f>
        <v>1</v>
      </c>
      <c r="Z26" s="65">
        <f>VLOOKUP($A26,'Return Data'!$B$7:$R$2700,16,0)</f>
        <v>6.9059999999999997</v>
      </c>
      <c r="AA26" s="67">
        <f t="shared" si="7"/>
        <v>1</v>
      </c>
    </row>
    <row r="27" spans="1:27" x14ac:dyDescent="0.3">
      <c r="A27" s="63" t="s">
        <v>1408</v>
      </c>
      <c r="B27" s="64">
        <f>VLOOKUP($A27,'Return Data'!$B$7:$R$2700,3,0)</f>
        <v>44158</v>
      </c>
      <c r="C27" s="65">
        <f>VLOOKUP($A27,'Return Data'!$B$7:$R$2700,4,0)</f>
        <v>1055.3415</v>
      </c>
      <c r="D27" s="65">
        <f>VLOOKUP($A27,'Return Data'!$B$7:$R$2700,5,0)</f>
        <v>2.7671000000000001</v>
      </c>
      <c r="E27" s="66">
        <f t="shared" si="0"/>
        <v>23</v>
      </c>
      <c r="F27" s="65">
        <f>VLOOKUP($A27,'Return Data'!$B$7:$R$2700,6,0)</f>
        <v>2.5876000000000001</v>
      </c>
      <c r="G27" s="66">
        <f t="shared" si="1"/>
        <v>29</v>
      </c>
      <c r="H27" s="65">
        <f>VLOOKUP($A27,'Return Data'!$B$7:$R$2700,7,0)</f>
        <v>2.5813999999999999</v>
      </c>
      <c r="I27" s="66">
        <f t="shared" si="2"/>
        <v>28</v>
      </c>
      <c r="J27" s="65">
        <f>VLOOKUP($A27,'Return Data'!$B$7:$R$2700,8,0)</f>
        <v>2.6120999999999999</v>
      </c>
      <c r="K27" s="66">
        <f t="shared" si="3"/>
        <v>24</v>
      </c>
      <c r="L27" s="65">
        <f>VLOOKUP($A27,'Return Data'!$B$7:$R$2700,9,0)</f>
        <v>2.7926000000000002</v>
      </c>
      <c r="M27" s="66">
        <f t="shared" si="4"/>
        <v>22</v>
      </c>
      <c r="N27" s="65">
        <f>VLOOKUP($A27,'Return Data'!$B$7:$R$2700,10,0)</f>
        <v>2.9811000000000001</v>
      </c>
      <c r="O27" s="66">
        <f t="shared" si="5"/>
        <v>20</v>
      </c>
      <c r="P27" s="65">
        <f>VLOOKUP($A27,'Return Data'!$B$7:$R$2700,11,0)</f>
        <v>2.9984000000000002</v>
      </c>
      <c r="Q27" s="66">
        <f t="shared" si="8"/>
        <v>20</v>
      </c>
      <c r="R27" s="65">
        <f>VLOOKUP($A27,'Return Data'!$B$7:$R$2700,12,0)</f>
        <v>3.1326999999999998</v>
      </c>
      <c r="S27" s="66">
        <f t="shared" si="10"/>
        <v>18</v>
      </c>
      <c r="T27" s="65">
        <f>VLOOKUP($A27,'Return Data'!$B$7:$R$2700,13,0)</f>
        <v>3.5943999999999998</v>
      </c>
      <c r="U27" s="66">
        <f t="shared" si="11"/>
        <v>14</v>
      </c>
      <c r="V27" s="65"/>
      <c r="W27" s="66"/>
      <c r="X27" s="65"/>
      <c r="Y27" s="66"/>
      <c r="Z27" s="65">
        <f>VLOOKUP($A27,'Return Data'!$B$7:$R$2700,16,0)</f>
        <v>4.0175999999999998</v>
      </c>
      <c r="AA27" s="67">
        <f t="shared" si="7"/>
        <v>23</v>
      </c>
    </row>
    <row r="28" spans="1:27" x14ac:dyDescent="0.3">
      <c r="A28" s="63" t="s">
        <v>1410</v>
      </c>
      <c r="B28" s="64">
        <f>VLOOKUP($A28,'Return Data'!$B$7:$R$2700,3,0)</f>
        <v>44158</v>
      </c>
      <c r="C28" s="65">
        <f>VLOOKUP($A28,'Return Data'!$B$7:$R$2700,4,0)</f>
        <v>1053.5926999999999</v>
      </c>
      <c r="D28" s="65">
        <f>VLOOKUP($A28,'Return Data'!$B$7:$R$2700,5,0)</f>
        <v>2.8062999999999998</v>
      </c>
      <c r="E28" s="66">
        <f t="shared" si="0"/>
        <v>12</v>
      </c>
      <c r="F28" s="65">
        <f>VLOOKUP($A28,'Return Data'!$B$7:$R$2700,6,0)</f>
        <v>2.6635</v>
      </c>
      <c r="G28" s="66">
        <f t="shared" si="1"/>
        <v>21</v>
      </c>
      <c r="H28" s="65">
        <f>VLOOKUP($A28,'Return Data'!$B$7:$R$2700,7,0)</f>
        <v>2.6511</v>
      </c>
      <c r="I28" s="66">
        <f t="shared" si="2"/>
        <v>16</v>
      </c>
      <c r="J28" s="65">
        <f>VLOOKUP($A28,'Return Data'!$B$7:$R$2700,8,0)</f>
        <v>2.6911</v>
      </c>
      <c r="K28" s="66">
        <f t="shared" si="3"/>
        <v>13</v>
      </c>
      <c r="L28" s="65">
        <f>VLOOKUP($A28,'Return Data'!$B$7:$R$2700,9,0)</f>
        <v>2.8538999999999999</v>
      </c>
      <c r="M28" s="66">
        <f t="shared" si="4"/>
        <v>12</v>
      </c>
      <c r="N28" s="65">
        <f>VLOOKUP($A28,'Return Data'!$B$7:$R$2700,10,0)</f>
        <v>3.0337999999999998</v>
      </c>
      <c r="O28" s="66">
        <f t="shared" si="5"/>
        <v>8</v>
      </c>
      <c r="P28" s="65">
        <f>VLOOKUP($A28,'Return Data'!$B$7:$R$2700,11,0)</f>
        <v>3.0731000000000002</v>
      </c>
      <c r="Q28" s="66">
        <f t="shared" si="8"/>
        <v>6</v>
      </c>
      <c r="R28" s="65">
        <f>VLOOKUP($A28,'Return Data'!$B$7:$R$2700,12,0)</f>
        <v>3.1617000000000002</v>
      </c>
      <c r="S28" s="66">
        <f t="shared" si="10"/>
        <v>15</v>
      </c>
      <c r="T28" s="65">
        <f>VLOOKUP($A28,'Return Data'!$B$7:$R$2700,13,0)</f>
        <v>3.5716000000000001</v>
      </c>
      <c r="U28" s="66">
        <f t="shared" si="11"/>
        <v>17</v>
      </c>
      <c r="V28" s="65"/>
      <c r="W28" s="66"/>
      <c r="X28" s="65"/>
      <c r="Y28" s="66"/>
      <c r="Z28" s="65">
        <f>VLOOKUP($A28,'Return Data'!$B$7:$R$2700,16,0)</f>
        <v>3.9737</v>
      </c>
      <c r="AA28" s="67">
        <f t="shared" si="7"/>
        <v>24</v>
      </c>
    </row>
    <row r="29" spans="1:27" x14ac:dyDescent="0.3">
      <c r="A29" s="63" t="s">
        <v>1412</v>
      </c>
      <c r="B29" s="64">
        <f>VLOOKUP($A29,'Return Data'!$B$7:$R$2700,3,0)</f>
        <v>44158</v>
      </c>
      <c r="C29" s="65">
        <f>VLOOKUP($A29,'Return Data'!$B$7:$R$2700,4,0)</f>
        <v>1042.9069</v>
      </c>
      <c r="D29" s="65">
        <f>VLOOKUP($A29,'Return Data'!$B$7:$R$2700,5,0)</f>
        <v>2.8351000000000002</v>
      </c>
      <c r="E29" s="66">
        <f t="shared" si="0"/>
        <v>9</v>
      </c>
      <c r="F29" s="65">
        <f>VLOOKUP($A29,'Return Data'!$B$7:$R$2700,6,0)</f>
        <v>2.6838000000000002</v>
      </c>
      <c r="G29" s="66">
        <f t="shared" si="1"/>
        <v>17</v>
      </c>
      <c r="H29" s="65">
        <f>VLOOKUP($A29,'Return Data'!$B$7:$R$2700,7,0)</f>
        <v>2.6978</v>
      </c>
      <c r="I29" s="66">
        <f t="shared" si="2"/>
        <v>8</v>
      </c>
      <c r="J29" s="65">
        <f>VLOOKUP($A29,'Return Data'!$B$7:$R$2700,8,0)</f>
        <v>2.7458</v>
      </c>
      <c r="K29" s="66">
        <f t="shared" si="3"/>
        <v>10</v>
      </c>
      <c r="L29" s="65">
        <f>VLOOKUP($A29,'Return Data'!$B$7:$R$2700,9,0)</f>
        <v>2.9062999999999999</v>
      </c>
      <c r="M29" s="66">
        <f t="shared" si="4"/>
        <v>5</v>
      </c>
      <c r="N29" s="65">
        <f>VLOOKUP($A29,'Return Data'!$B$7:$R$2700,10,0)</f>
        <v>3.0832999999999999</v>
      </c>
      <c r="O29" s="66">
        <f t="shared" si="5"/>
        <v>3</v>
      </c>
      <c r="P29" s="65">
        <f>VLOOKUP($A29,'Return Data'!$B$7:$R$2700,11,0)</f>
        <v>3.1038999999999999</v>
      </c>
      <c r="Q29" s="66">
        <f t="shared" si="8"/>
        <v>3</v>
      </c>
      <c r="R29" s="65">
        <f>VLOOKUP($A29,'Return Data'!$B$7:$R$2700,12,0)</f>
        <v>3.2991000000000001</v>
      </c>
      <c r="S29" s="66">
        <f t="shared" si="10"/>
        <v>5</v>
      </c>
      <c r="T29" s="65">
        <f>VLOOKUP($A29,'Return Data'!$B$7:$R$2700,13,0)</f>
        <v>3.7446000000000002</v>
      </c>
      <c r="U29" s="66">
        <f t="shared" ref="U29" si="16">RANK(T29,T$8:T$37,0)</f>
        <v>3</v>
      </c>
      <c r="V29" s="65"/>
      <c r="W29" s="66"/>
      <c r="X29" s="65"/>
      <c r="Y29" s="66"/>
      <c r="Z29" s="65">
        <f>VLOOKUP($A29,'Return Data'!$B$7:$R$2700,16,0)</f>
        <v>3.8589000000000002</v>
      </c>
      <c r="AA29" s="67">
        <f t="shared" si="7"/>
        <v>25</v>
      </c>
    </row>
    <row r="30" spans="1:27" x14ac:dyDescent="0.3">
      <c r="A30" s="63" t="s">
        <v>1414</v>
      </c>
      <c r="B30" s="64">
        <f>VLOOKUP($A30,'Return Data'!$B$7:$R$2700,3,0)</f>
        <v>44158</v>
      </c>
      <c r="C30" s="65">
        <f>VLOOKUP($A30,'Return Data'!$B$7:$R$2700,4,0)</f>
        <v>109.31319999999999</v>
      </c>
      <c r="D30" s="65">
        <f>VLOOKUP($A30,'Return Data'!$B$7:$R$2700,5,0)</f>
        <v>2.8050000000000002</v>
      </c>
      <c r="E30" s="66">
        <f t="shared" si="0"/>
        <v>13</v>
      </c>
      <c r="F30" s="65">
        <f>VLOOKUP($A30,'Return Data'!$B$7:$R$2700,6,0)</f>
        <v>2.7498</v>
      </c>
      <c r="G30" s="66">
        <f t="shared" si="1"/>
        <v>8</v>
      </c>
      <c r="H30" s="65">
        <f>VLOOKUP($A30,'Return Data'!$B$7:$R$2700,7,0)</f>
        <v>2.6869000000000001</v>
      </c>
      <c r="I30" s="66">
        <f t="shared" si="2"/>
        <v>12</v>
      </c>
      <c r="J30" s="65">
        <f>VLOOKUP($A30,'Return Data'!$B$7:$R$2700,8,0)</f>
        <v>2.7624</v>
      </c>
      <c r="K30" s="66">
        <f t="shared" si="3"/>
        <v>9</v>
      </c>
      <c r="L30" s="65">
        <f>VLOOKUP($A30,'Return Data'!$B$7:$R$2700,9,0)</f>
        <v>2.8559000000000001</v>
      </c>
      <c r="M30" s="66">
        <f t="shared" si="4"/>
        <v>11</v>
      </c>
      <c r="N30" s="65">
        <f>VLOOKUP($A30,'Return Data'!$B$7:$R$2700,10,0)</f>
        <v>3.0041000000000002</v>
      </c>
      <c r="O30" s="66">
        <f t="shared" si="5"/>
        <v>15</v>
      </c>
      <c r="P30" s="65">
        <f>VLOOKUP($A30,'Return Data'!$B$7:$R$2700,11,0)</f>
        <v>3.0287000000000002</v>
      </c>
      <c r="Q30" s="66">
        <f t="shared" si="8"/>
        <v>14</v>
      </c>
      <c r="R30" s="65">
        <f>VLOOKUP($A30,'Return Data'!$B$7:$R$2700,12,0)</f>
        <v>3.1816</v>
      </c>
      <c r="S30" s="66">
        <f t="shared" si="10"/>
        <v>10</v>
      </c>
      <c r="T30" s="65">
        <f>VLOOKUP($A30,'Return Data'!$B$7:$R$2700,13,0)</f>
        <v>3.6347999999999998</v>
      </c>
      <c r="U30" s="66">
        <f t="shared" si="11"/>
        <v>8</v>
      </c>
      <c r="V30" s="65"/>
      <c r="W30" s="66"/>
      <c r="X30" s="65"/>
      <c r="Y30" s="66"/>
      <c r="Z30" s="65">
        <f>VLOOKUP($A30,'Return Data'!$B$7:$R$2700,16,0)</f>
        <v>4.7112999999999996</v>
      </c>
      <c r="AA30" s="67">
        <f t="shared" si="7"/>
        <v>9</v>
      </c>
    </row>
    <row r="31" spans="1:27" x14ac:dyDescent="0.3">
      <c r="A31" s="63" t="s">
        <v>1416</v>
      </c>
      <c r="B31" s="64">
        <f>VLOOKUP($A31,'Return Data'!$B$7:$R$2700,3,0)</f>
        <v>44158</v>
      </c>
      <c r="C31" s="65">
        <f>VLOOKUP($A31,'Return Data'!$B$7:$R$2700,4,0)</f>
        <v>1050.6222</v>
      </c>
      <c r="D31" s="65">
        <f>VLOOKUP($A31,'Return Data'!$B$7:$R$2700,5,0)</f>
        <v>2.9359000000000002</v>
      </c>
      <c r="E31" s="66">
        <f t="shared" si="0"/>
        <v>2</v>
      </c>
      <c r="F31" s="65">
        <f>VLOOKUP($A31,'Return Data'!$B$7:$R$2700,6,0)</f>
        <v>2.9420999999999999</v>
      </c>
      <c r="G31" s="66">
        <f t="shared" si="1"/>
        <v>3</v>
      </c>
      <c r="H31" s="65">
        <f>VLOOKUP($A31,'Return Data'!$B$7:$R$2700,7,0)</f>
        <v>2.7947000000000002</v>
      </c>
      <c r="I31" s="66">
        <f t="shared" si="2"/>
        <v>3</v>
      </c>
      <c r="J31" s="65">
        <f>VLOOKUP($A31,'Return Data'!$B$7:$R$2700,8,0)</f>
        <v>2.8489</v>
      </c>
      <c r="K31" s="66">
        <f t="shared" si="3"/>
        <v>3</v>
      </c>
      <c r="L31" s="65">
        <f>VLOOKUP($A31,'Return Data'!$B$7:$R$2700,9,0)</f>
        <v>2.9245000000000001</v>
      </c>
      <c r="M31" s="66">
        <f t="shared" si="4"/>
        <v>3</v>
      </c>
      <c r="N31" s="65">
        <f>VLOOKUP($A31,'Return Data'!$B$7:$R$2700,10,0)</f>
        <v>3.0518000000000001</v>
      </c>
      <c r="O31" s="66">
        <f t="shared" si="5"/>
        <v>5</v>
      </c>
      <c r="P31" s="65">
        <f>VLOOKUP($A31,'Return Data'!$B$7:$R$2700,11,0)</f>
        <v>3.0802</v>
      </c>
      <c r="Q31" s="66">
        <f t="shared" si="8"/>
        <v>4</v>
      </c>
      <c r="R31" s="65">
        <f>VLOOKUP($A31,'Return Data'!$B$7:$R$2700,12,0)</f>
        <v>3.3380000000000001</v>
      </c>
      <c r="S31" s="66">
        <f t="shared" si="10"/>
        <v>3</v>
      </c>
      <c r="T31" s="65">
        <f>VLOOKUP($A31,'Return Data'!$B$7:$R$2700,13,0)</f>
        <v>3.7564000000000002</v>
      </c>
      <c r="U31" s="66">
        <f t="shared" si="11"/>
        <v>2</v>
      </c>
      <c r="V31" s="65"/>
      <c r="W31" s="66"/>
      <c r="X31" s="65"/>
      <c r="Y31" s="66"/>
      <c r="Z31" s="65">
        <f>VLOOKUP($A31,'Return Data'!$B$7:$R$2700,16,0)</f>
        <v>4.05</v>
      </c>
      <c r="AA31" s="67">
        <f t="shared" si="7"/>
        <v>20</v>
      </c>
    </row>
    <row r="32" spans="1:27" x14ac:dyDescent="0.3">
      <c r="A32" s="63" t="s">
        <v>1418</v>
      </c>
      <c r="B32" s="64">
        <f>VLOOKUP($A32,'Return Data'!$B$7:$R$2700,3,0)</f>
        <v>44158</v>
      </c>
      <c r="C32" s="65">
        <f>VLOOKUP($A32,'Return Data'!$B$7:$R$2700,4,0)</f>
        <v>3316.6529999999998</v>
      </c>
      <c r="D32" s="65">
        <f>VLOOKUP($A32,'Return Data'!$B$7:$R$2700,5,0)</f>
        <v>2.7955000000000001</v>
      </c>
      <c r="E32" s="66">
        <f t="shared" si="0"/>
        <v>16</v>
      </c>
      <c r="F32" s="65">
        <f>VLOOKUP($A32,'Return Data'!$B$7:$R$2700,6,0)</f>
        <v>2.6554000000000002</v>
      </c>
      <c r="G32" s="66">
        <f t="shared" si="1"/>
        <v>23</v>
      </c>
      <c r="H32" s="65">
        <f>VLOOKUP($A32,'Return Data'!$B$7:$R$2700,7,0)</f>
        <v>2.5954999999999999</v>
      </c>
      <c r="I32" s="66">
        <f t="shared" si="2"/>
        <v>26</v>
      </c>
      <c r="J32" s="65">
        <f>VLOOKUP($A32,'Return Data'!$B$7:$R$2700,8,0)</f>
        <v>2.6219000000000001</v>
      </c>
      <c r="K32" s="66">
        <f t="shared" si="3"/>
        <v>23</v>
      </c>
      <c r="L32" s="65">
        <f>VLOOKUP($A32,'Return Data'!$B$7:$R$2700,9,0)</f>
        <v>2.7860999999999998</v>
      </c>
      <c r="M32" s="66">
        <f t="shared" si="4"/>
        <v>23</v>
      </c>
      <c r="N32" s="65">
        <f>VLOOKUP($A32,'Return Data'!$B$7:$R$2700,10,0)</f>
        <v>2.9723000000000002</v>
      </c>
      <c r="O32" s="66">
        <f t="shared" si="5"/>
        <v>23</v>
      </c>
      <c r="P32" s="65">
        <f>VLOOKUP($A32,'Return Data'!$B$7:$R$2700,11,0)</f>
        <v>2.9996</v>
      </c>
      <c r="Q32" s="66">
        <f t="shared" si="8"/>
        <v>18</v>
      </c>
      <c r="R32" s="65">
        <f>VLOOKUP($A32,'Return Data'!$B$7:$R$2700,12,0)</f>
        <v>3.117</v>
      </c>
      <c r="S32" s="66">
        <f t="shared" si="10"/>
        <v>20</v>
      </c>
      <c r="T32" s="65">
        <f>VLOOKUP($A32,'Return Data'!$B$7:$R$2700,13,0)</f>
        <v>3.5605000000000002</v>
      </c>
      <c r="U32" s="66">
        <f t="shared" si="11"/>
        <v>18</v>
      </c>
      <c r="V32" s="65">
        <f>VLOOKUP($A32,'Return Data'!$B$7:$R$2700,17,0)</f>
        <v>4.6963999999999997</v>
      </c>
      <c r="W32" s="66">
        <f t="shared" si="14"/>
        <v>4</v>
      </c>
      <c r="X32" s="65">
        <f>VLOOKUP($A32,'Return Data'!$B$7:$R$2700,14,0)</f>
        <v>5.1959</v>
      </c>
      <c r="Y32" s="66">
        <f t="shared" si="15"/>
        <v>2</v>
      </c>
      <c r="Z32" s="65">
        <f>VLOOKUP($A32,'Return Data'!$B$7:$R$2700,16,0)</f>
        <v>6.7881999999999998</v>
      </c>
      <c r="AA32" s="67">
        <f t="shared" si="7"/>
        <v>3</v>
      </c>
    </row>
    <row r="33" spans="1:27" x14ac:dyDescent="0.3">
      <c r="A33" s="63" t="s">
        <v>1420</v>
      </c>
      <c r="B33" s="64">
        <f>VLOOKUP($A33,'Return Data'!$B$7:$R$2700,3,0)</f>
        <v>44158</v>
      </c>
      <c r="C33" s="65">
        <f>VLOOKUP($A33,'Return Data'!$B$7:$R$2700,4,0)</f>
        <v>1083.0083</v>
      </c>
      <c r="D33" s="65">
        <f>VLOOKUP($A33,'Return Data'!$B$7:$R$2700,5,0)</f>
        <v>2.7604000000000002</v>
      </c>
      <c r="E33" s="66">
        <f t="shared" si="0"/>
        <v>24</v>
      </c>
      <c r="F33" s="65">
        <f>VLOOKUP($A33,'Return Data'!$B$7:$R$2700,6,0)</f>
        <v>2.6215000000000002</v>
      </c>
      <c r="G33" s="66">
        <f t="shared" si="1"/>
        <v>27</v>
      </c>
      <c r="H33" s="65">
        <f>VLOOKUP($A33,'Return Data'!$B$7:$R$2700,7,0)</f>
        <v>2.5983000000000001</v>
      </c>
      <c r="I33" s="66">
        <f t="shared" si="2"/>
        <v>25</v>
      </c>
      <c r="J33" s="65">
        <f>VLOOKUP($A33,'Return Data'!$B$7:$R$2700,8,0)</f>
        <v>2.6059000000000001</v>
      </c>
      <c r="K33" s="66">
        <f t="shared" si="3"/>
        <v>26</v>
      </c>
      <c r="L33" s="65">
        <f>VLOOKUP($A33,'Return Data'!$B$7:$R$2700,9,0)</f>
        <v>2.7723</v>
      </c>
      <c r="M33" s="66">
        <f t="shared" si="4"/>
        <v>26</v>
      </c>
      <c r="N33" s="65">
        <f>VLOOKUP($A33,'Return Data'!$B$7:$R$2700,10,0)</f>
        <v>2.9581</v>
      </c>
      <c r="O33" s="66">
        <f t="shared" si="5"/>
        <v>25</v>
      </c>
      <c r="P33" s="65">
        <f>VLOOKUP($A33,'Return Data'!$B$7:$R$2700,11,0)</f>
        <v>2.9674999999999998</v>
      </c>
      <c r="Q33" s="66">
        <f t="shared" si="8"/>
        <v>26</v>
      </c>
      <c r="R33" s="65">
        <f>VLOOKUP($A33,'Return Data'!$B$7:$R$2700,12,0)</f>
        <v>3.1650999999999998</v>
      </c>
      <c r="S33" s="66">
        <f t="shared" si="10"/>
        <v>13</v>
      </c>
      <c r="T33" s="65">
        <f>VLOOKUP($A33,'Return Data'!$B$7:$R$2700,13,0)</f>
        <v>3.6230000000000002</v>
      </c>
      <c r="U33" s="66">
        <f t="shared" si="11"/>
        <v>10</v>
      </c>
      <c r="V33" s="65"/>
      <c r="W33" s="66"/>
      <c r="X33" s="65"/>
      <c r="Y33" s="66"/>
      <c r="Z33" s="65">
        <f>VLOOKUP($A33,'Return Data'!$B$7:$R$2700,16,0)</f>
        <v>4.8545999999999996</v>
      </c>
      <c r="AA33" s="67">
        <f t="shared" si="7"/>
        <v>5</v>
      </c>
    </row>
    <row r="34" spans="1:27" x14ac:dyDescent="0.3">
      <c r="A34" s="63" t="s">
        <v>1422</v>
      </c>
      <c r="B34" s="64">
        <f>VLOOKUP($A34,'Return Data'!$B$7:$R$2700,3,0)</f>
        <v>44158</v>
      </c>
      <c r="C34" s="65">
        <f>VLOOKUP($A34,'Return Data'!$B$7:$R$2700,4,0)</f>
        <v>1074.3133</v>
      </c>
      <c r="D34" s="65">
        <f>VLOOKUP($A34,'Return Data'!$B$7:$R$2700,5,0)</f>
        <v>2.7964000000000002</v>
      </c>
      <c r="E34" s="66">
        <f t="shared" si="0"/>
        <v>15</v>
      </c>
      <c r="F34" s="65">
        <f>VLOOKUP($A34,'Return Data'!$B$7:$R$2700,6,0)</f>
        <v>2.6608000000000001</v>
      </c>
      <c r="G34" s="66">
        <f t="shared" si="1"/>
        <v>22</v>
      </c>
      <c r="H34" s="65">
        <f>VLOOKUP($A34,'Return Data'!$B$7:$R$2700,7,0)</f>
        <v>2.6528999999999998</v>
      </c>
      <c r="I34" s="66">
        <f t="shared" si="2"/>
        <v>15</v>
      </c>
      <c r="J34" s="65">
        <f>VLOOKUP($A34,'Return Data'!$B$7:$R$2700,8,0)</f>
        <v>2.6756000000000002</v>
      </c>
      <c r="K34" s="66">
        <f t="shared" si="3"/>
        <v>16</v>
      </c>
      <c r="L34" s="65">
        <f>VLOOKUP($A34,'Return Data'!$B$7:$R$2700,9,0)</f>
        <v>2.8382000000000001</v>
      </c>
      <c r="M34" s="66">
        <f t="shared" si="4"/>
        <v>13</v>
      </c>
      <c r="N34" s="65">
        <f>VLOOKUP($A34,'Return Data'!$B$7:$R$2700,10,0)</f>
        <v>3.0162</v>
      </c>
      <c r="O34" s="66">
        <f t="shared" si="5"/>
        <v>10</v>
      </c>
      <c r="P34" s="65">
        <f>VLOOKUP($A34,'Return Data'!$B$7:$R$2700,11,0)</f>
        <v>3.0318000000000001</v>
      </c>
      <c r="Q34" s="66">
        <f t="shared" si="8"/>
        <v>13</v>
      </c>
      <c r="R34" s="65">
        <f>VLOOKUP($A34,'Return Data'!$B$7:$R$2700,12,0)</f>
        <v>3.1431</v>
      </c>
      <c r="S34" s="66">
        <f t="shared" si="10"/>
        <v>17</v>
      </c>
      <c r="T34" s="65">
        <f>VLOOKUP($A34,'Return Data'!$B$7:$R$2700,13,0)</f>
        <v>3.5891999999999999</v>
      </c>
      <c r="U34" s="66">
        <f t="shared" si="11"/>
        <v>15</v>
      </c>
      <c r="V34" s="65"/>
      <c r="W34" s="66"/>
      <c r="X34" s="65"/>
      <c r="Y34" s="66"/>
      <c r="Z34" s="65">
        <f>VLOOKUP($A34,'Return Data'!$B$7:$R$2700,16,0)</f>
        <v>4.3836000000000004</v>
      </c>
      <c r="AA34" s="67">
        <f t="shared" si="7"/>
        <v>13</v>
      </c>
    </row>
    <row r="35" spans="1:27" x14ac:dyDescent="0.3">
      <c r="A35" s="63" t="s">
        <v>1424</v>
      </c>
      <c r="B35" s="64">
        <f>VLOOKUP($A35,'Return Data'!$B$7:$R$2700,3,0)</f>
        <v>44158</v>
      </c>
      <c r="C35" s="65">
        <f>VLOOKUP($A35,'Return Data'!$B$7:$R$2700,4,0)</f>
        <v>1072.4034999999999</v>
      </c>
      <c r="D35" s="65">
        <f>VLOOKUP($A35,'Return Data'!$B$7:$R$2700,5,0)</f>
        <v>2.8592</v>
      </c>
      <c r="E35" s="66">
        <f t="shared" si="0"/>
        <v>7</v>
      </c>
      <c r="F35" s="65">
        <f>VLOOKUP($A35,'Return Data'!$B$7:$R$2700,6,0)</f>
        <v>2.7235</v>
      </c>
      <c r="G35" s="66">
        <f t="shared" si="1"/>
        <v>13</v>
      </c>
      <c r="H35" s="65">
        <f>VLOOKUP($A35,'Return Data'!$B$7:$R$2700,7,0)</f>
        <v>2.6274000000000002</v>
      </c>
      <c r="I35" s="66">
        <f t="shared" si="2"/>
        <v>19</v>
      </c>
      <c r="J35" s="65">
        <f>VLOOKUP($A35,'Return Data'!$B$7:$R$2700,8,0)</f>
        <v>2.6804000000000001</v>
      </c>
      <c r="K35" s="66">
        <f t="shared" si="3"/>
        <v>14</v>
      </c>
      <c r="L35" s="65">
        <f>VLOOKUP($A35,'Return Data'!$B$7:$R$2700,9,0)</f>
        <v>2.8207</v>
      </c>
      <c r="M35" s="66">
        <f t="shared" si="4"/>
        <v>16</v>
      </c>
      <c r="N35" s="65">
        <f>VLOOKUP($A35,'Return Data'!$B$7:$R$2700,10,0)</f>
        <v>2.9931000000000001</v>
      </c>
      <c r="O35" s="66">
        <f t="shared" si="5"/>
        <v>17</v>
      </c>
      <c r="P35" s="65">
        <f>VLOOKUP($A35,'Return Data'!$B$7:$R$2700,11,0)</f>
        <v>2.9937999999999998</v>
      </c>
      <c r="Q35" s="66">
        <f t="shared" si="8"/>
        <v>21</v>
      </c>
      <c r="R35" s="65">
        <f>VLOOKUP($A35,'Return Data'!$B$7:$R$2700,12,0)</f>
        <v>3.0649000000000002</v>
      </c>
      <c r="S35" s="66">
        <f t="shared" si="10"/>
        <v>28</v>
      </c>
      <c r="T35" s="65">
        <f>VLOOKUP($A35,'Return Data'!$B$7:$R$2700,13,0)</f>
        <v>3.5198</v>
      </c>
      <c r="U35" s="66">
        <f t="shared" si="11"/>
        <v>24</v>
      </c>
      <c r="V35" s="65"/>
      <c r="W35" s="66"/>
      <c r="X35" s="65"/>
      <c r="Y35" s="66"/>
      <c r="Z35" s="65">
        <f>VLOOKUP($A35,'Return Data'!$B$7:$R$2700,16,0)</f>
        <v>4.2827000000000002</v>
      </c>
      <c r="AA35" s="67">
        <f t="shared" si="7"/>
        <v>16</v>
      </c>
    </row>
    <row r="36" spans="1:27" x14ac:dyDescent="0.3">
      <c r="A36" s="63" t="s">
        <v>1426</v>
      </c>
      <c r="B36" s="64">
        <f>VLOOKUP($A36,'Return Data'!$B$7:$R$2700,3,0)</f>
        <v>44158</v>
      </c>
      <c r="C36" s="65">
        <f>VLOOKUP($A36,'Return Data'!$B$7:$R$2700,4,0)</f>
        <v>2787.9837000000002</v>
      </c>
      <c r="D36" s="65">
        <f>VLOOKUP($A36,'Return Data'!$B$7:$R$2700,5,0)</f>
        <v>2.7927</v>
      </c>
      <c r="E36" s="66">
        <f t="shared" si="0"/>
        <v>17</v>
      </c>
      <c r="F36" s="65">
        <f>VLOOKUP($A36,'Return Data'!$B$7:$R$2700,6,0)</f>
        <v>2.7408000000000001</v>
      </c>
      <c r="G36" s="66">
        <f t="shared" si="1"/>
        <v>10</v>
      </c>
      <c r="H36" s="65">
        <f>VLOOKUP($A36,'Return Data'!$B$7:$R$2700,7,0)</f>
        <v>2.6680000000000001</v>
      </c>
      <c r="I36" s="66">
        <f t="shared" si="2"/>
        <v>13</v>
      </c>
      <c r="J36" s="65">
        <f>VLOOKUP($A36,'Return Data'!$B$7:$R$2700,8,0)</f>
        <v>2.6484999999999999</v>
      </c>
      <c r="K36" s="66">
        <f t="shared" si="3"/>
        <v>18</v>
      </c>
      <c r="L36" s="65">
        <f>VLOOKUP($A36,'Return Data'!$B$7:$R$2700,9,0)</f>
        <v>2.8296000000000001</v>
      </c>
      <c r="M36" s="66">
        <f t="shared" si="4"/>
        <v>14</v>
      </c>
      <c r="N36" s="65">
        <f>VLOOKUP($A36,'Return Data'!$B$7:$R$2700,10,0)</f>
        <v>3.0087000000000002</v>
      </c>
      <c r="O36" s="66">
        <f t="shared" si="5"/>
        <v>12</v>
      </c>
      <c r="P36" s="65">
        <f>VLOOKUP($A36,'Return Data'!$B$7:$R$2700,11,0)</f>
        <v>3.0318999999999998</v>
      </c>
      <c r="Q36" s="66">
        <f t="shared" si="8"/>
        <v>11</v>
      </c>
      <c r="R36" s="65">
        <f>VLOOKUP($A36,'Return Data'!$B$7:$R$2700,12,0)</f>
        <v>3.1720000000000002</v>
      </c>
      <c r="S36" s="66">
        <f t="shared" si="10"/>
        <v>11</v>
      </c>
      <c r="T36" s="65">
        <f>VLOOKUP($A36,'Return Data'!$B$7:$R$2700,13,0)</f>
        <v>3.6114999999999999</v>
      </c>
      <c r="U36" s="66">
        <f t="shared" si="11"/>
        <v>11</v>
      </c>
      <c r="V36" s="65">
        <f>VLOOKUP($A36,'Return Data'!$B$7:$R$2700,17,0)</f>
        <v>4.7361000000000004</v>
      </c>
      <c r="W36" s="66">
        <f t="shared" si="14"/>
        <v>1</v>
      </c>
      <c r="X36" s="65">
        <f>VLOOKUP($A36,'Return Data'!$B$7:$R$2700,14,0)</f>
        <v>5.0330000000000004</v>
      </c>
      <c r="Y36" s="66">
        <f t="shared" si="15"/>
        <v>4</v>
      </c>
      <c r="Z36" s="65">
        <f>VLOOKUP($A36,'Return Data'!$B$7:$R$2700,16,0)</f>
        <v>6.8983999999999996</v>
      </c>
      <c r="AA36" s="67">
        <f t="shared" si="7"/>
        <v>2</v>
      </c>
    </row>
    <row r="37" spans="1:27" x14ac:dyDescent="0.3">
      <c r="A37" s="63" t="s">
        <v>1428</v>
      </c>
      <c r="B37" s="64">
        <f>VLOOKUP($A37,'Return Data'!$B$7:$R$2700,3,0)</f>
        <v>44158</v>
      </c>
      <c r="C37" s="65">
        <f>VLOOKUP($A37,'Return Data'!$B$7:$R$2700,4,0)</f>
        <v>1048.3331000000001</v>
      </c>
      <c r="D37" s="65">
        <f>VLOOKUP($A37,'Return Data'!$B$7:$R$2700,5,0)</f>
        <v>2.702</v>
      </c>
      <c r="E37" s="66">
        <f t="shared" si="0"/>
        <v>30</v>
      </c>
      <c r="F37" s="65">
        <f>VLOOKUP($A37,'Return Data'!$B$7:$R$2700,6,0)</f>
        <v>2.5329000000000002</v>
      </c>
      <c r="G37" s="66">
        <f t="shared" si="1"/>
        <v>30</v>
      </c>
      <c r="H37" s="65">
        <f>VLOOKUP($A37,'Return Data'!$B$7:$R$2700,7,0)</f>
        <v>2.5021</v>
      </c>
      <c r="I37" s="66">
        <f t="shared" si="2"/>
        <v>30</v>
      </c>
      <c r="J37" s="65">
        <f>VLOOKUP($A37,'Return Data'!$B$7:$R$2700,8,0)</f>
        <v>2.5065</v>
      </c>
      <c r="K37" s="66">
        <f t="shared" si="3"/>
        <v>30</v>
      </c>
      <c r="L37" s="65">
        <f>VLOOKUP($A37,'Return Data'!$B$7:$R$2700,9,0)</f>
        <v>2.7006999999999999</v>
      </c>
      <c r="M37" s="66">
        <f t="shared" si="4"/>
        <v>30</v>
      </c>
      <c r="N37" s="65">
        <f>VLOOKUP($A37,'Return Data'!$B$7:$R$2700,10,0)</f>
        <v>2.8856000000000002</v>
      </c>
      <c r="O37" s="66">
        <f t="shared" si="5"/>
        <v>30</v>
      </c>
      <c r="P37" s="65">
        <f>VLOOKUP($A37,'Return Data'!$B$7:$R$2700,11,0)</f>
        <v>2.8658999999999999</v>
      </c>
      <c r="Q37" s="66">
        <f t="shared" si="8"/>
        <v>30</v>
      </c>
      <c r="R37" s="65">
        <f>VLOOKUP($A37,'Return Data'!$B$7:$R$2700,12,0)</f>
        <v>2.9923000000000002</v>
      </c>
      <c r="S37" s="66">
        <f t="shared" si="10"/>
        <v>30</v>
      </c>
      <c r="T37" s="65">
        <f>VLOOKUP($A37,'Return Data'!$B$7:$R$2700,13,0)</f>
        <v>3.4550999999999998</v>
      </c>
      <c r="U37" s="66">
        <f t="shared" si="11"/>
        <v>26</v>
      </c>
      <c r="V37" s="65"/>
      <c r="W37" s="66"/>
      <c r="X37" s="65"/>
      <c r="Y37" s="66"/>
      <c r="Z37" s="65">
        <f>VLOOKUP($A37,'Return Data'!$B$7:$R$2700,16,0)</f>
        <v>3.8332999999999999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2.8103266666666671</v>
      </c>
      <c r="E39" s="74"/>
      <c r="F39" s="75">
        <f>AVERAGE(F8:F37)</f>
        <v>2.7207066666666666</v>
      </c>
      <c r="G39" s="74"/>
      <c r="H39" s="75">
        <f>AVERAGE(H8:H37)</f>
        <v>2.6662200000000005</v>
      </c>
      <c r="I39" s="74"/>
      <c r="J39" s="75">
        <f>AVERAGE(J8:J37)</f>
        <v>2.6934066666666672</v>
      </c>
      <c r="K39" s="74"/>
      <c r="L39" s="75">
        <f>AVERAGE(L8:L37)</f>
        <v>2.8339333333333334</v>
      </c>
      <c r="M39" s="74"/>
      <c r="N39" s="75">
        <f>AVERAGE(N8:N37)</f>
        <v>3.0043500000000001</v>
      </c>
      <c r="O39" s="74"/>
      <c r="P39" s="75">
        <f>AVERAGE(P8:P37)</f>
        <v>3.0211366666666657</v>
      </c>
      <c r="Q39" s="74"/>
      <c r="R39" s="75">
        <f>AVERAGE(R8:R37)</f>
        <v>3.1645266666666663</v>
      </c>
      <c r="S39" s="74"/>
      <c r="T39" s="75">
        <f>AVERAGE(T8:T37)</f>
        <v>3.6005925925925939</v>
      </c>
      <c r="U39" s="74"/>
      <c r="V39" s="75">
        <f>AVERAGE(V8:V37)</f>
        <v>4.7111800000000006</v>
      </c>
      <c r="W39" s="74"/>
      <c r="X39" s="75">
        <f>AVERAGE(X8:X37)</f>
        <v>5.1613749999999996</v>
      </c>
      <c r="Y39" s="74"/>
      <c r="Z39" s="75">
        <f>AVERAGE(Z8:Z37)</f>
        <v>4.5432133333333331</v>
      </c>
      <c r="AA39" s="76"/>
    </row>
    <row r="40" spans="1:27" x14ac:dyDescent="0.3">
      <c r="A40" s="73" t="s">
        <v>28</v>
      </c>
      <c r="B40" s="74"/>
      <c r="C40" s="74"/>
      <c r="D40" s="75">
        <f>MIN(D8:D37)</f>
        <v>2.702</v>
      </c>
      <c r="E40" s="74"/>
      <c r="F40" s="75">
        <f>MIN(F8:F37)</f>
        <v>2.5329000000000002</v>
      </c>
      <c r="G40" s="74"/>
      <c r="H40" s="75">
        <f>MIN(H8:H37)</f>
        <v>2.5021</v>
      </c>
      <c r="I40" s="74"/>
      <c r="J40" s="75">
        <f>MIN(J8:J37)</f>
        <v>2.5065</v>
      </c>
      <c r="K40" s="74"/>
      <c r="L40" s="75">
        <f>MIN(L8:L37)</f>
        <v>2.7006999999999999</v>
      </c>
      <c r="M40" s="74"/>
      <c r="N40" s="75">
        <f>MIN(N8:N37)</f>
        <v>2.8856000000000002</v>
      </c>
      <c r="O40" s="74"/>
      <c r="P40" s="75">
        <f>MIN(P8:P37)</f>
        <v>2.8658999999999999</v>
      </c>
      <c r="Q40" s="74"/>
      <c r="R40" s="75">
        <f>MIN(R8:R37)</f>
        <v>2.9923000000000002</v>
      </c>
      <c r="S40" s="74"/>
      <c r="T40" s="75">
        <f>MIN(T8:T37)</f>
        <v>3.4493999999999998</v>
      </c>
      <c r="U40" s="74"/>
      <c r="V40" s="75">
        <f>MIN(V8:V37)</f>
        <v>4.6714000000000002</v>
      </c>
      <c r="W40" s="74"/>
      <c r="X40" s="75">
        <f>MIN(X8:X37)</f>
        <v>5.0330000000000004</v>
      </c>
      <c r="Y40" s="74"/>
      <c r="Z40" s="75">
        <f>MIN(Z8:Z37)</f>
        <v>3.3679000000000001</v>
      </c>
      <c r="AA40" s="76"/>
    </row>
    <row r="41" spans="1:27" ht="15" thickBot="1" x14ac:dyDescent="0.35">
      <c r="A41" s="77" t="s">
        <v>29</v>
      </c>
      <c r="B41" s="78"/>
      <c r="C41" s="78"/>
      <c r="D41" s="79">
        <f>MAX(D8:D37)</f>
        <v>3.024</v>
      </c>
      <c r="E41" s="78"/>
      <c r="F41" s="79">
        <f>MAX(F8:F37)</f>
        <v>2.9931999999999999</v>
      </c>
      <c r="G41" s="78"/>
      <c r="H41" s="79">
        <f>MAX(H8:H37)</f>
        <v>2.9083999999999999</v>
      </c>
      <c r="I41" s="78"/>
      <c r="J41" s="79">
        <f>MAX(J8:J37)</f>
        <v>2.9670999999999998</v>
      </c>
      <c r="K41" s="78"/>
      <c r="L41" s="79">
        <f>MAX(L8:L37)</f>
        <v>3.0188999999999999</v>
      </c>
      <c r="M41" s="78"/>
      <c r="N41" s="79">
        <f>MAX(N8:N37)</f>
        <v>3.1505000000000001</v>
      </c>
      <c r="O41" s="78"/>
      <c r="P41" s="79">
        <f>MAX(P8:P37)</f>
        <v>3.1717</v>
      </c>
      <c r="Q41" s="78"/>
      <c r="R41" s="79">
        <f>MAX(R8:R37)</f>
        <v>3.4470999999999998</v>
      </c>
      <c r="S41" s="78"/>
      <c r="T41" s="79">
        <f>MAX(T8:T37)</f>
        <v>3.7907999999999999</v>
      </c>
      <c r="U41" s="78"/>
      <c r="V41" s="79">
        <f>MAX(V8:V37)</f>
        <v>4.7361000000000004</v>
      </c>
      <c r="W41" s="78"/>
      <c r="X41" s="79">
        <f>MAX(X8:X37)</f>
        <v>5.2606000000000002</v>
      </c>
      <c r="Y41" s="78"/>
      <c r="Z41" s="79">
        <f>MAX(Z8:Z37)</f>
        <v>6.9059999999999997</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44158</v>
      </c>
      <c r="C8" s="65">
        <f>VLOOKUP($A8,'Return Data'!$B$7:$R$2700,4,0)</f>
        <v>1098.2277999999999</v>
      </c>
      <c r="D8" s="65">
        <f>VLOOKUP($A8,'Return Data'!$B$7:$R$2700,5,0)</f>
        <v>2.6589999999999998</v>
      </c>
      <c r="E8" s="66">
        <f t="shared" ref="E8:E37" si="0">RANK(D8,D$8:D$37,0)</f>
        <v>25</v>
      </c>
      <c r="F8" s="65">
        <f>VLOOKUP($A8,'Return Data'!$B$7:$R$2700,6,0)</f>
        <v>2.5264000000000002</v>
      </c>
      <c r="G8" s="66">
        <f t="shared" ref="G8:G37" si="1">RANK(F8,F$8:F$37,0)</f>
        <v>25</v>
      </c>
      <c r="H8" s="65">
        <f>VLOOKUP($A8,'Return Data'!$B$7:$R$2700,7,0)</f>
        <v>2.4918999999999998</v>
      </c>
      <c r="I8" s="66">
        <f t="shared" ref="I8:I37" si="2">RANK(H8,H$8:H$37,0)</f>
        <v>26</v>
      </c>
      <c r="J8" s="65">
        <f>VLOOKUP($A8,'Return Data'!$B$7:$R$2700,8,0)</f>
        <v>2.4672000000000001</v>
      </c>
      <c r="K8" s="66">
        <f t="shared" ref="K8:K37" si="3">RANK(J8,J$8:J$37,0)</f>
        <v>28</v>
      </c>
      <c r="L8" s="65">
        <f>VLOOKUP($A8,'Return Data'!$B$7:$R$2700,9,0)</f>
        <v>2.6541000000000001</v>
      </c>
      <c r="M8" s="66">
        <f t="shared" ref="M8:M37" si="4">RANK(L8,L$8:L$37,0)</f>
        <v>27</v>
      </c>
      <c r="N8" s="65">
        <f>VLOOKUP($A8,'Return Data'!$B$7:$R$2700,10,0)</f>
        <v>2.8576000000000001</v>
      </c>
      <c r="O8" s="66">
        <f t="shared" ref="O8:O37" si="5">RANK(N8,N$8:N$37,0)</f>
        <v>24</v>
      </c>
      <c r="P8" s="65">
        <f>VLOOKUP($A8,'Return Data'!$B$7:$R$2700,11,0)</f>
        <v>2.8780999999999999</v>
      </c>
      <c r="Q8" s="66">
        <f>RANK(P8,P$8:P$37,0)</f>
        <v>24</v>
      </c>
      <c r="R8" s="65">
        <f>VLOOKUP($A8,'Return Data'!$B$7:$R$2700,12,0)</f>
        <v>3.0057</v>
      </c>
      <c r="S8" s="66">
        <f>RANK(R8,R$8:R$37,0)</f>
        <v>19</v>
      </c>
      <c r="T8" s="65">
        <f>VLOOKUP($A8,'Return Data'!$B$7:$R$2700,13,0)</f>
        <v>3.4468999999999999</v>
      </c>
      <c r="U8" s="66">
        <f>RANK(T8,T$8:T$37,0)</f>
        <v>18</v>
      </c>
      <c r="V8" s="65">
        <f>VLOOKUP($A8,'Return Data'!$B$7:$R$2700,17,0)</f>
        <v>4.5869999999999997</v>
      </c>
      <c r="W8" s="66">
        <f t="shared" ref="W8" si="6">RANK(V8,V$8:V$37,0)</f>
        <v>3</v>
      </c>
      <c r="X8" s="65"/>
      <c r="Y8" s="66"/>
      <c r="Z8" s="65">
        <f>VLOOKUP($A8,'Return Data'!$B$7:$R$2700,16,0)</f>
        <v>4.6464999999999996</v>
      </c>
      <c r="AA8" s="67">
        <f t="shared" ref="AA8:AA37" si="7">RANK(Z8,Z$8:Z$37,0)</f>
        <v>6</v>
      </c>
    </row>
    <row r="9" spans="1:27" x14ac:dyDescent="0.3">
      <c r="A9" s="63" t="s">
        <v>1373</v>
      </c>
      <c r="B9" s="64">
        <f>VLOOKUP($A9,'Return Data'!$B$7:$R$2700,3,0)</f>
        <v>44158</v>
      </c>
      <c r="C9" s="65">
        <f>VLOOKUP($A9,'Return Data'!$B$7:$R$2700,4,0)</f>
        <v>1075.2581</v>
      </c>
      <c r="D9" s="65">
        <f>VLOOKUP($A9,'Return Data'!$B$7:$R$2700,5,0)</f>
        <v>2.8007</v>
      </c>
      <c r="E9" s="66">
        <f t="shared" si="0"/>
        <v>4</v>
      </c>
      <c r="F9" s="65">
        <f>VLOOKUP($A9,'Return Data'!$B$7:$R$2700,6,0)</f>
        <v>2.7219000000000002</v>
      </c>
      <c r="G9" s="66">
        <f t="shared" si="1"/>
        <v>6</v>
      </c>
      <c r="H9" s="65">
        <f>VLOOKUP($A9,'Return Data'!$B$7:$R$2700,7,0)</f>
        <v>2.6467000000000001</v>
      </c>
      <c r="I9" s="66">
        <f t="shared" si="2"/>
        <v>7</v>
      </c>
      <c r="J9" s="65">
        <f>VLOOKUP($A9,'Return Data'!$B$7:$R$2700,8,0)</f>
        <v>2.6273</v>
      </c>
      <c r="K9" s="66">
        <f t="shared" si="3"/>
        <v>12</v>
      </c>
      <c r="L9" s="65">
        <f>VLOOKUP($A9,'Return Data'!$B$7:$R$2700,9,0)</f>
        <v>2.7780999999999998</v>
      </c>
      <c r="M9" s="66">
        <f t="shared" si="4"/>
        <v>10</v>
      </c>
      <c r="N9" s="65">
        <f>VLOOKUP($A9,'Return Data'!$B$7:$R$2700,10,0)</f>
        <v>2.9569000000000001</v>
      </c>
      <c r="O9" s="66">
        <f t="shared" si="5"/>
        <v>7</v>
      </c>
      <c r="P9" s="65">
        <f>VLOOKUP($A9,'Return Data'!$B$7:$R$2700,11,0)</f>
        <v>2.9923999999999999</v>
      </c>
      <c r="Q9" s="66">
        <f>RANK(P9,P$8:P$37,0)</f>
        <v>6</v>
      </c>
      <c r="R9" s="65">
        <f>VLOOKUP($A9,'Return Data'!$B$7:$R$2700,12,0)</f>
        <v>3.1126</v>
      </c>
      <c r="S9" s="66">
        <f>RANK(R9,R$8:R$37,0)</f>
        <v>8</v>
      </c>
      <c r="T9" s="65">
        <f>VLOOKUP($A9,'Return Data'!$B$7:$R$2700,13,0)</f>
        <v>3.5514000000000001</v>
      </c>
      <c r="U9" s="66">
        <f>RANK(T9,T$8:T$37,0)</f>
        <v>7</v>
      </c>
      <c r="V9" s="65"/>
      <c r="W9" s="66"/>
      <c r="X9" s="65"/>
      <c r="Y9" s="66"/>
      <c r="Z9" s="65">
        <f>VLOOKUP($A9,'Return Data'!$B$7:$R$2700,16,0)</f>
        <v>4.3715000000000002</v>
      </c>
      <c r="AA9" s="67">
        <f t="shared" si="7"/>
        <v>12</v>
      </c>
    </row>
    <row r="10" spans="1:27" x14ac:dyDescent="0.3">
      <c r="A10" s="63" t="s">
        <v>1375</v>
      </c>
      <c r="B10" s="64">
        <f>VLOOKUP($A10,'Return Data'!$B$7:$R$2700,3,0)</f>
        <v>44158</v>
      </c>
      <c r="C10" s="65">
        <f>VLOOKUP($A10,'Return Data'!$B$7:$R$2700,4,0)</f>
        <v>1068.4692</v>
      </c>
      <c r="D10" s="65">
        <f>VLOOKUP($A10,'Return Data'!$B$7:$R$2700,5,0)</f>
        <v>2.7433000000000001</v>
      </c>
      <c r="E10" s="66">
        <f t="shared" si="0"/>
        <v>9</v>
      </c>
      <c r="F10" s="65">
        <f>VLOOKUP($A10,'Return Data'!$B$7:$R$2700,6,0)</f>
        <v>2.7174999999999998</v>
      </c>
      <c r="G10" s="66">
        <f t="shared" si="1"/>
        <v>7</v>
      </c>
      <c r="H10" s="65">
        <f>VLOOKUP($A10,'Return Data'!$B$7:$R$2700,7,0)</f>
        <v>2.6351</v>
      </c>
      <c r="I10" s="66">
        <f t="shared" si="2"/>
        <v>8</v>
      </c>
      <c r="J10" s="65">
        <f>VLOOKUP($A10,'Return Data'!$B$7:$R$2700,8,0)</f>
        <v>2.7132999999999998</v>
      </c>
      <c r="K10" s="66">
        <f t="shared" si="3"/>
        <v>8</v>
      </c>
      <c r="L10" s="65">
        <f>VLOOKUP($A10,'Return Data'!$B$7:$R$2700,9,0)</f>
        <v>2.8191000000000002</v>
      </c>
      <c r="M10" s="66">
        <f t="shared" si="4"/>
        <v>6</v>
      </c>
      <c r="N10" s="65">
        <f>VLOOKUP($A10,'Return Data'!$B$7:$R$2700,10,0)</f>
        <v>2.9626999999999999</v>
      </c>
      <c r="O10" s="66">
        <f t="shared" si="5"/>
        <v>6</v>
      </c>
      <c r="P10" s="65">
        <f>VLOOKUP($A10,'Return Data'!$B$7:$R$2700,11,0)</f>
        <v>2.9769999999999999</v>
      </c>
      <c r="Q10" s="66">
        <f>RANK(P10,P$8:P$37,0)</f>
        <v>7</v>
      </c>
      <c r="R10" s="65">
        <f>VLOOKUP($A10,'Return Data'!$B$7:$R$2700,12,0)</f>
        <v>3.145</v>
      </c>
      <c r="S10" s="66">
        <f>RANK(R10,R$8:R$37,0)</f>
        <v>7</v>
      </c>
      <c r="T10" s="65">
        <f>VLOOKUP($A10,'Return Data'!$B$7:$R$2700,13,0)</f>
        <v>3.5838999999999999</v>
      </c>
      <c r="U10" s="66">
        <f>RANK(T10,T$8:T$37,0)</f>
        <v>6</v>
      </c>
      <c r="V10" s="65"/>
      <c r="W10" s="66"/>
      <c r="X10" s="65"/>
      <c r="Y10" s="66"/>
      <c r="Z10" s="65">
        <f>VLOOKUP($A10,'Return Data'!$B$7:$R$2700,16,0)</f>
        <v>4.2596999999999996</v>
      </c>
      <c r="AA10" s="67">
        <f t="shared" si="7"/>
        <v>14</v>
      </c>
    </row>
    <row r="11" spans="1:27" x14ac:dyDescent="0.3">
      <c r="A11" s="63" t="s">
        <v>1377</v>
      </c>
      <c r="B11" s="64">
        <f>VLOOKUP($A11,'Return Data'!$B$7:$R$2700,3,0)</f>
        <v>44158</v>
      </c>
      <c r="C11" s="65">
        <f>VLOOKUP($A11,'Return Data'!$B$7:$R$2700,4,0)</f>
        <v>1069.8012000000001</v>
      </c>
      <c r="D11" s="65">
        <f>VLOOKUP($A11,'Return Data'!$B$7:$R$2700,5,0)</f>
        <v>2.6545999999999998</v>
      </c>
      <c r="E11" s="66">
        <f t="shared" si="0"/>
        <v>26</v>
      </c>
      <c r="F11" s="65">
        <f>VLOOKUP($A11,'Return Data'!$B$7:$R$2700,6,0)</f>
        <v>2.8938999999999999</v>
      </c>
      <c r="G11" s="66">
        <f t="shared" si="1"/>
        <v>1</v>
      </c>
      <c r="H11" s="65">
        <f>VLOOKUP($A11,'Return Data'!$B$7:$R$2700,7,0)</f>
        <v>2.7372999999999998</v>
      </c>
      <c r="I11" s="66">
        <f t="shared" si="2"/>
        <v>2</v>
      </c>
      <c r="J11" s="65">
        <f>VLOOKUP($A11,'Return Data'!$B$7:$R$2700,8,0)</f>
        <v>2.766</v>
      </c>
      <c r="K11" s="66">
        <f t="shared" si="3"/>
        <v>3</v>
      </c>
      <c r="L11" s="65">
        <f>VLOOKUP($A11,'Return Data'!$B$7:$R$2700,9,0)</f>
        <v>2.8100999999999998</v>
      </c>
      <c r="M11" s="66">
        <f t="shared" si="4"/>
        <v>7</v>
      </c>
      <c r="N11" s="65">
        <f>VLOOKUP($A11,'Return Data'!$B$7:$R$2700,10,0)</f>
        <v>2.9167000000000001</v>
      </c>
      <c r="O11" s="66">
        <f t="shared" si="5"/>
        <v>12</v>
      </c>
      <c r="P11" s="65">
        <f>VLOOKUP($A11,'Return Data'!$B$7:$R$2700,11,0)</f>
        <v>2.9304000000000001</v>
      </c>
      <c r="Q11" s="66">
        <f>RANK(P11,P$8:P$37,0)</f>
        <v>13</v>
      </c>
      <c r="R11" s="65">
        <f>VLOOKUP($A11,'Return Data'!$B$7:$R$2700,12,0)</f>
        <v>3.0908000000000002</v>
      </c>
      <c r="S11" s="66">
        <f>RANK(R11,R$8:R$37,0)</f>
        <v>11</v>
      </c>
      <c r="T11" s="65">
        <f>VLOOKUP($A11,'Return Data'!$B$7:$R$2700,13,0)</f>
        <v>3.5232999999999999</v>
      </c>
      <c r="U11" s="66">
        <f>RANK(T11,T$8:T$37,0)</f>
        <v>10</v>
      </c>
      <c r="V11" s="65"/>
      <c r="W11" s="66"/>
      <c r="X11" s="65"/>
      <c r="Y11" s="66"/>
      <c r="Z11" s="65">
        <f>VLOOKUP($A11,'Return Data'!$B$7:$R$2700,16,0)</f>
        <v>4.2412999999999998</v>
      </c>
      <c r="AA11" s="67">
        <f t="shared" si="7"/>
        <v>15</v>
      </c>
    </row>
    <row r="12" spans="1:27" x14ac:dyDescent="0.3">
      <c r="A12" s="63" t="s">
        <v>1379</v>
      </c>
      <c r="B12" s="64">
        <f>VLOOKUP($A12,'Return Data'!$B$7:$R$2700,3,0)</f>
        <v>44158</v>
      </c>
      <c r="C12" s="65">
        <f>VLOOKUP($A12,'Return Data'!$B$7:$R$2700,4,0)</f>
        <v>1028.8667</v>
      </c>
      <c r="D12" s="65">
        <f>VLOOKUP($A12,'Return Data'!$B$7:$R$2700,5,0)</f>
        <v>2.9340999999999999</v>
      </c>
      <c r="E12" s="66">
        <f t="shared" si="0"/>
        <v>1</v>
      </c>
      <c r="F12" s="65">
        <f>VLOOKUP($A12,'Return Data'!$B$7:$R$2700,6,0)</f>
        <v>2.8919999999999999</v>
      </c>
      <c r="G12" s="66">
        <f t="shared" si="1"/>
        <v>2</v>
      </c>
      <c r="H12" s="65">
        <f>VLOOKUP($A12,'Return Data'!$B$7:$R$2700,7,0)</f>
        <v>2.8153000000000001</v>
      </c>
      <c r="I12" s="66">
        <f t="shared" si="2"/>
        <v>1</v>
      </c>
      <c r="J12" s="65">
        <f>VLOOKUP($A12,'Return Data'!$B$7:$R$2700,8,0)</f>
        <v>2.8742000000000001</v>
      </c>
      <c r="K12" s="66">
        <f t="shared" si="3"/>
        <v>1</v>
      </c>
      <c r="L12" s="65">
        <f>VLOOKUP($A12,'Return Data'!$B$7:$R$2700,9,0)</f>
        <v>2.9258000000000002</v>
      </c>
      <c r="M12" s="66">
        <f t="shared" si="4"/>
        <v>1</v>
      </c>
      <c r="N12" s="65">
        <f>VLOOKUP($A12,'Return Data'!$B$7:$R$2700,10,0)</f>
        <v>3.0571999999999999</v>
      </c>
      <c r="O12" s="66">
        <f t="shared" si="5"/>
        <v>2</v>
      </c>
      <c r="P12" s="65">
        <f>VLOOKUP($A12,'Return Data'!$B$7:$R$2700,11,0)</f>
        <v>3.0777000000000001</v>
      </c>
      <c r="Q12" s="66">
        <f t="shared" ref="Q12:Q37" si="8">RANK(P12,P$8:P$37,0)</f>
        <v>2</v>
      </c>
      <c r="R12" s="65">
        <f>VLOOKUP($A12,'Return Data'!$B$7:$R$2700,12,0)</f>
        <v>3.3509000000000002</v>
      </c>
      <c r="S12" s="66">
        <f>RANK(R12,R$8:R$37,0)</f>
        <v>1</v>
      </c>
      <c r="T12" s="65"/>
      <c r="U12" s="66"/>
      <c r="V12" s="65"/>
      <c r="W12" s="66"/>
      <c r="X12" s="65"/>
      <c r="Y12" s="66"/>
      <c r="Z12" s="65">
        <f>VLOOKUP($A12,'Return Data'!$B$7:$R$2700,16,0)</f>
        <v>3.4965000000000002</v>
      </c>
      <c r="AA12" s="67">
        <f t="shared" si="7"/>
        <v>29</v>
      </c>
    </row>
    <row r="13" spans="1:27" x14ac:dyDescent="0.3">
      <c r="A13" s="63" t="s">
        <v>1381</v>
      </c>
      <c r="B13" s="64">
        <f>VLOOKUP($A13,'Return Data'!$B$7:$R$2700,3,0)</f>
        <v>44158</v>
      </c>
      <c r="C13" s="65">
        <f>VLOOKUP($A13,'Return Data'!$B$7:$R$2700,4,0)</f>
        <v>1054.1631</v>
      </c>
      <c r="D13" s="65">
        <f>VLOOKUP($A13,'Return Data'!$B$7:$R$2700,5,0)</f>
        <v>2.7216999999999998</v>
      </c>
      <c r="E13" s="66">
        <f t="shared" si="0"/>
        <v>14</v>
      </c>
      <c r="F13" s="65">
        <f>VLOOKUP($A13,'Return Data'!$B$7:$R$2700,6,0)</f>
        <v>2.7279</v>
      </c>
      <c r="G13" s="66">
        <f t="shared" si="1"/>
        <v>5</v>
      </c>
      <c r="H13" s="65">
        <f>VLOOKUP($A13,'Return Data'!$B$7:$R$2700,7,0)</f>
        <v>2.6827999999999999</v>
      </c>
      <c r="I13" s="66">
        <f t="shared" si="2"/>
        <v>5</v>
      </c>
      <c r="J13" s="65">
        <f>VLOOKUP($A13,'Return Data'!$B$7:$R$2700,8,0)</f>
        <v>2.7711999999999999</v>
      </c>
      <c r="K13" s="66">
        <f t="shared" si="3"/>
        <v>2</v>
      </c>
      <c r="L13" s="65">
        <f>VLOOKUP($A13,'Return Data'!$B$7:$R$2700,9,0)</f>
        <v>2.8557000000000001</v>
      </c>
      <c r="M13" s="66">
        <f t="shared" si="4"/>
        <v>3</v>
      </c>
      <c r="N13" s="65">
        <f>VLOOKUP($A13,'Return Data'!$B$7:$R$2700,10,0)</f>
        <v>2.9918999999999998</v>
      </c>
      <c r="O13" s="66">
        <f t="shared" si="5"/>
        <v>3</v>
      </c>
      <c r="P13" s="65">
        <f>VLOOKUP($A13,'Return Data'!$B$7:$R$2700,11,0)</f>
        <v>3.0203000000000002</v>
      </c>
      <c r="Q13" s="66">
        <f t="shared" si="8"/>
        <v>3</v>
      </c>
      <c r="R13" s="65">
        <f>VLOOKUP($A13,'Return Data'!$B$7:$R$2700,12,0)</f>
        <v>3.2136</v>
      </c>
      <c r="S13" s="66">
        <f t="shared" ref="S13:S37" si="9">RANK(R13,R$8:R$37,0)</f>
        <v>5</v>
      </c>
      <c r="T13" s="65">
        <f>VLOOKUP($A13,'Return Data'!$B$7:$R$2700,13,0)</f>
        <v>3.6313</v>
      </c>
      <c r="U13" s="66">
        <f t="shared" ref="U13:U37" si="10">RANK(T13,T$8:T$37,0)</f>
        <v>5</v>
      </c>
      <c r="V13" s="65"/>
      <c r="W13" s="66"/>
      <c r="X13" s="65"/>
      <c r="Y13" s="66"/>
      <c r="Z13" s="65">
        <f>VLOOKUP($A13,'Return Data'!$B$7:$R$2700,16,0)</f>
        <v>4.0156999999999998</v>
      </c>
      <c r="AA13" s="67">
        <f t="shared" si="7"/>
        <v>20</v>
      </c>
    </row>
    <row r="14" spans="1:27" x14ac:dyDescent="0.3">
      <c r="A14" s="63" t="s">
        <v>1383</v>
      </c>
      <c r="B14" s="64">
        <f>VLOOKUP($A14,'Return Data'!$B$7:$R$2700,3,0)</f>
        <v>44158</v>
      </c>
      <c r="C14" s="65">
        <f>VLOOKUP($A14,'Return Data'!$B$7:$R$2700,4,0)</f>
        <v>1088.8061</v>
      </c>
      <c r="D14" s="65">
        <f>VLOOKUP($A14,'Return Data'!$B$7:$R$2700,5,0)</f>
        <v>2.7927</v>
      </c>
      <c r="E14" s="66">
        <f t="shared" si="0"/>
        <v>5</v>
      </c>
      <c r="F14" s="65">
        <f>VLOOKUP($A14,'Return Data'!$B$7:$R$2700,6,0)</f>
        <v>2.8166000000000002</v>
      </c>
      <c r="G14" s="66">
        <f t="shared" si="1"/>
        <v>4</v>
      </c>
      <c r="H14" s="65">
        <f>VLOOKUP($A14,'Return Data'!$B$7:$R$2700,7,0)</f>
        <v>2.7244000000000002</v>
      </c>
      <c r="I14" s="66">
        <f t="shared" si="2"/>
        <v>3</v>
      </c>
      <c r="J14" s="65">
        <f>VLOOKUP($A14,'Return Data'!$B$7:$R$2700,8,0)</f>
        <v>2.7242000000000002</v>
      </c>
      <c r="K14" s="66">
        <f t="shared" si="3"/>
        <v>6</v>
      </c>
      <c r="L14" s="65">
        <f>VLOOKUP($A14,'Return Data'!$B$7:$R$2700,9,0)</f>
        <v>2.8275000000000001</v>
      </c>
      <c r="M14" s="66">
        <f t="shared" si="4"/>
        <v>4</v>
      </c>
      <c r="N14" s="65">
        <f>VLOOKUP($A14,'Return Data'!$B$7:$R$2700,10,0)</f>
        <v>2.9765999999999999</v>
      </c>
      <c r="O14" s="66">
        <f t="shared" si="5"/>
        <v>5</v>
      </c>
      <c r="P14" s="65">
        <f>VLOOKUP($A14,'Return Data'!$B$7:$R$2700,11,0)</f>
        <v>3.0047999999999999</v>
      </c>
      <c r="Q14" s="66">
        <f t="shared" si="8"/>
        <v>5</v>
      </c>
      <c r="R14" s="65">
        <f>VLOOKUP($A14,'Return Data'!$B$7:$R$2700,12,0)</f>
        <v>3.2471000000000001</v>
      </c>
      <c r="S14" s="66">
        <f t="shared" si="9"/>
        <v>3</v>
      </c>
      <c r="T14" s="65">
        <f>VLOOKUP($A14,'Return Data'!$B$7:$R$2700,13,0)</f>
        <v>3.6608999999999998</v>
      </c>
      <c r="U14" s="66">
        <f t="shared" si="10"/>
        <v>2</v>
      </c>
      <c r="V14" s="65"/>
      <c r="W14" s="66"/>
      <c r="X14" s="65"/>
      <c r="Y14" s="66"/>
      <c r="Z14" s="65">
        <f>VLOOKUP($A14,'Return Data'!$B$7:$R$2700,16,0)</f>
        <v>4.6349999999999998</v>
      </c>
      <c r="AA14" s="67">
        <f t="shared" si="7"/>
        <v>7</v>
      </c>
    </row>
    <row r="15" spans="1:27" x14ac:dyDescent="0.3">
      <c r="A15" s="63" t="s">
        <v>1385</v>
      </c>
      <c r="B15" s="64">
        <f>VLOOKUP($A15,'Return Data'!$B$7:$R$2700,3,0)</f>
        <v>44158</v>
      </c>
      <c r="C15" s="65">
        <f>VLOOKUP($A15,'Return Data'!$B$7:$R$2700,4,0)</f>
        <v>1055.2919999999999</v>
      </c>
      <c r="D15" s="65">
        <f>VLOOKUP($A15,'Return Data'!$B$7:$R$2700,5,0)</f>
        <v>2.8502000000000001</v>
      </c>
      <c r="E15" s="66">
        <f t="shared" si="0"/>
        <v>2</v>
      </c>
      <c r="F15" s="65">
        <f>VLOOKUP($A15,'Return Data'!$B$7:$R$2700,6,0)</f>
        <v>2.6846000000000001</v>
      </c>
      <c r="G15" s="66">
        <f t="shared" si="1"/>
        <v>9</v>
      </c>
      <c r="H15" s="65">
        <f>VLOOKUP($A15,'Return Data'!$B$7:$R$2700,7,0)</f>
        <v>2.6819000000000002</v>
      </c>
      <c r="I15" s="66">
        <f t="shared" si="2"/>
        <v>6</v>
      </c>
      <c r="J15" s="65">
        <f>VLOOKUP($A15,'Return Data'!$B$7:$R$2700,8,0)</f>
        <v>2.7298</v>
      </c>
      <c r="K15" s="66">
        <f t="shared" si="3"/>
        <v>5</v>
      </c>
      <c r="L15" s="65">
        <f>VLOOKUP($A15,'Return Data'!$B$7:$R$2700,9,0)</f>
        <v>2.8786</v>
      </c>
      <c r="M15" s="66">
        <f t="shared" si="4"/>
        <v>2</v>
      </c>
      <c r="N15" s="65">
        <f>VLOOKUP($A15,'Return Data'!$B$7:$R$2700,10,0)</f>
        <v>3.0754000000000001</v>
      </c>
      <c r="O15" s="66">
        <f t="shared" si="5"/>
        <v>1</v>
      </c>
      <c r="P15" s="65">
        <f>VLOOKUP($A15,'Return Data'!$B$7:$R$2700,11,0)</f>
        <v>3.0781999999999998</v>
      </c>
      <c r="Q15" s="66">
        <f t="shared" si="8"/>
        <v>1</v>
      </c>
      <c r="R15" s="65">
        <f>VLOOKUP($A15,'Return Data'!$B$7:$R$2700,12,0)</f>
        <v>3.3043</v>
      </c>
      <c r="S15" s="66">
        <f t="shared" si="9"/>
        <v>2</v>
      </c>
      <c r="T15" s="65">
        <f>VLOOKUP($A15,'Return Data'!$B$7:$R$2700,13,0)</f>
        <v>3.7227000000000001</v>
      </c>
      <c r="U15" s="66">
        <f t="shared" si="10"/>
        <v>1</v>
      </c>
      <c r="V15" s="65"/>
      <c r="W15" s="66"/>
      <c r="X15" s="65"/>
      <c r="Y15" s="66"/>
      <c r="Z15" s="65">
        <f>VLOOKUP($A15,'Return Data'!$B$7:$R$2700,16,0)</f>
        <v>4.0987999999999998</v>
      </c>
      <c r="AA15" s="67">
        <f t="shared" si="7"/>
        <v>17</v>
      </c>
    </row>
    <row r="16" spans="1:27" x14ac:dyDescent="0.3">
      <c r="A16" s="63" t="s">
        <v>1386</v>
      </c>
      <c r="B16" s="64">
        <f>VLOOKUP($A16,'Return Data'!$B$7:$R$2700,3,0)</f>
        <v>44158</v>
      </c>
      <c r="C16" s="65">
        <f>VLOOKUP($A16,'Return Data'!$B$7:$R$2700,4,0)</f>
        <v>1063.4342999999999</v>
      </c>
      <c r="D16" s="65">
        <f>VLOOKUP($A16,'Return Data'!$B$7:$R$2700,5,0)</f>
        <v>2.7048000000000001</v>
      </c>
      <c r="E16" s="66">
        <f t="shared" si="0"/>
        <v>18</v>
      </c>
      <c r="F16" s="65">
        <f>VLOOKUP($A16,'Return Data'!$B$7:$R$2700,6,0)</f>
        <v>2.5861999999999998</v>
      </c>
      <c r="G16" s="66">
        <f t="shared" si="1"/>
        <v>17</v>
      </c>
      <c r="H16" s="65">
        <f>VLOOKUP($A16,'Return Data'!$B$7:$R$2700,7,0)</f>
        <v>2.5343</v>
      </c>
      <c r="I16" s="66">
        <f t="shared" si="2"/>
        <v>19</v>
      </c>
      <c r="J16" s="65">
        <f>VLOOKUP($A16,'Return Data'!$B$7:$R$2700,8,0)</f>
        <v>2.5150999999999999</v>
      </c>
      <c r="K16" s="66">
        <f t="shared" si="3"/>
        <v>24</v>
      </c>
      <c r="L16" s="65">
        <f>VLOOKUP($A16,'Return Data'!$B$7:$R$2700,9,0)</f>
        <v>2.6985000000000001</v>
      </c>
      <c r="M16" s="66">
        <f t="shared" si="4"/>
        <v>20</v>
      </c>
      <c r="N16" s="65">
        <f>VLOOKUP($A16,'Return Data'!$B$7:$R$2700,10,0)</f>
        <v>2.9001999999999999</v>
      </c>
      <c r="O16" s="66">
        <f t="shared" si="5"/>
        <v>18</v>
      </c>
      <c r="P16" s="65">
        <f>VLOOKUP($A16,'Return Data'!$B$7:$R$2700,11,0)</f>
        <v>2.89</v>
      </c>
      <c r="Q16" s="66">
        <f t="shared" si="8"/>
        <v>20</v>
      </c>
      <c r="R16" s="65">
        <f>VLOOKUP($A16,'Return Data'!$B$7:$R$2700,12,0)</f>
        <v>2.9257</v>
      </c>
      <c r="S16" s="66">
        <f t="shared" si="9"/>
        <v>30</v>
      </c>
      <c r="T16" s="65">
        <f>VLOOKUP($A16,'Return Data'!$B$7:$R$2700,13,0)</f>
        <v>3.3843999999999999</v>
      </c>
      <c r="U16" s="66">
        <f t="shared" si="10"/>
        <v>26</v>
      </c>
      <c r="V16" s="65"/>
      <c r="W16" s="66"/>
      <c r="X16" s="65"/>
      <c r="Y16" s="66"/>
      <c r="Z16" s="65">
        <f>VLOOKUP($A16,'Return Data'!$B$7:$R$2700,16,0)</f>
        <v>4.0532000000000004</v>
      </c>
      <c r="AA16" s="67">
        <f t="shared" si="7"/>
        <v>19</v>
      </c>
    </row>
    <row r="17" spans="1:27" x14ac:dyDescent="0.3">
      <c r="A17" s="63" t="s">
        <v>1388</v>
      </c>
      <c r="B17" s="64">
        <f>VLOOKUP($A17,'Return Data'!$B$7:$R$2700,3,0)</f>
        <v>44158</v>
      </c>
      <c r="C17" s="65">
        <f>VLOOKUP($A17,'Return Data'!$B$7:$R$2700,4,0)</f>
        <v>3009.5025999999998</v>
      </c>
      <c r="D17" s="65">
        <f>VLOOKUP($A17,'Return Data'!$B$7:$R$2700,5,0)</f>
        <v>2.7667000000000002</v>
      </c>
      <c r="E17" s="66">
        <f t="shared" si="0"/>
        <v>6</v>
      </c>
      <c r="F17" s="65">
        <f>VLOOKUP($A17,'Return Data'!$B$7:$R$2700,6,0)</f>
        <v>2.5781999999999998</v>
      </c>
      <c r="G17" s="66">
        <f t="shared" si="1"/>
        <v>19</v>
      </c>
      <c r="H17" s="65">
        <f>VLOOKUP($A17,'Return Data'!$B$7:$R$2700,7,0)</f>
        <v>2.5206</v>
      </c>
      <c r="I17" s="66">
        <f t="shared" si="2"/>
        <v>23</v>
      </c>
      <c r="J17" s="65">
        <f>VLOOKUP($A17,'Return Data'!$B$7:$R$2700,8,0)</f>
        <v>2.5087000000000002</v>
      </c>
      <c r="K17" s="66">
        <f t="shared" si="3"/>
        <v>25</v>
      </c>
      <c r="L17" s="65">
        <f>VLOOKUP($A17,'Return Data'!$B$7:$R$2700,9,0)</f>
        <v>2.6429</v>
      </c>
      <c r="M17" s="66">
        <f t="shared" si="4"/>
        <v>28</v>
      </c>
      <c r="N17" s="65">
        <f>VLOOKUP($A17,'Return Data'!$B$7:$R$2700,10,0)</f>
        <v>2.8540999999999999</v>
      </c>
      <c r="O17" s="66">
        <f t="shared" si="5"/>
        <v>26</v>
      </c>
      <c r="P17" s="65">
        <f>VLOOKUP($A17,'Return Data'!$B$7:$R$2700,11,0)</f>
        <v>2.8694999999999999</v>
      </c>
      <c r="Q17" s="66">
        <f t="shared" si="8"/>
        <v>25</v>
      </c>
      <c r="R17" s="65">
        <f>VLOOKUP($A17,'Return Data'!$B$7:$R$2700,12,0)</f>
        <v>2.9754999999999998</v>
      </c>
      <c r="S17" s="66">
        <f t="shared" si="9"/>
        <v>24</v>
      </c>
      <c r="T17" s="65">
        <f>VLOOKUP($A17,'Return Data'!$B$7:$R$2700,13,0)</f>
        <v>3.4264999999999999</v>
      </c>
      <c r="U17" s="66">
        <f t="shared" si="10"/>
        <v>20</v>
      </c>
      <c r="V17" s="65">
        <f>VLOOKUP($A17,'Return Data'!$B$7:$R$2700,17,0)</f>
        <v>4.5662000000000003</v>
      </c>
      <c r="W17" s="66">
        <f>RANK(V17,V$8:V$37,0)</f>
        <v>4</v>
      </c>
      <c r="X17" s="65">
        <f>VLOOKUP($A17,'Return Data'!$B$7:$R$2700,14,0)</f>
        <v>5.0639000000000003</v>
      </c>
      <c r="Y17" s="66">
        <f>RANK(X17,X$8:X$37,0)</f>
        <v>2</v>
      </c>
      <c r="Z17" s="65">
        <f>VLOOKUP($A17,'Return Data'!$B$7:$R$2700,16,0)</f>
        <v>6.0328999999999997</v>
      </c>
      <c r="AA17" s="67">
        <f t="shared" si="7"/>
        <v>4</v>
      </c>
    </row>
    <row r="18" spans="1:27" x14ac:dyDescent="0.3">
      <c r="A18" s="63" t="s">
        <v>1391</v>
      </c>
      <c r="B18" s="64">
        <f>VLOOKUP($A18,'Return Data'!$B$7:$R$2700,3,0)</f>
        <v>44158</v>
      </c>
      <c r="C18" s="65">
        <f>VLOOKUP($A18,'Return Data'!$B$7:$R$2700,4,0)</f>
        <v>1062.1353999999999</v>
      </c>
      <c r="D18" s="65">
        <f>VLOOKUP($A18,'Return Data'!$B$7:$R$2700,5,0)</f>
        <v>2.7219000000000002</v>
      </c>
      <c r="E18" s="66">
        <f t="shared" si="0"/>
        <v>13</v>
      </c>
      <c r="F18" s="65">
        <f>VLOOKUP($A18,'Return Data'!$B$7:$R$2700,6,0)</f>
        <v>2.5640999999999998</v>
      </c>
      <c r="G18" s="66">
        <f t="shared" si="1"/>
        <v>21</v>
      </c>
      <c r="H18" s="65">
        <f>VLOOKUP($A18,'Return Data'!$B$7:$R$2700,7,0)</f>
        <v>2.5442</v>
      </c>
      <c r="I18" s="66">
        <f t="shared" si="2"/>
        <v>18</v>
      </c>
      <c r="J18" s="65">
        <f>VLOOKUP($A18,'Return Data'!$B$7:$R$2700,8,0)</f>
        <v>2.5809000000000002</v>
      </c>
      <c r="K18" s="66">
        <f t="shared" si="3"/>
        <v>15</v>
      </c>
      <c r="L18" s="65">
        <f>VLOOKUP($A18,'Return Data'!$B$7:$R$2700,9,0)</f>
        <v>2.7402000000000002</v>
      </c>
      <c r="M18" s="66">
        <f t="shared" si="4"/>
        <v>15</v>
      </c>
      <c r="N18" s="65">
        <f>VLOOKUP($A18,'Return Data'!$B$7:$R$2700,10,0)</f>
        <v>2.9043999999999999</v>
      </c>
      <c r="O18" s="66">
        <f t="shared" si="5"/>
        <v>16</v>
      </c>
      <c r="P18" s="65">
        <f>VLOOKUP($A18,'Return Data'!$B$7:$R$2700,11,0)</f>
        <v>2.9230999999999998</v>
      </c>
      <c r="Q18" s="66">
        <f t="shared" si="8"/>
        <v>17</v>
      </c>
      <c r="R18" s="65">
        <f>VLOOKUP($A18,'Return Data'!$B$7:$R$2700,12,0)</f>
        <v>3.0486</v>
      </c>
      <c r="S18" s="66">
        <f t="shared" si="9"/>
        <v>15</v>
      </c>
      <c r="T18" s="65">
        <f>VLOOKUP($A18,'Return Data'!$B$7:$R$2700,13,0)</f>
        <v>3.484</v>
      </c>
      <c r="U18" s="66">
        <f t="shared" si="10"/>
        <v>14</v>
      </c>
      <c r="V18" s="65"/>
      <c r="W18" s="66"/>
      <c r="X18" s="65"/>
      <c r="Y18" s="66"/>
      <c r="Z18" s="65">
        <f>VLOOKUP($A18,'Return Data'!$B$7:$R$2700,16,0)</f>
        <v>4.0632999999999999</v>
      </c>
      <c r="AA18" s="67">
        <f t="shared" si="7"/>
        <v>18</v>
      </c>
    </row>
    <row r="19" spans="1:27" x14ac:dyDescent="0.3">
      <c r="A19" s="63" t="s">
        <v>1392</v>
      </c>
      <c r="B19" s="64">
        <f>VLOOKUP($A19,'Return Data'!$B$7:$R$2700,3,0)</f>
        <v>44158</v>
      </c>
      <c r="C19" s="65">
        <f>VLOOKUP($A19,'Return Data'!$B$7:$R$2700,4,0)</f>
        <v>109.59399999999999</v>
      </c>
      <c r="D19" s="65">
        <f>VLOOKUP($A19,'Return Data'!$B$7:$R$2700,5,0)</f>
        <v>2.6979000000000002</v>
      </c>
      <c r="E19" s="66">
        <f t="shared" si="0"/>
        <v>20</v>
      </c>
      <c r="F19" s="65">
        <f>VLOOKUP($A19,'Return Data'!$B$7:$R$2700,6,0)</f>
        <v>2.5983000000000001</v>
      </c>
      <c r="G19" s="66">
        <f t="shared" si="1"/>
        <v>14</v>
      </c>
      <c r="H19" s="65">
        <f>VLOOKUP($A19,'Return Data'!$B$7:$R$2700,7,0)</f>
        <v>2.5467</v>
      </c>
      <c r="I19" s="66">
        <f t="shared" si="2"/>
        <v>16</v>
      </c>
      <c r="J19" s="65">
        <f>VLOOKUP($A19,'Return Data'!$B$7:$R$2700,8,0)</f>
        <v>2.5384000000000002</v>
      </c>
      <c r="K19" s="66">
        <f t="shared" si="3"/>
        <v>19</v>
      </c>
      <c r="L19" s="65">
        <f>VLOOKUP($A19,'Return Data'!$B$7:$R$2700,9,0)</f>
        <v>2.6962999999999999</v>
      </c>
      <c r="M19" s="66">
        <f t="shared" si="4"/>
        <v>22</v>
      </c>
      <c r="N19" s="65">
        <f>VLOOKUP($A19,'Return Data'!$B$7:$R$2700,10,0)</f>
        <v>2.8792</v>
      </c>
      <c r="O19" s="66">
        <f t="shared" si="5"/>
        <v>22</v>
      </c>
      <c r="P19" s="65">
        <f>VLOOKUP($A19,'Return Data'!$B$7:$R$2700,11,0)</f>
        <v>2.8879000000000001</v>
      </c>
      <c r="Q19" s="66">
        <f t="shared" si="8"/>
        <v>21</v>
      </c>
      <c r="R19" s="65">
        <f>VLOOKUP($A19,'Return Data'!$B$7:$R$2700,12,0)</f>
        <v>2.9971000000000001</v>
      </c>
      <c r="S19" s="66">
        <f t="shared" si="9"/>
        <v>22</v>
      </c>
      <c r="T19" s="65">
        <f>VLOOKUP($A19,'Return Data'!$B$7:$R$2700,13,0)</f>
        <v>3.4424999999999999</v>
      </c>
      <c r="U19" s="66">
        <f t="shared" si="10"/>
        <v>19</v>
      </c>
      <c r="V19" s="65"/>
      <c r="W19" s="66"/>
      <c r="X19" s="65"/>
      <c r="Y19" s="66"/>
      <c r="Z19" s="65">
        <f>VLOOKUP($A19,'Return Data'!$B$7:$R$2700,16,0)</f>
        <v>4.6207000000000003</v>
      </c>
      <c r="AA19" s="67">
        <f t="shared" si="7"/>
        <v>8</v>
      </c>
    </row>
    <row r="20" spans="1:27" x14ac:dyDescent="0.3">
      <c r="A20" s="63" t="s">
        <v>1395</v>
      </c>
      <c r="B20" s="64">
        <f>VLOOKUP($A20,'Return Data'!$B$7:$R$2700,3,0)</f>
        <v>44158</v>
      </c>
      <c r="C20" s="65">
        <f>VLOOKUP($A20,'Return Data'!$B$7:$R$2700,4,0)</f>
        <v>1083.8795</v>
      </c>
      <c r="D20" s="65">
        <f>VLOOKUP($A20,'Return Data'!$B$7:$R$2700,5,0)</f>
        <v>2.6909000000000001</v>
      </c>
      <c r="E20" s="66">
        <f t="shared" si="0"/>
        <v>22</v>
      </c>
      <c r="F20" s="65">
        <f>VLOOKUP($A20,'Return Data'!$B$7:$R$2700,6,0)</f>
        <v>2.5137999999999998</v>
      </c>
      <c r="G20" s="66">
        <f t="shared" si="1"/>
        <v>27</v>
      </c>
      <c r="H20" s="65">
        <f>VLOOKUP($A20,'Return Data'!$B$7:$R$2700,7,0)</f>
        <v>2.484</v>
      </c>
      <c r="I20" s="66">
        <f t="shared" si="2"/>
        <v>27</v>
      </c>
      <c r="J20" s="65">
        <f>VLOOKUP($A20,'Return Data'!$B$7:$R$2700,8,0)</f>
        <v>2.5194000000000001</v>
      </c>
      <c r="K20" s="66">
        <f t="shared" si="3"/>
        <v>23</v>
      </c>
      <c r="L20" s="65">
        <f>VLOOKUP($A20,'Return Data'!$B$7:$R$2700,9,0)</f>
        <v>2.6861000000000002</v>
      </c>
      <c r="M20" s="66">
        <f t="shared" si="4"/>
        <v>23</v>
      </c>
      <c r="N20" s="65">
        <f>VLOOKUP($A20,'Return Data'!$B$7:$R$2700,10,0)</f>
        <v>2.8711000000000002</v>
      </c>
      <c r="O20" s="66">
        <f t="shared" si="5"/>
        <v>23</v>
      </c>
      <c r="P20" s="65">
        <f>VLOOKUP($A20,'Return Data'!$B$7:$R$2700,11,0)</f>
        <v>2.8795999999999999</v>
      </c>
      <c r="Q20" s="66">
        <f t="shared" si="8"/>
        <v>23</v>
      </c>
      <c r="R20" s="65">
        <f>VLOOKUP($A20,'Return Data'!$B$7:$R$2700,12,0)</f>
        <v>2.9592000000000001</v>
      </c>
      <c r="S20" s="66">
        <f t="shared" si="9"/>
        <v>27</v>
      </c>
      <c r="T20" s="65">
        <f>VLOOKUP($A20,'Return Data'!$B$7:$R$2700,13,0)</f>
        <v>3.415</v>
      </c>
      <c r="U20" s="66">
        <f t="shared" si="10"/>
        <v>23</v>
      </c>
      <c r="V20" s="65"/>
      <c r="W20" s="66"/>
      <c r="X20" s="65"/>
      <c r="Y20" s="66"/>
      <c r="Z20" s="65">
        <f>VLOOKUP($A20,'Return Data'!$B$7:$R$2700,16,0)</f>
        <v>4.4516999999999998</v>
      </c>
      <c r="AA20" s="67">
        <f t="shared" si="7"/>
        <v>11</v>
      </c>
    </row>
    <row r="21" spans="1:27" x14ac:dyDescent="0.3">
      <c r="A21" s="63" t="s">
        <v>1397</v>
      </c>
      <c r="B21" s="64">
        <f>VLOOKUP($A21,'Return Data'!$B$7:$R$2700,3,0)</f>
        <v>44158</v>
      </c>
      <c r="C21" s="65">
        <f>VLOOKUP($A21,'Return Data'!$B$7:$R$2700,4,0)</f>
        <v>1054.7292</v>
      </c>
      <c r="D21" s="65">
        <f>VLOOKUP($A21,'Return Data'!$B$7:$R$2700,5,0)</f>
        <v>2.6372</v>
      </c>
      <c r="E21" s="66">
        <f t="shared" si="0"/>
        <v>29</v>
      </c>
      <c r="F21" s="65">
        <f>VLOOKUP($A21,'Return Data'!$B$7:$R$2700,6,0)</f>
        <v>2.5636999999999999</v>
      </c>
      <c r="G21" s="66">
        <f t="shared" si="1"/>
        <v>23</v>
      </c>
      <c r="H21" s="65">
        <f>VLOOKUP($A21,'Return Data'!$B$7:$R$2700,7,0)</f>
        <v>2.5076999999999998</v>
      </c>
      <c r="I21" s="66">
        <f t="shared" si="2"/>
        <v>24</v>
      </c>
      <c r="J21" s="65">
        <f>VLOOKUP($A21,'Return Data'!$B$7:$R$2700,8,0)</f>
        <v>2.5335999999999999</v>
      </c>
      <c r="K21" s="66">
        <f t="shared" si="3"/>
        <v>21</v>
      </c>
      <c r="L21" s="65">
        <f>VLOOKUP($A21,'Return Data'!$B$7:$R$2700,9,0)</f>
        <v>2.6726999999999999</v>
      </c>
      <c r="M21" s="66">
        <f t="shared" si="4"/>
        <v>24</v>
      </c>
      <c r="N21" s="65">
        <f>VLOOKUP($A21,'Return Data'!$B$7:$R$2700,10,0)</f>
        <v>2.8307000000000002</v>
      </c>
      <c r="O21" s="66">
        <f t="shared" si="5"/>
        <v>29</v>
      </c>
      <c r="P21" s="65">
        <f>VLOOKUP($A21,'Return Data'!$B$7:$R$2700,11,0)</f>
        <v>2.8549000000000002</v>
      </c>
      <c r="Q21" s="66">
        <f t="shared" si="8"/>
        <v>29</v>
      </c>
      <c r="R21" s="65">
        <f>VLOOKUP($A21,'Return Data'!$B$7:$R$2700,12,0)</f>
        <v>2.9634</v>
      </c>
      <c r="S21" s="66">
        <f t="shared" si="9"/>
        <v>25</v>
      </c>
      <c r="T21" s="65">
        <f>VLOOKUP($A21,'Return Data'!$B$7:$R$2700,13,0)</f>
        <v>3.4070999999999998</v>
      </c>
      <c r="U21" s="66">
        <f t="shared" si="10"/>
        <v>24</v>
      </c>
      <c r="V21" s="65"/>
      <c r="W21" s="66"/>
      <c r="X21" s="65"/>
      <c r="Y21" s="66"/>
      <c r="Z21" s="65">
        <f>VLOOKUP($A21,'Return Data'!$B$7:$R$2700,16,0)</f>
        <v>3.9342999999999999</v>
      </c>
      <c r="AA21" s="67">
        <f t="shared" si="7"/>
        <v>22</v>
      </c>
    </row>
    <row r="22" spans="1:27" x14ac:dyDescent="0.3">
      <c r="A22" s="63" t="s">
        <v>1399</v>
      </c>
      <c r="B22" s="64">
        <f>VLOOKUP($A22,'Return Data'!$B$7:$R$2700,3,0)</f>
        <v>44158</v>
      </c>
      <c r="C22" s="65">
        <f>VLOOKUP($A22,'Return Data'!$B$7:$R$2700,4,0)</f>
        <v>1028.982</v>
      </c>
      <c r="D22" s="65">
        <f>VLOOKUP($A22,'Return Data'!$B$7:$R$2700,5,0)</f>
        <v>2.7103000000000002</v>
      </c>
      <c r="E22" s="66">
        <f t="shared" si="0"/>
        <v>16</v>
      </c>
      <c r="F22" s="65">
        <f>VLOOKUP($A22,'Return Data'!$B$7:$R$2700,6,0)</f>
        <v>2.6669</v>
      </c>
      <c r="G22" s="66">
        <f t="shared" si="1"/>
        <v>11</v>
      </c>
      <c r="H22" s="65">
        <f>VLOOKUP($A22,'Return Data'!$B$7:$R$2700,7,0)</f>
        <v>2.5962999999999998</v>
      </c>
      <c r="I22" s="66">
        <f t="shared" si="2"/>
        <v>13</v>
      </c>
      <c r="J22" s="65">
        <f>VLOOKUP($A22,'Return Data'!$B$7:$R$2700,8,0)</f>
        <v>2.6408</v>
      </c>
      <c r="K22" s="66">
        <f t="shared" si="3"/>
        <v>11</v>
      </c>
      <c r="L22" s="65">
        <f>VLOOKUP($A22,'Return Data'!$B$7:$R$2700,9,0)</f>
        <v>2.7532000000000001</v>
      </c>
      <c r="M22" s="66">
        <f t="shared" si="4"/>
        <v>14</v>
      </c>
      <c r="N22" s="65">
        <f>VLOOKUP($A22,'Return Data'!$B$7:$R$2700,10,0)</f>
        <v>2.9104000000000001</v>
      </c>
      <c r="O22" s="66">
        <f t="shared" si="5"/>
        <v>15</v>
      </c>
      <c r="P22" s="65">
        <f>VLOOKUP($A22,'Return Data'!$B$7:$R$2700,11,0)</f>
        <v>2.9296000000000002</v>
      </c>
      <c r="Q22" s="66">
        <f t="shared" si="8"/>
        <v>15</v>
      </c>
      <c r="R22" s="65">
        <f>VLOOKUP($A22,'Return Data'!$B$7:$R$2700,12,0)</f>
        <v>3.0221</v>
      </c>
      <c r="S22" s="66">
        <f>RANK(R22,R$8:R$37,0)</f>
        <v>18</v>
      </c>
      <c r="T22" s="65"/>
      <c r="U22" s="66"/>
      <c r="V22" s="65"/>
      <c r="W22" s="66"/>
      <c r="X22" s="65"/>
      <c r="Y22" s="66"/>
      <c r="Z22" s="65">
        <f>VLOOKUP($A22,'Return Data'!$B$7:$R$2700,16,0)</f>
        <v>3.3058000000000001</v>
      </c>
      <c r="AA22" s="67">
        <f t="shared" si="7"/>
        <v>30</v>
      </c>
    </row>
    <row r="23" spans="1:27" x14ac:dyDescent="0.3">
      <c r="A23" s="63" t="s">
        <v>1401</v>
      </c>
      <c r="B23" s="64">
        <f>VLOOKUP($A23,'Return Data'!$B$7:$R$2700,3,0)</f>
        <v>44158</v>
      </c>
      <c r="C23" s="65">
        <f>VLOOKUP($A23,'Return Data'!$B$7:$R$2700,4,0)</f>
        <v>1038.6103000000001</v>
      </c>
      <c r="D23" s="65">
        <f>VLOOKUP($A23,'Return Data'!$B$7:$R$2700,5,0)</f>
        <v>2.6465000000000001</v>
      </c>
      <c r="E23" s="66">
        <f t="shared" si="0"/>
        <v>27</v>
      </c>
      <c r="F23" s="65">
        <f>VLOOKUP($A23,'Return Data'!$B$7:$R$2700,6,0)</f>
        <v>2.5074000000000001</v>
      </c>
      <c r="G23" s="66">
        <f t="shared" si="1"/>
        <v>28</v>
      </c>
      <c r="H23" s="65">
        <f>VLOOKUP($A23,'Return Data'!$B$7:$R$2700,7,0)</f>
        <v>2.4561999999999999</v>
      </c>
      <c r="I23" s="66">
        <f t="shared" si="2"/>
        <v>28</v>
      </c>
      <c r="J23" s="65">
        <f>VLOOKUP($A23,'Return Data'!$B$7:$R$2700,8,0)</f>
        <v>2.4651000000000001</v>
      </c>
      <c r="K23" s="66">
        <f t="shared" si="3"/>
        <v>29</v>
      </c>
      <c r="L23" s="65">
        <f>VLOOKUP($A23,'Return Data'!$B$7:$R$2700,9,0)</f>
        <v>2.6408</v>
      </c>
      <c r="M23" s="66">
        <f t="shared" si="4"/>
        <v>29</v>
      </c>
      <c r="N23" s="65">
        <f>VLOOKUP($A23,'Return Data'!$B$7:$R$2700,10,0)</f>
        <v>2.8319999999999999</v>
      </c>
      <c r="O23" s="66">
        <f t="shared" si="5"/>
        <v>28</v>
      </c>
      <c r="P23" s="65">
        <f>VLOOKUP($A23,'Return Data'!$B$7:$R$2700,11,0)</f>
        <v>2.859</v>
      </c>
      <c r="Q23" s="66">
        <f t="shared" si="8"/>
        <v>28</v>
      </c>
      <c r="R23" s="65">
        <f>VLOOKUP($A23,'Return Data'!$B$7:$R$2700,12,0)</f>
        <v>2.9802</v>
      </c>
      <c r="S23" s="66">
        <f t="shared" si="9"/>
        <v>23</v>
      </c>
      <c r="T23" s="65">
        <f>VLOOKUP($A23,'Return Data'!$B$7:$R$2700,13,0)</f>
        <v>3.4258000000000002</v>
      </c>
      <c r="U23" s="66">
        <f t="shared" si="10"/>
        <v>21</v>
      </c>
      <c r="V23" s="65"/>
      <c r="W23" s="66"/>
      <c r="X23" s="65"/>
      <c r="Y23" s="66"/>
      <c r="Z23" s="65">
        <f>VLOOKUP($A23,'Return Data'!$B$7:$R$2700,16,0)</f>
        <v>3.5535000000000001</v>
      </c>
      <c r="AA23" s="67">
        <f t="shared" si="7"/>
        <v>27</v>
      </c>
    </row>
    <row r="24" spans="1:27" x14ac:dyDescent="0.3">
      <c r="A24" s="63" t="s">
        <v>1403</v>
      </c>
      <c r="B24" s="64">
        <f>VLOOKUP($A24,'Return Data'!$B$7:$R$2700,3,0)</f>
        <v>44158</v>
      </c>
      <c r="C24" s="65">
        <f>VLOOKUP($A24,'Return Data'!$B$7:$R$2700,4,0)</f>
        <v>1034.1104</v>
      </c>
      <c r="D24" s="65">
        <f>VLOOKUP($A24,'Return Data'!$B$7:$R$2700,5,0)</f>
        <v>2.7145000000000001</v>
      </c>
      <c r="E24" s="66">
        <f t="shared" si="0"/>
        <v>15</v>
      </c>
      <c r="F24" s="65">
        <f>VLOOKUP($A24,'Return Data'!$B$7:$R$2700,6,0)</f>
        <v>2.7090000000000001</v>
      </c>
      <c r="G24" s="66">
        <f t="shared" si="1"/>
        <v>8</v>
      </c>
      <c r="H24" s="65">
        <f>VLOOKUP($A24,'Return Data'!$B$7:$R$2700,7,0)</f>
        <v>2.6213000000000002</v>
      </c>
      <c r="I24" s="66">
        <f t="shared" si="2"/>
        <v>9</v>
      </c>
      <c r="J24" s="65">
        <f>VLOOKUP($A24,'Return Data'!$B$7:$R$2700,8,0)</f>
        <v>2.7147999999999999</v>
      </c>
      <c r="K24" s="66">
        <f t="shared" si="3"/>
        <v>7</v>
      </c>
      <c r="L24" s="65">
        <f>VLOOKUP($A24,'Return Data'!$B$7:$R$2700,9,0)</f>
        <v>2.8069000000000002</v>
      </c>
      <c r="M24" s="66">
        <f t="shared" si="4"/>
        <v>8</v>
      </c>
      <c r="N24" s="65">
        <f>VLOOKUP($A24,'Return Data'!$B$7:$R$2700,10,0)</f>
        <v>2.9379</v>
      </c>
      <c r="O24" s="66">
        <f t="shared" si="5"/>
        <v>10</v>
      </c>
      <c r="P24" s="65">
        <f>VLOOKUP($A24,'Return Data'!$B$7:$R$2700,11,0)</f>
        <v>2.9557000000000002</v>
      </c>
      <c r="Q24" s="66">
        <f t="shared" si="8"/>
        <v>11</v>
      </c>
      <c r="R24" s="65">
        <f>VLOOKUP($A24,'Return Data'!$B$7:$R$2700,12,0)</f>
        <v>3.0985999999999998</v>
      </c>
      <c r="S24" s="66">
        <f>RANK(R24,R$8:R$37,0)</f>
        <v>10</v>
      </c>
      <c r="T24" s="65"/>
      <c r="U24" s="66"/>
      <c r="V24" s="65"/>
      <c r="W24" s="66"/>
      <c r="X24" s="65"/>
      <c r="Y24" s="66"/>
      <c r="Z24" s="65">
        <f>VLOOKUP($A24,'Return Data'!$B$7:$R$2700,16,0)</f>
        <v>3.4973000000000001</v>
      </c>
      <c r="AA24" s="67">
        <f t="shared" si="7"/>
        <v>28</v>
      </c>
    </row>
    <row r="25" spans="1:27" x14ac:dyDescent="0.3">
      <c r="A25" s="63" t="s">
        <v>1405</v>
      </c>
      <c r="B25" s="64">
        <f>VLOOKUP($A25,'Return Data'!$B$7:$R$2700,3,0)</f>
        <v>44158</v>
      </c>
      <c r="C25" s="65">
        <f>VLOOKUP($A25,'Return Data'!$B$7:$R$2700,4,0)</f>
        <v>1085.0157999999999</v>
      </c>
      <c r="D25" s="65">
        <f>VLOOKUP($A25,'Return Data'!$B$7:$R$2700,5,0)</f>
        <v>2.6981000000000002</v>
      </c>
      <c r="E25" s="66">
        <f t="shared" si="0"/>
        <v>19</v>
      </c>
      <c r="F25" s="65">
        <f>VLOOKUP($A25,'Return Data'!$B$7:$R$2700,6,0)</f>
        <v>2.5638999999999998</v>
      </c>
      <c r="G25" s="66">
        <f t="shared" si="1"/>
        <v>22</v>
      </c>
      <c r="H25" s="65">
        <f>VLOOKUP($A25,'Return Data'!$B$7:$R$2700,7,0)</f>
        <v>2.5213000000000001</v>
      </c>
      <c r="I25" s="66">
        <f t="shared" si="2"/>
        <v>22</v>
      </c>
      <c r="J25" s="65">
        <f>VLOOKUP($A25,'Return Data'!$B$7:$R$2700,8,0)</f>
        <v>2.5350999999999999</v>
      </c>
      <c r="K25" s="66">
        <f t="shared" si="3"/>
        <v>20</v>
      </c>
      <c r="L25" s="65">
        <f>VLOOKUP($A25,'Return Data'!$B$7:$R$2700,9,0)</f>
        <v>2.7057000000000002</v>
      </c>
      <c r="M25" s="66">
        <f t="shared" si="4"/>
        <v>19</v>
      </c>
      <c r="N25" s="65">
        <f>VLOOKUP($A25,'Return Data'!$B$7:$R$2700,10,0)</f>
        <v>2.8896000000000002</v>
      </c>
      <c r="O25" s="66">
        <f t="shared" si="5"/>
        <v>20</v>
      </c>
      <c r="P25" s="65">
        <f>VLOOKUP($A25,'Return Data'!$B$7:$R$2700,11,0)</f>
        <v>2.8832</v>
      </c>
      <c r="Q25" s="66">
        <f t="shared" si="8"/>
        <v>22</v>
      </c>
      <c r="R25" s="65">
        <f>VLOOKUP($A25,'Return Data'!$B$7:$R$2700,12,0)</f>
        <v>3.0049999999999999</v>
      </c>
      <c r="S25" s="66">
        <f t="shared" si="9"/>
        <v>20</v>
      </c>
      <c r="T25" s="65">
        <f>VLOOKUP($A25,'Return Data'!$B$7:$R$2700,13,0)</f>
        <v>3.4738000000000002</v>
      </c>
      <c r="U25" s="66">
        <f t="shared" si="10"/>
        <v>15</v>
      </c>
      <c r="V25" s="65"/>
      <c r="W25" s="66"/>
      <c r="X25" s="65"/>
      <c r="Y25" s="66"/>
      <c r="Z25" s="65">
        <f>VLOOKUP($A25,'Return Data'!$B$7:$R$2700,16,0)</f>
        <v>4.4904999999999999</v>
      </c>
      <c r="AA25" s="67">
        <f t="shared" si="7"/>
        <v>10</v>
      </c>
    </row>
    <row r="26" spans="1:27" x14ac:dyDescent="0.3">
      <c r="A26" s="63" t="s">
        <v>1407</v>
      </c>
      <c r="B26" s="64">
        <f>VLOOKUP($A26,'Return Data'!$B$7:$R$2700,3,0)</f>
        <v>44158</v>
      </c>
      <c r="C26" s="65">
        <f>VLOOKUP($A26,'Return Data'!$B$7:$R$2700,4,0)</f>
        <v>2522.5981666666698</v>
      </c>
      <c r="D26" s="65">
        <f>VLOOKUP($A26,'Return Data'!$B$7:$R$2700,5,0)</f>
        <v>2.6793999999999998</v>
      </c>
      <c r="E26" s="66">
        <f t="shared" si="0"/>
        <v>23</v>
      </c>
      <c r="F26" s="65">
        <f>VLOOKUP($A26,'Return Data'!$B$7:$R$2700,6,0)</f>
        <v>2.5920999999999998</v>
      </c>
      <c r="G26" s="66">
        <f t="shared" si="1"/>
        <v>15</v>
      </c>
      <c r="H26" s="65">
        <f>VLOOKUP($A26,'Return Data'!$B$7:$R$2700,7,0)</f>
        <v>2.5451000000000001</v>
      </c>
      <c r="I26" s="66">
        <f t="shared" si="2"/>
        <v>17</v>
      </c>
      <c r="J26" s="65">
        <f>VLOOKUP($A26,'Return Data'!$B$7:$R$2700,8,0)</f>
        <v>2.5322</v>
      </c>
      <c r="K26" s="66">
        <f t="shared" si="3"/>
        <v>22</v>
      </c>
      <c r="L26" s="65">
        <f>VLOOKUP($A26,'Return Data'!$B$7:$R$2700,9,0)</f>
        <v>2.6977000000000002</v>
      </c>
      <c r="M26" s="66">
        <f t="shared" si="4"/>
        <v>21</v>
      </c>
      <c r="N26" s="65">
        <f>VLOOKUP($A26,'Return Data'!$B$7:$R$2700,10,0)</f>
        <v>2.8839999999999999</v>
      </c>
      <c r="O26" s="66">
        <f t="shared" si="5"/>
        <v>21</v>
      </c>
      <c r="P26" s="65">
        <f>VLOOKUP($A26,'Return Data'!$B$7:$R$2700,11,0)</f>
        <v>2.9034</v>
      </c>
      <c r="Q26" s="66">
        <f t="shared" si="8"/>
        <v>18</v>
      </c>
      <c r="R26" s="65">
        <f>VLOOKUP($A26,'Return Data'!$B$7:$R$2700,12,0)</f>
        <v>2.9365999999999999</v>
      </c>
      <c r="S26" s="66">
        <f t="shared" si="9"/>
        <v>28</v>
      </c>
      <c r="T26" s="65">
        <f>VLOOKUP($A26,'Return Data'!$B$7:$R$2700,13,0)</f>
        <v>3.2519999999999998</v>
      </c>
      <c r="U26" s="66">
        <f t="shared" si="10"/>
        <v>27</v>
      </c>
      <c r="V26" s="65">
        <f>VLOOKUP($A26,'Return Data'!$B$7:$R$2700,17,0)</f>
        <v>4.181</v>
      </c>
      <c r="W26" s="66">
        <f t="shared" ref="W26:W36" si="11">RANK(V26,V$8:V$37,0)</f>
        <v>5</v>
      </c>
      <c r="X26" s="65">
        <f>VLOOKUP($A26,'Return Data'!$B$7:$R$2700,14,0)</f>
        <v>4.6105999999999998</v>
      </c>
      <c r="Y26" s="66">
        <f t="shared" ref="Y26:Y36" si="12">RANK(X26,X$8:X$37,0)</f>
        <v>4</v>
      </c>
      <c r="Z26" s="65">
        <f>VLOOKUP($A26,'Return Data'!$B$7:$R$2700,16,0)</f>
        <v>6.8324999999999996</v>
      </c>
      <c r="AA26" s="67">
        <f t="shared" si="7"/>
        <v>1</v>
      </c>
    </row>
    <row r="27" spans="1:27" x14ac:dyDescent="0.3">
      <c r="A27" s="63" t="s">
        <v>1409</v>
      </c>
      <c r="B27" s="64">
        <f>VLOOKUP($A27,'Return Data'!$B$7:$R$2700,3,0)</f>
        <v>44158</v>
      </c>
      <c r="C27" s="65">
        <f>VLOOKUP($A27,'Return Data'!$B$7:$R$2700,4,0)</f>
        <v>1053.4831999999999</v>
      </c>
      <c r="D27" s="65">
        <f>VLOOKUP($A27,'Return Data'!$B$7:$R$2700,5,0)</f>
        <v>2.6402999999999999</v>
      </c>
      <c r="E27" s="66">
        <f t="shared" si="0"/>
        <v>28</v>
      </c>
      <c r="F27" s="65">
        <f>VLOOKUP($A27,'Return Data'!$B$7:$R$2700,6,0)</f>
        <v>2.4581</v>
      </c>
      <c r="G27" s="66">
        <f t="shared" si="1"/>
        <v>29</v>
      </c>
      <c r="H27" s="65">
        <f>VLOOKUP($A27,'Return Data'!$B$7:$R$2700,7,0)</f>
        <v>2.4517000000000002</v>
      </c>
      <c r="I27" s="66">
        <f t="shared" si="2"/>
        <v>29</v>
      </c>
      <c r="J27" s="65">
        <f>VLOOKUP($A27,'Return Data'!$B$7:$R$2700,8,0)</f>
        <v>2.4815999999999998</v>
      </c>
      <c r="K27" s="66">
        <f t="shared" si="3"/>
        <v>27</v>
      </c>
      <c r="L27" s="65">
        <f>VLOOKUP($A27,'Return Data'!$B$7:$R$2700,9,0)</f>
        <v>2.6619000000000002</v>
      </c>
      <c r="M27" s="66">
        <f t="shared" si="4"/>
        <v>26</v>
      </c>
      <c r="N27" s="65">
        <f>VLOOKUP($A27,'Return Data'!$B$7:$R$2700,10,0)</f>
        <v>2.8498999999999999</v>
      </c>
      <c r="O27" s="66">
        <f t="shared" si="5"/>
        <v>27</v>
      </c>
      <c r="P27" s="65">
        <f>VLOOKUP($A27,'Return Data'!$B$7:$R$2700,11,0)</f>
        <v>2.8662999999999998</v>
      </c>
      <c r="Q27" s="66">
        <f t="shared" si="8"/>
        <v>26</v>
      </c>
      <c r="R27" s="65">
        <f>VLOOKUP($A27,'Return Data'!$B$7:$R$2700,12,0)</f>
        <v>2.9996</v>
      </c>
      <c r="S27" s="66">
        <f t="shared" si="9"/>
        <v>21</v>
      </c>
      <c r="T27" s="65">
        <f>VLOOKUP($A27,'Return Data'!$B$7:$R$2700,13,0)</f>
        <v>3.4598</v>
      </c>
      <c r="U27" s="66">
        <f t="shared" si="10"/>
        <v>17</v>
      </c>
      <c r="V27" s="65"/>
      <c r="W27" s="66"/>
      <c r="X27" s="65"/>
      <c r="Y27" s="66"/>
      <c r="Z27" s="65">
        <f>VLOOKUP($A27,'Return Data'!$B$7:$R$2700,16,0)</f>
        <v>3.8824999999999998</v>
      </c>
      <c r="AA27" s="67">
        <f t="shared" si="7"/>
        <v>23</v>
      </c>
    </row>
    <row r="28" spans="1:27" x14ac:dyDescent="0.3">
      <c r="A28" s="63" t="s">
        <v>1411</v>
      </c>
      <c r="B28" s="64">
        <f>VLOOKUP($A28,'Return Data'!$B$7:$R$2700,3,0)</f>
        <v>44158</v>
      </c>
      <c r="C28" s="65">
        <f>VLOOKUP($A28,'Return Data'!$B$7:$R$2700,4,0)</f>
        <v>1052.1570999999999</v>
      </c>
      <c r="D28" s="65">
        <f>VLOOKUP($A28,'Return Data'!$B$7:$R$2700,5,0)</f>
        <v>2.7094999999999998</v>
      </c>
      <c r="E28" s="66">
        <f t="shared" si="0"/>
        <v>17</v>
      </c>
      <c r="F28" s="65">
        <f>VLOOKUP($A28,'Return Data'!$B$7:$R$2700,6,0)</f>
        <v>2.5642</v>
      </c>
      <c r="G28" s="66">
        <f t="shared" si="1"/>
        <v>20</v>
      </c>
      <c r="H28" s="65">
        <f>VLOOKUP($A28,'Return Data'!$B$7:$R$2700,7,0)</f>
        <v>2.5510000000000002</v>
      </c>
      <c r="I28" s="66">
        <f t="shared" si="2"/>
        <v>15</v>
      </c>
      <c r="J28" s="65">
        <f>VLOOKUP($A28,'Return Data'!$B$7:$R$2700,8,0)</f>
        <v>2.5910000000000002</v>
      </c>
      <c r="K28" s="66">
        <f t="shared" si="3"/>
        <v>13</v>
      </c>
      <c r="L28" s="65">
        <f>VLOOKUP($A28,'Return Data'!$B$7:$R$2700,9,0)</f>
        <v>2.7538</v>
      </c>
      <c r="M28" s="66">
        <f t="shared" si="4"/>
        <v>13</v>
      </c>
      <c r="N28" s="65">
        <f>VLOOKUP($A28,'Return Data'!$B$7:$R$2700,10,0)</f>
        <v>2.9329000000000001</v>
      </c>
      <c r="O28" s="66">
        <f t="shared" si="5"/>
        <v>11</v>
      </c>
      <c r="P28" s="65">
        <f>VLOOKUP($A28,'Return Data'!$B$7:$R$2700,11,0)</f>
        <v>2.9714999999999998</v>
      </c>
      <c r="Q28" s="66">
        <f t="shared" si="8"/>
        <v>10</v>
      </c>
      <c r="R28" s="65">
        <f>VLOOKUP($A28,'Return Data'!$B$7:$R$2700,12,0)</f>
        <v>3.0556999999999999</v>
      </c>
      <c r="S28" s="66">
        <f t="shared" si="9"/>
        <v>14</v>
      </c>
      <c r="T28" s="65">
        <f>VLOOKUP($A28,'Return Data'!$B$7:$R$2700,13,0)</f>
        <v>3.4659</v>
      </c>
      <c r="U28" s="66">
        <f t="shared" si="10"/>
        <v>16</v>
      </c>
      <c r="V28" s="65"/>
      <c r="W28" s="66"/>
      <c r="X28" s="65"/>
      <c r="Y28" s="66"/>
      <c r="Z28" s="65">
        <f>VLOOKUP($A28,'Return Data'!$B$7:$R$2700,16,0)</f>
        <v>3.8679000000000001</v>
      </c>
      <c r="AA28" s="67">
        <f t="shared" si="7"/>
        <v>24</v>
      </c>
    </row>
    <row r="29" spans="1:27" x14ac:dyDescent="0.3">
      <c r="A29" s="63" t="s">
        <v>1413</v>
      </c>
      <c r="B29" s="64">
        <f>VLOOKUP($A29,'Return Data'!$B$7:$R$2700,3,0)</f>
        <v>44158</v>
      </c>
      <c r="C29" s="65">
        <f>VLOOKUP($A29,'Return Data'!$B$7:$R$2700,4,0)</f>
        <v>1041.7180000000001</v>
      </c>
      <c r="D29" s="65">
        <f>VLOOKUP($A29,'Return Data'!$B$7:$R$2700,5,0)</f>
        <v>2.7402000000000002</v>
      </c>
      <c r="E29" s="66">
        <f t="shared" si="0"/>
        <v>10</v>
      </c>
      <c r="F29" s="65">
        <f>VLOOKUP($A29,'Return Data'!$B$7:$R$2700,6,0)</f>
        <v>2.5863999999999998</v>
      </c>
      <c r="G29" s="66">
        <f t="shared" si="1"/>
        <v>16</v>
      </c>
      <c r="H29" s="65">
        <f>VLOOKUP($A29,'Return Data'!$B$7:$R$2700,7,0)</f>
        <v>2.5991</v>
      </c>
      <c r="I29" s="66">
        <f t="shared" si="2"/>
        <v>12</v>
      </c>
      <c r="J29" s="65">
        <f>VLOOKUP($A29,'Return Data'!$B$7:$R$2700,8,0)</f>
        <v>2.6465999999999998</v>
      </c>
      <c r="K29" s="66">
        <f t="shared" si="3"/>
        <v>10</v>
      </c>
      <c r="L29" s="65">
        <f>VLOOKUP($A29,'Return Data'!$B$7:$R$2700,9,0)</f>
        <v>2.8067000000000002</v>
      </c>
      <c r="M29" s="66">
        <f t="shared" si="4"/>
        <v>9</v>
      </c>
      <c r="N29" s="65">
        <f>VLOOKUP($A29,'Return Data'!$B$7:$R$2700,10,0)</f>
        <v>2.9826000000000001</v>
      </c>
      <c r="O29" s="66">
        <f t="shared" si="5"/>
        <v>4</v>
      </c>
      <c r="P29" s="65">
        <f>VLOOKUP($A29,'Return Data'!$B$7:$R$2700,11,0)</f>
        <v>3.0063</v>
      </c>
      <c r="Q29" s="66">
        <f t="shared" si="8"/>
        <v>4</v>
      </c>
      <c r="R29" s="65">
        <f>VLOOKUP($A29,'Return Data'!$B$7:$R$2700,12,0)</f>
        <v>3.1974</v>
      </c>
      <c r="S29" s="66">
        <f t="shared" si="9"/>
        <v>6</v>
      </c>
      <c r="T29" s="65">
        <f>VLOOKUP($A29,'Return Data'!$B$7:$R$2700,13,0)</f>
        <v>3.6389</v>
      </c>
      <c r="U29" s="66">
        <f t="shared" ref="U29" si="13">RANK(T29,T$8:T$37,0)</f>
        <v>4</v>
      </c>
      <c r="V29" s="65"/>
      <c r="W29" s="66"/>
      <c r="X29" s="65"/>
      <c r="Y29" s="66"/>
      <c r="Z29" s="65">
        <f>VLOOKUP($A29,'Return Data'!$B$7:$R$2700,16,0)</f>
        <v>3.7521</v>
      </c>
      <c r="AA29" s="67">
        <f t="shared" si="7"/>
        <v>26</v>
      </c>
    </row>
    <row r="30" spans="1:27" x14ac:dyDescent="0.3">
      <c r="A30" s="63" t="s">
        <v>1415</v>
      </c>
      <c r="B30" s="64">
        <f>VLOOKUP($A30,'Return Data'!$B$7:$R$2700,3,0)</f>
        <v>44158</v>
      </c>
      <c r="C30" s="65">
        <f>VLOOKUP($A30,'Return Data'!$B$7:$R$2700,4,0)</f>
        <v>109.1053</v>
      </c>
      <c r="D30" s="65">
        <f>VLOOKUP($A30,'Return Data'!$B$7:$R$2700,5,0)</f>
        <v>2.7433999999999998</v>
      </c>
      <c r="E30" s="66">
        <f t="shared" si="0"/>
        <v>8</v>
      </c>
      <c r="F30" s="65">
        <f>VLOOKUP($A30,'Return Data'!$B$7:$R$2700,6,0)</f>
        <v>2.6657000000000002</v>
      </c>
      <c r="G30" s="66">
        <f t="shared" si="1"/>
        <v>12</v>
      </c>
      <c r="H30" s="65">
        <f>VLOOKUP($A30,'Return Data'!$B$7:$R$2700,7,0)</f>
        <v>2.6011000000000002</v>
      </c>
      <c r="I30" s="66">
        <f t="shared" si="2"/>
        <v>11</v>
      </c>
      <c r="J30" s="65">
        <f>VLOOKUP($A30,'Return Data'!$B$7:$R$2700,8,0)</f>
        <v>2.6743000000000001</v>
      </c>
      <c r="K30" s="66">
        <f t="shared" si="3"/>
        <v>9</v>
      </c>
      <c r="L30" s="65">
        <f>VLOOKUP($A30,'Return Data'!$B$7:$R$2700,9,0)</f>
        <v>2.7669999999999999</v>
      </c>
      <c r="M30" s="66">
        <f t="shared" si="4"/>
        <v>12</v>
      </c>
      <c r="N30" s="65">
        <f>VLOOKUP($A30,'Return Data'!$B$7:$R$2700,10,0)</f>
        <v>2.9138999999999999</v>
      </c>
      <c r="O30" s="66">
        <f t="shared" si="5"/>
        <v>14</v>
      </c>
      <c r="P30" s="65">
        <f>VLOOKUP($A30,'Return Data'!$B$7:$R$2700,11,0)</f>
        <v>2.9338000000000002</v>
      </c>
      <c r="Q30" s="66">
        <f t="shared" si="8"/>
        <v>12</v>
      </c>
      <c r="R30" s="65">
        <f>VLOOKUP($A30,'Return Data'!$B$7:$R$2700,12,0)</f>
        <v>3.0838000000000001</v>
      </c>
      <c r="S30" s="66">
        <f t="shared" si="9"/>
        <v>12</v>
      </c>
      <c r="T30" s="65">
        <f>VLOOKUP($A30,'Return Data'!$B$7:$R$2700,13,0)</f>
        <v>3.5345</v>
      </c>
      <c r="U30" s="66">
        <f t="shared" si="10"/>
        <v>9</v>
      </c>
      <c r="V30" s="65"/>
      <c r="W30" s="66"/>
      <c r="X30" s="65"/>
      <c r="Y30" s="66"/>
      <c r="Z30" s="65">
        <f>VLOOKUP($A30,'Return Data'!$B$7:$R$2700,16,0)</f>
        <v>4.6082999999999998</v>
      </c>
      <c r="AA30" s="67">
        <f t="shared" si="7"/>
        <v>9</v>
      </c>
    </row>
    <row r="31" spans="1:27" x14ac:dyDescent="0.3">
      <c r="A31" s="63" t="s">
        <v>1417</v>
      </c>
      <c r="B31" s="64">
        <f>VLOOKUP($A31,'Return Data'!$B$7:$R$2700,3,0)</f>
        <v>44158</v>
      </c>
      <c r="C31" s="65">
        <f>VLOOKUP($A31,'Return Data'!$B$7:$R$2700,4,0)</f>
        <v>1049.2065</v>
      </c>
      <c r="D31" s="65">
        <f>VLOOKUP($A31,'Return Data'!$B$7:$R$2700,5,0)</f>
        <v>2.8355000000000001</v>
      </c>
      <c r="E31" s="66">
        <f t="shared" si="0"/>
        <v>3</v>
      </c>
      <c r="F31" s="65">
        <f>VLOOKUP($A31,'Return Data'!$B$7:$R$2700,6,0)</f>
        <v>2.8416999999999999</v>
      </c>
      <c r="G31" s="66">
        <f t="shared" si="1"/>
        <v>3</v>
      </c>
      <c r="H31" s="65">
        <f>VLOOKUP($A31,'Return Data'!$B$7:$R$2700,7,0)</f>
        <v>2.694</v>
      </c>
      <c r="I31" s="66">
        <f t="shared" si="2"/>
        <v>4</v>
      </c>
      <c r="J31" s="65">
        <f>VLOOKUP($A31,'Return Data'!$B$7:$R$2700,8,0)</f>
        <v>2.7482000000000002</v>
      </c>
      <c r="K31" s="66">
        <f t="shared" si="3"/>
        <v>4</v>
      </c>
      <c r="L31" s="65">
        <f>VLOOKUP($A31,'Return Data'!$B$7:$R$2700,9,0)</f>
        <v>2.8237999999999999</v>
      </c>
      <c r="M31" s="66">
        <f t="shared" si="4"/>
        <v>5</v>
      </c>
      <c r="N31" s="65">
        <f>VLOOKUP($A31,'Return Data'!$B$7:$R$2700,10,0)</f>
        <v>2.9508000000000001</v>
      </c>
      <c r="O31" s="66">
        <f t="shared" si="5"/>
        <v>9</v>
      </c>
      <c r="P31" s="65">
        <f>VLOOKUP($A31,'Return Data'!$B$7:$R$2700,11,0)</f>
        <v>2.9763999999999999</v>
      </c>
      <c r="Q31" s="66">
        <f t="shared" si="8"/>
        <v>8</v>
      </c>
      <c r="R31" s="65">
        <f>VLOOKUP($A31,'Return Data'!$B$7:$R$2700,12,0)</f>
        <v>3.2305999999999999</v>
      </c>
      <c r="S31" s="66">
        <f t="shared" si="9"/>
        <v>4</v>
      </c>
      <c r="T31" s="65">
        <f>VLOOKUP($A31,'Return Data'!$B$7:$R$2700,13,0)</f>
        <v>3.6463000000000001</v>
      </c>
      <c r="U31" s="66">
        <f t="shared" si="10"/>
        <v>3</v>
      </c>
      <c r="V31" s="65"/>
      <c r="W31" s="66"/>
      <c r="X31" s="65"/>
      <c r="Y31" s="66"/>
      <c r="Z31" s="65">
        <f>VLOOKUP($A31,'Return Data'!$B$7:$R$2700,16,0)</f>
        <v>3.9373</v>
      </c>
      <c r="AA31" s="67">
        <f t="shared" si="7"/>
        <v>21</v>
      </c>
    </row>
    <row r="32" spans="1:27" x14ac:dyDescent="0.3">
      <c r="A32" s="63" t="s">
        <v>1419</v>
      </c>
      <c r="B32" s="64">
        <f>VLOOKUP($A32,'Return Data'!$B$7:$R$2700,3,0)</f>
        <v>44158</v>
      </c>
      <c r="C32" s="65">
        <f>VLOOKUP($A32,'Return Data'!$B$7:$R$2700,4,0)</f>
        <v>3285.3939999999998</v>
      </c>
      <c r="D32" s="65">
        <f>VLOOKUP($A32,'Return Data'!$B$7:$R$2700,5,0)</f>
        <v>2.7242999999999999</v>
      </c>
      <c r="E32" s="66">
        <f t="shared" si="0"/>
        <v>12</v>
      </c>
      <c r="F32" s="65">
        <f>VLOOKUP($A32,'Return Data'!$B$7:$R$2700,6,0)</f>
        <v>2.5851000000000002</v>
      </c>
      <c r="G32" s="66">
        <f t="shared" si="1"/>
        <v>18</v>
      </c>
      <c r="H32" s="65">
        <f>VLOOKUP($A32,'Return Data'!$B$7:$R$2700,7,0)</f>
        <v>2.5253999999999999</v>
      </c>
      <c r="I32" s="66">
        <f t="shared" si="2"/>
        <v>21</v>
      </c>
      <c r="J32" s="65">
        <f>VLOOKUP($A32,'Return Data'!$B$7:$R$2700,8,0)</f>
        <v>2.5518000000000001</v>
      </c>
      <c r="K32" s="66">
        <f t="shared" si="3"/>
        <v>18</v>
      </c>
      <c r="L32" s="65">
        <f>VLOOKUP($A32,'Return Data'!$B$7:$R$2700,9,0)</f>
        <v>2.7159</v>
      </c>
      <c r="M32" s="66">
        <f t="shared" si="4"/>
        <v>18</v>
      </c>
      <c r="N32" s="65">
        <f>VLOOKUP($A32,'Return Data'!$B$7:$R$2700,10,0)</f>
        <v>2.9016999999999999</v>
      </c>
      <c r="O32" s="66">
        <f t="shared" si="5"/>
        <v>17</v>
      </c>
      <c r="P32" s="65">
        <f>VLOOKUP($A32,'Return Data'!$B$7:$R$2700,11,0)</f>
        <v>2.9285999999999999</v>
      </c>
      <c r="Q32" s="66">
        <f t="shared" si="8"/>
        <v>16</v>
      </c>
      <c r="R32" s="65">
        <f>VLOOKUP($A32,'Return Data'!$B$7:$R$2700,12,0)</f>
        <v>3.0451999999999999</v>
      </c>
      <c r="S32" s="66">
        <f t="shared" si="9"/>
        <v>16</v>
      </c>
      <c r="T32" s="65">
        <f>VLOOKUP($A32,'Return Data'!$B$7:$R$2700,13,0)</f>
        <v>3.4878999999999998</v>
      </c>
      <c r="U32" s="66">
        <f t="shared" si="10"/>
        <v>12</v>
      </c>
      <c r="V32" s="65">
        <f>VLOOKUP($A32,'Return Data'!$B$7:$R$2700,17,0)</f>
        <v>4.6257000000000001</v>
      </c>
      <c r="W32" s="66">
        <f t="shared" si="11"/>
        <v>2</v>
      </c>
      <c r="X32" s="65">
        <f>VLOOKUP($A32,'Return Data'!$B$7:$R$2700,14,0)</f>
        <v>5.1243999999999996</v>
      </c>
      <c r="Y32" s="66">
        <f t="shared" si="12"/>
        <v>1</v>
      </c>
      <c r="Z32" s="65">
        <f>VLOOKUP($A32,'Return Data'!$B$7:$R$2700,16,0)</f>
        <v>6.7624000000000004</v>
      </c>
      <c r="AA32" s="67">
        <f t="shared" si="7"/>
        <v>2</v>
      </c>
    </row>
    <row r="33" spans="1:27" x14ac:dyDescent="0.3">
      <c r="A33" s="63" t="s">
        <v>1421</v>
      </c>
      <c r="B33" s="64">
        <f>VLOOKUP($A33,'Return Data'!$B$7:$R$2700,3,0)</f>
        <v>44158</v>
      </c>
      <c r="C33" s="65">
        <f>VLOOKUP($A33,'Return Data'!$B$7:$R$2700,4,0)</f>
        <v>1081.1383000000001</v>
      </c>
      <c r="D33" s="65">
        <f>VLOOKUP($A33,'Return Data'!$B$7:$R$2700,5,0)</f>
        <v>2.6604999999999999</v>
      </c>
      <c r="E33" s="66">
        <f t="shared" si="0"/>
        <v>24</v>
      </c>
      <c r="F33" s="65">
        <f>VLOOKUP($A33,'Return Data'!$B$7:$R$2700,6,0)</f>
        <v>2.5213000000000001</v>
      </c>
      <c r="G33" s="66">
        <f t="shared" si="1"/>
        <v>26</v>
      </c>
      <c r="H33" s="65">
        <f>VLOOKUP($A33,'Return Data'!$B$7:$R$2700,7,0)</f>
        <v>2.4984999999999999</v>
      </c>
      <c r="I33" s="66">
        <f t="shared" si="2"/>
        <v>25</v>
      </c>
      <c r="J33" s="65">
        <f>VLOOKUP($A33,'Return Data'!$B$7:$R$2700,8,0)</f>
        <v>2.5057999999999998</v>
      </c>
      <c r="K33" s="66">
        <f t="shared" si="3"/>
        <v>26</v>
      </c>
      <c r="L33" s="65">
        <f>VLOOKUP($A33,'Return Data'!$B$7:$R$2700,9,0)</f>
        <v>2.6720999999999999</v>
      </c>
      <c r="M33" s="66">
        <f t="shared" si="4"/>
        <v>25</v>
      </c>
      <c r="N33" s="65">
        <f>VLOOKUP($A33,'Return Data'!$B$7:$R$2700,10,0)</f>
        <v>2.8572000000000002</v>
      </c>
      <c r="O33" s="66">
        <f t="shared" si="5"/>
        <v>25</v>
      </c>
      <c r="P33" s="65">
        <f>VLOOKUP($A33,'Return Data'!$B$7:$R$2700,11,0)</f>
        <v>2.8658999999999999</v>
      </c>
      <c r="Q33" s="66">
        <f t="shared" si="8"/>
        <v>27</v>
      </c>
      <c r="R33" s="65">
        <f>VLOOKUP($A33,'Return Data'!$B$7:$R$2700,12,0)</f>
        <v>3.0596999999999999</v>
      </c>
      <c r="S33" s="66">
        <f t="shared" si="9"/>
        <v>13</v>
      </c>
      <c r="T33" s="65">
        <f>VLOOKUP($A33,'Return Data'!$B$7:$R$2700,13,0)</f>
        <v>3.5167999999999999</v>
      </c>
      <c r="U33" s="66">
        <f t="shared" si="10"/>
        <v>11</v>
      </c>
      <c r="V33" s="65"/>
      <c r="W33" s="66"/>
      <c r="X33" s="65"/>
      <c r="Y33" s="66"/>
      <c r="Z33" s="65">
        <f>VLOOKUP($A33,'Return Data'!$B$7:$R$2700,16,0)</f>
        <v>4.7469000000000001</v>
      </c>
      <c r="AA33" s="67">
        <f t="shared" si="7"/>
        <v>5</v>
      </c>
    </row>
    <row r="34" spans="1:27" x14ac:dyDescent="0.3">
      <c r="A34" s="63" t="s">
        <v>1423</v>
      </c>
      <c r="B34" s="64">
        <f>VLOOKUP($A34,'Return Data'!$B$7:$R$2700,3,0)</f>
        <v>44158</v>
      </c>
      <c r="C34" s="65">
        <f>VLOOKUP($A34,'Return Data'!$B$7:$R$2700,4,0)</f>
        <v>1072.4887000000001</v>
      </c>
      <c r="D34" s="65">
        <f>VLOOKUP($A34,'Return Data'!$B$7:$R$2700,5,0)</f>
        <v>2.6956000000000002</v>
      </c>
      <c r="E34" s="66">
        <f t="shared" si="0"/>
        <v>21</v>
      </c>
      <c r="F34" s="65">
        <f>VLOOKUP($A34,'Return Data'!$B$7:$R$2700,6,0)</f>
        <v>2.5587</v>
      </c>
      <c r="G34" s="66">
        <f t="shared" si="1"/>
        <v>24</v>
      </c>
      <c r="H34" s="65">
        <f>VLOOKUP($A34,'Return Data'!$B$7:$R$2700,7,0)</f>
        <v>2.5518000000000001</v>
      </c>
      <c r="I34" s="66">
        <f t="shared" si="2"/>
        <v>14</v>
      </c>
      <c r="J34" s="65">
        <f>VLOOKUP($A34,'Return Data'!$B$7:$R$2700,8,0)</f>
        <v>2.5747</v>
      </c>
      <c r="K34" s="66">
        <f t="shared" si="3"/>
        <v>17</v>
      </c>
      <c r="L34" s="65">
        <f>VLOOKUP($A34,'Return Data'!$B$7:$R$2700,9,0)</f>
        <v>2.7376</v>
      </c>
      <c r="M34" s="66">
        <f t="shared" si="4"/>
        <v>16</v>
      </c>
      <c r="N34" s="65">
        <f>VLOOKUP($A34,'Return Data'!$B$7:$R$2700,10,0)</f>
        <v>2.9152999999999998</v>
      </c>
      <c r="O34" s="66">
        <f t="shared" si="5"/>
        <v>13</v>
      </c>
      <c r="P34" s="65">
        <f>VLOOKUP($A34,'Return Data'!$B$7:$R$2700,11,0)</f>
        <v>2.9298000000000002</v>
      </c>
      <c r="Q34" s="66">
        <f t="shared" si="8"/>
        <v>14</v>
      </c>
      <c r="R34" s="65">
        <f>VLOOKUP($A34,'Return Data'!$B$7:$R$2700,12,0)</f>
        <v>3.0379999999999998</v>
      </c>
      <c r="S34" s="66">
        <f t="shared" si="9"/>
        <v>17</v>
      </c>
      <c r="T34" s="65">
        <f>VLOOKUP($A34,'Return Data'!$B$7:$R$2700,13,0)</f>
        <v>3.4841000000000002</v>
      </c>
      <c r="U34" s="66">
        <f t="shared" si="10"/>
        <v>13</v>
      </c>
      <c r="V34" s="65"/>
      <c r="W34" s="66"/>
      <c r="X34" s="65"/>
      <c r="Y34" s="66"/>
      <c r="Z34" s="65">
        <f>VLOOKUP($A34,'Return Data'!$B$7:$R$2700,16,0)</f>
        <v>4.2770999999999999</v>
      </c>
      <c r="AA34" s="67">
        <f t="shared" si="7"/>
        <v>13</v>
      </c>
    </row>
    <row r="35" spans="1:27" x14ac:dyDescent="0.3">
      <c r="A35" s="63" t="s">
        <v>1425</v>
      </c>
      <c r="B35" s="64">
        <f>VLOOKUP($A35,'Return Data'!$B$7:$R$2700,3,0)</f>
        <v>44158</v>
      </c>
      <c r="C35" s="65">
        <f>VLOOKUP($A35,'Return Data'!$B$7:$R$2700,4,0)</f>
        <v>1070.6199999999999</v>
      </c>
      <c r="D35" s="65">
        <f>VLOOKUP($A35,'Return Data'!$B$7:$R$2700,5,0)</f>
        <v>2.7583000000000002</v>
      </c>
      <c r="E35" s="66">
        <f t="shared" si="0"/>
        <v>7</v>
      </c>
      <c r="F35" s="65">
        <f>VLOOKUP($A35,'Return Data'!$B$7:$R$2700,6,0)</f>
        <v>2.6223000000000001</v>
      </c>
      <c r="G35" s="66">
        <f t="shared" si="1"/>
        <v>13</v>
      </c>
      <c r="H35" s="65">
        <f>VLOOKUP($A35,'Return Data'!$B$7:$R$2700,7,0)</f>
        <v>2.5265</v>
      </c>
      <c r="I35" s="66">
        <f t="shared" si="2"/>
        <v>20</v>
      </c>
      <c r="J35" s="65">
        <f>VLOOKUP($A35,'Return Data'!$B$7:$R$2700,8,0)</f>
        <v>2.5796999999999999</v>
      </c>
      <c r="K35" s="66">
        <f t="shared" si="3"/>
        <v>16</v>
      </c>
      <c r="L35" s="65">
        <f>VLOOKUP($A35,'Return Data'!$B$7:$R$2700,9,0)</f>
        <v>2.7201</v>
      </c>
      <c r="M35" s="66">
        <f t="shared" si="4"/>
        <v>17</v>
      </c>
      <c r="N35" s="65">
        <f>VLOOKUP($A35,'Return Data'!$B$7:$R$2700,10,0)</f>
        <v>2.8923000000000001</v>
      </c>
      <c r="O35" s="66">
        <f t="shared" si="5"/>
        <v>19</v>
      </c>
      <c r="P35" s="65">
        <f>VLOOKUP($A35,'Return Data'!$B$7:$R$2700,11,0)</f>
        <v>2.8914</v>
      </c>
      <c r="Q35" s="66">
        <f t="shared" si="8"/>
        <v>19</v>
      </c>
      <c r="R35" s="65">
        <f>VLOOKUP($A35,'Return Data'!$B$7:$R$2700,12,0)</f>
        <v>2.9620000000000002</v>
      </c>
      <c r="S35" s="66">
        <f t="shared" si="9"/>
        <v>26</v>
      </c>
      <c r="T35" s="65">
        <f>VLOOKUP($A35,'Return Data'!$B$7:$R$2700,13,0)</f>
        <v>3.4159999999999999</v>
      </c>
      <c r="U35" s="66">
        <f t="shared" si="10"/>
        <v>22</v>
      </c>
      <c r="V35" s="65"/>
      <c r="W35" s="66"/>
      <c r="X35" s="65"/>
      <c r="Y35" s="66"/>
      <c r="Z35" s="65">
        <f>VLOOKUP($A35,'Return Data'!$B$7:$R$2700,16,0)</f>
        <v>4.1786000000000003</v>
      </c>
      <c r="AA35" s="67">
        <f t="shared" si="7"/>
        <v>16</v>
      </c>
    </row>
    <row r="36" spans="1:27" x14ac:dyDescent="0.3">
      <c r="A36" s="63" t="s">
        <v>1427</v>
      </c>
      <c r="B36" s="64">
        <f>VLOOKUP($A36,'Return Data'!$B$7:$R$2700,3,0)</f>
        <v>44158</v>
      </c>
      <c r="C36" s="65">
        <f>VLOOKUP($A36,'Return Data'!$B$7:$R$2700,4,0)</f>
        <v>2764.8501000000001</v>
      </c>
      <c r="D36" s="65">
        <f>VLOOKUP($A36,'Return Data'!$B$7:$R$2700,5,0)</f>
        <v>2.7315999999999998</v>
      </c>
      <c r="E36" s="66">
        <f t="shared" si="0"/>
        <v>11</v>
      </c>
      <c r="F36" s="65">
        <f>VLOOKUP($A36,'Return Data'!$B$7:$R$2700,6,0)</f>
        <v>2.6804999999999999</v>
      </c>
      <c r="G36" s="66">
        <f t="shared" si="1"/>
        <v>10</v>
      </c>
      <c r="H36" s="65">
        <f>VLOOKUP($A36,'Return Data'!$B$7:$R$2700,7,0)</f>
        <v>2.6080000000000001</v>
      </c>
      <c r="I36" s="66">
        <f t="shared" si="2"/>
        <v>10</v>
      </c>
      <c r="J36" s="65">
        <f>VLOOKUP($A36,'Return Data'!$B$7:$R$2700,8,0)</f>
        <v>2.5884</v>
      </c>
      <c r="K36" s="66">
        <f t="shared" si="3"/>
        <v>14</v>
      </c>
      <c r="L36" s="65">
        <f>VLOOKUP($A36,'Return Data'!$B$7:$R$2700,9,0)</f>
        <v>2.7692000000000001</v>
      </c>
      <c r="M36" s="66">
        <f t="shared" si="4"/>
        <v>11</v>
      </c>
      <c r="N36" s="65">
        <f>VLOOKUP($A36,'Return Data'!$B$7:$R$2700,10,0)</f>
        <v>2.9535</v>
      </c>
      <c r="O36" s="66">
        <f t="shared" si="5"/>
        <v>8</v>
      </c>
      <c r="P36" s="65">
        <f>VLOOKUP($A36,'Return Data'!$B$7:$R$2700,11,0)</f>
        <v>2.9738000000000002</v>
      </c>
      <c r="Q36" s="66">
        <f t="shared" si="8"/>
        <v>9</v>
      </c>
      <c r="R36" s="65">
        <f>VLOOKUP($A36,'Return Data'!$B$7:$R$2700,12,0)</f>
        <v>3.1073</v>
      </c>
      <c r="S36" s="66">
        <f t="shared" si="9"/>
        <v>9</v>
      </c>
      <c r="T36" s="65">
        <f>VLOOKUP($A36,'Return Data'!$B$7:$R$2700,13,0)</f>
        <v>3.5430999999999999</v>
      </c>
      <c r="U36" s="66">
        <f t="shared" si="10"/>
        <v>8</v>
      </c>
      <c r="V36" s="65">
        <f>VLOOKUP($A36,'Return Data'!$B$7:$R$2700,17,0)</f>
        <v>4.6616</v>
      </c>
      <c r="W36" s="66">
        <f t="shared" si="11"/>
        <v>1</v>
      </c>
      <c r="X36" s="65">
        <f>VLOOKUP($A36,'Return Data'!$B$7:$R$2700,14,0)</f>
        <v>4.9508999999999999</v>
      </c>
      <c r="Y36" s="66">
        <f t="shared" si="12"/>
        <v>3</v>
      </c>
      <c r="Z36" s="65">
        <f>VLOOKUP($A36,'Return Data'!$B$7:$R$2700,16,0)</f>
        <v>6.1760999999999999</v>
      </c>
      <c r="AA36" s="67">
        <f t="shared" si="7"/>
        <v>3</v>
      </c>
    </row>
    <row r="37" spans="1:27" x14ac:dyDescent="0.3">
      <c r="A37" s="63" t="s">
        <v>1429</v>
      </c>
      <c r="B37" s="64">
        <f>VLOOKUP($A37,'Return Data'!$B$7:$R$2700,3,0)</f>
        <v>44158</v>
      </c>
      <c r="C37" s="65">
        <f>VLOOKUP($A37,'Return Data'!$B$7:$R$2700,4,0)</f>
        <v>1047.5659000000001</v>
      </c>
      <c r="D37" s="65">
        <f>VLOOKUP($A37,'Return Data'!$B$7:$R$2700,5,0)</f>
        <v>2.5263</v>
      </c>
      <c r="E37" s="66">
        <f t="shared" si="0"/>
        <v>30</v>
      </c>
      <c r="F37" s="65">
        <f>VLOOKUP($A37,'Return Data'!$B$7:$R$2700,6,0)</f>
        <v>2.4243999999999999</v>
      </c>
      <c r="G37" s="66">
        <f t="shared" si="1"/>
        <v>30</v>
      </c>
      <c r="H37" s="65">
        <f>VLOOKUP($A37,'Return Data'!$B$7:$R$2700,7,0)</f>
        <v>2.4137</v>
      </c>
      <c r="I37" s="66">
        <f t="shared" si="2"/>
        <v>30</v>
      </c>
      <c r="J37" s="65">
        <f>VLOOKUP($A37,'Return Data'!$B$7:$R$2700,8,0)</f>
        <v>2.4266000000000001</v>
      </c>
      <c r="K37" s="66">
        <f t="shared" si="3"/>
        <v>30</v>
      </c>
      <c r="L37" s="65">
        <f>VLOOKUP($A37,'Return Data'!$B$7:$R$2700,9,0)</f>
        <v>2.6299000000000001</v>
      </c>
      <c r="M37" s="66">
        <f t="shared" si="4"/>
        <v>30</v>
      </c>
      <c r="N37" s="65">
        <f>VLOOKUP($A37,'Return Data'!$B$7:$R$2700,10,0)</f>
        <v>2.8273999999999999</v>
      </c>
      <c r="O37" s="66">
        <f t="shared" si="5"/>
        <v>30</v>
      </c>
      <c r="P37" s="65">
        <f>VLOOKUP($A37,'Return Data'!$B$7:$R$2700,11,0)</f>
        <v>2.8048999999999999</v>
      </c>
      <c r="Q37" s="66">
        <f t="shared" si="8"/>
        <v>30</v>
      </c>
      <c r="R37" s="65">
        <f>VLOOKUP($A37,'Return Data'!$B$7:$R$2700,12,0)</f>
        <v>2.9308000000000001</v>
      </c>
      <c r="S37" s="66">
        <f t="shared" si="9"/>
        <v>29</v>
      </c>
      <c r="T37" s="65">
        <f>VLOOKUP($A37,'Return Data'!$B$7:$R$2700,13,0)</f>
        <v>3.3932000000000002</v>
      </c>
      <c r="U37" s="66">
        <f t="shared" si="10"/>
        <v>25</v>
      </c>
      <c r="V37" s="65"/>
      <c r="W37" s="66"/>
      <c r="X37" s="65"/>
      <c r="Y37" s="66"/>
      <c r="Z37" s="65">
        <f>VLOOKUP($A37,'Return Data'!$B$7:$R$2700,16,0)</f>
        <v>3.7728000000000002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2.7196666666666669</v>
      </c>
      <c r="E39" s="74"/>
      <c r="F39" s="75">
        <f>AVERAGE(F8:F37)</f>
        <v>2.6310933333333328</v>
      </c>
      <c r="G39" s="74"/>
      <c r="H39" s="75">
        <f>AVERAGE(H8:H37)</f>
        <v>2.5771300000000013</v>
      </c>
      <c r="I39" s="74"/>
      <c r="J39" s="75">
        <f>AVERAGE(J8:J37)</f>
        <v>2.6041999999999996</v>
      </c>
      <c r="K39" s="74"/>
      <c r="L39" s="75">
        <f>AVERAGE(L8:L37)</f>
        <v>2.7449333333333339</v>
      </c>
      <c r="M39" s="74"/>
      <c r="N39" s="75">
        <f>AVERAGE(N8:N37)</f>
        <v>2.9155366666666676</v>
      </c>
      <c r="O39" s="74"/>
      <c r="P39" s="75">
        <f>AVERAGE(P8:P37)</f>
        <v>2.9314500000000003</v>
      </c>
      <c r="Q39" s="74"/>
      <c r="R39" s="75">
        <f>AVERAGE(R8:R37)</f>
        <v>3.0697366666666666</v>
      </c>
      <c r="S39" s="74"/>
      <c r="T39" s="75">
        <f>AVERAGE(T8:T37)</f>
        <v>3.4969629629629622</v>
      </c>
      <c r="U39" s="74"/>
      <c r="V39" s="75">
        <f>AVERAGE(V8:V37)</f>
        <v>4.5242999999999993</v>
      </c>
      <c r="W39" s="74"/>
      <c r="X39" s="75">
        <f>AVERAGE(X8:X37)</f>
        <v>4.9374500000000001</v>
      </c>
      <c r="Y39" s="74"/>
      <c r="Z39" s="75">
        <f>AVERAGE(Z8:Z37)</f>
        <v>4.4187566666666651</v>
      </c>
      <c r="AA39" s="76"/>
    </row>
    <row r="40" spans="1:27" x14ac:dyDescent="0.3">
      <c r="A40" s="73" t="s">
        <v>28</v>
      </c>
      <c r="B40" s="74"/>
      <c r="C40" s="74"/>
      <c r="D40" s="75">
        <f>MIN(D8:D37)</f>
        <v>2.5263</v>
      </c>
      <c r="E40" s="74"/>
      <c r="F40" s="75">
        <f>MIN(F8:F37)</f>
        <v>2.4243999999999999</v>
      </c>
      <c r="G40" s="74"/>
      <c r="H40" s="75">
        <f>MIN(H8:H37)</f>
        <v>2.4137</v>
      </c>
      <c r="I40" s="74"/>
      <c r="J40" s="75">
        <f>MIN(J8:J37)</f>
        <v>2.4266000000000001</v>
      </c>
      <c r="K40" s="74"/>
      <c r="L40" s="75">
        <f>MIN(L8:L37)</f>
        <v>2.6299000000000001</v>
      </c>
      <c r="M40" s="74"/>
      <c r="N40" s="75">
        <f>MIN(N8:N37)</f>
        <v>2.8273999999999999</v>
      </c>
      <c r="O40" s="74"/>
      <c r="P40" s="75">
        <f>MIN(P8:P37)</f>
        <v>2.8048999999999999</v>
      </c>
      <c r="Q40" s="74"/>
      <c r="R40" s="75">
        <f>MIN(R8:R37)</f>
        <v>2.9257</v>
      </c>
      <c r="S40" s="74"/>
      <c r="T40" s="75">
        <f>MIN(T8:T37)</f>
        <v>3.2519999999999998</v>
      </c>
      <c r="U40" s="74"/>
      <c r="V40" s="75">
        <f>MIN(V8:V37)</f>
        <v>4.181</v>
      </c>
      <c r="W40" s="74"/>
      <c r="X40" s="75">
        <f>MIN(X8:X37)</f>
        <v>4.6105999999999998</v>
      </c>
      <c r="Y40" s="74"/>
      <c r="Z40" s="75">
        <f>MIN(Z8:Z37)</f>
        <v>3.3058000000000001</v>
      </c>
      <c r="AA40" s="76"/>
    </row>
    <row r="41" spans="1:27" ht="15" thickBot="1" x14ac:dyDescent="0.35">
      <c r="A41" s="77" t="s">
        <v>29</v>
      </c>
      <c r="B41" s="78"/>
      <c r="C41" s="78"/>
      <c r="D41" s="79">
        <f>MAX(D8:D37)</f>
        <v>2.9340999999999999</v>
      </c>
      <c r="E41" s="78"/>
      <c r="F41" s="79">
        <f>MAX(F8:F37)</f>
        <v>2.8938999999999999</v>
      </c>
      <c r="G41" s="78"/>
      <c r="H41" s="79">
        <f>MAX(H8:H37)</f>
        <v>2.8153000000000001</v>
      </c>
      <c r="I41" s="78"/>
      <c r="J41" s="79">
        <f>MAX(J8:J37)</f>
        <v>2.8742000000000001</v>
      </c>
      <c r="K41" s="78"/>
      <c r="L41" s="79">
        <f>MAX(L8:L37)</f>
        <v>2.9258000000000002</v>
      </c>
      <c r="M41" s="78"/>
      <c r="N41" s="79">
        <f>MAX(N8:N37)</f>
        <v>3.0754000000000001</v>
      </c>
      <c r="O41" s="78"/>
      <c r="P41" s="79">
        <f>MAX(P8:P37)</f>
        <v>3.0781999999999998</v>
      </c>
      <c r="Q41" s="78"/>
      <c r="R41" s="79">
        <f>MAX(R8:R37)</f>
        <v>3.3509000000000002</v>
      </c>
      <c r="S41" s="78"/>
      <c r="T41" s="79">
        <f>MAX(T8:T37)</f>
        <v>3.7227000000000001</v>
      </c>
      <c r="U41" s="78"/>
      <c r="V41" s="79">
        <f>MAX(V8:V37)</f>
        <v>4.6616</v>
      </c>
      <c r="W41" s="78"/>
      <c r="X41" s="79">
        <f>MAX(X8:X37)</f>
        <v>5.1243999999999996</v>
      </c>
      <c r="Y41" s="78"/>
      <c r="Z41" s="79">
        <f>MAX(Z8:Z37)</f>
        <v>6.8324999999999996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44158</v>
      </c>
      <c r="C8" s="65">
        <f>VLOOKUP($A8,'Return Data'!$B$7:$R$2700,4,0)</f>
        <v>545.07079999999996</v>
      </c>
      <c r="D8" s="65">
        <f>VLOOKUP($A8,'Return Data'!$B$7:$R$2700,5,0)</f>
        <v>4.3475000000000001</v>
      </c>
      <c r="E8" s="66">
        <f t="shared" ref="E8:E34" si="0">RANK(D8,D$8:D$34,0)</f>
        <v>12</v>
      </c>
      <c r="F8" s="65">
        <f>VLOOKUP($A8,'Return Data'!$B$7:$R$2700,6,0)</f>
        <v>4.3475000000000001</v>
      </c>
      <c r="G8" s="66">
        <f t="shared" ref="G8:G34" si="1">RANK(F8,F$8:F$34,0)</f>
        <v>12</v>
      </c>
      <c r="H8" s="65">
        <f>VLOOKUP($A8,'Return Data'!$B$7:$R$2700,7,0)</f>
        <v>7.8979999999999997</v>
      </c>
      <c r="I8" s="66">
        <f t="shared" ref="I8:I34" si="2">RANK(H8,H$8:H$34,0)</f>
        <v>5</v>
      </c>
      <c r="J8" s="65">
        <f>VLOOKUP($A8,'Return Data'!$B$7:$R$2700,8,0)</f>
        <v>7.8810000000000002</v>
      </c>
      <c r="K8" s="66">
        <f t="shared" ref="K8:K34" si="3">RANK(J8,J$8:J$34,0)</f>
        <v>5</v>
      </c>
      <c r="L8" s="65">
        <f>VLOOKUP($A8,'Return Data'!$B$7:$R$2700,9,0)</f>
        <v>6.9288999999999996</v>
      </c>
      <c r="M8" s="66">
        <f t="shared" ref="M8:M34" si="4">RANK(L8,L$8:L$34,0)</f>
        <v>7</v>
      </c>
      <c r="N8" s="65">
        <f>VLOOKUP($A8,'Return Data'!$B$7:$R$2700,10,0)</f>
        <v>7.2634999999999996</v>
      </c>
      <c r="O8" s="66">
        <f t="shared" ref="O8:O34" si="5">RANK(N8,N$8:N$34,0)</f>
        <v>6</v>
      </c>
      <c r="P8" s="65">
        <f>VLOOKUP($A8,'Return Data'!$B$7:$R$2700,11,0)</f>
        <v>8.7751999999999999</v>
      </c>
      <c r="Q8" s="66">
        <f t="shared" ref="Q8:Q34" si="6">RANK(P8,P$8:P$34,0)</f>
        <v>11</v>
      </c>
      <c r="R8" s="65">
        <f>VLOOKUP($A8,'Return Data'!$B$7:$R$2700,12,0)</f>
        <v>8.9222000000000001</v>
      </c>
      <c r="S8" s="66">
        <f t="shared" ref="S8:S34" si="7">RANK(R8,R$8:R$34,0)</f>
        <v>3</v>
      </c>
      <c r="T8" s="65">
        <f>VLOOKUP($A8,'Return Data'!$B$7:$R$2700,13,0)</f>
        <v>8.6550999999999991</v>
      </c>
      <c r="U8" s="66">
        <f t="shared" ref="U8:U34" si="8">RANK(T8,T$8:T$34,0)</f>
        <v>3</v>
      </c>
      <c r="V8" s="65">
        <f>VLOOKUP($A8,'Return Data'!$B$7:$R$2700,17,0)</f>
        <v>9.2119999999999997</v>
      </c>
      <c r="W8" s="66">
        <f t="shared" ref="W8:W32" si="9">RANK(V8,V$8:V$34,0)</f>
        <v>2</v>
      </c>
      <c r="X8" s="65">
        <f>VLOOKUP($A8,'Return Data'!$B$7:$R$2700,14,0)</f>
        <v>8.5703999999999994</v>
      </c>
      <c r="Y8" s="66">
        <f t="shared" ref="Y8:Y32" si="10">RANK(X8,X$8:X$34,0)</f>
        <v>2</v>
      </c>
      <c r="Z8" s="65">
        <f>VLOOKUP($A8,'Return Data'!$B$7:$R$2700,16,0)</f>
        <v>8.9245000000000001</v>
      </c>
      <c r="AA8" s="67">
        <f t="shared" ref="AA8:AA34" si="11">RANK(Z8,Z$8:Z$34,0)</f>
        <v>2</v>
      </c>
    </row>
    <row r="9" spans="1:27" x14ac:dyDescent="0.3">
      <c r="A9" s="63" t="s">
        <v>1044</v>
      </c>
      <c r="B9" s="64">
        <f>VLOOKUP($A9,'Return Data'!$B$7:$R$2700,3,0)</f>
        <v>44158</v>
      </c>
      <c r="C9" s="65">
        <f>VLOOKUP($A9,'Return Data'!$B$7:$R$2700,4,0)</f>
        <v>2451.6091000000001</v>
      </c>
      <c r="D9" s="65">
        <f>VLOOKUP($A9,'Return Data'!$B$7:$R$2700,5,0)</f>
        <v>3.3875000000000002</v>
      </c>
      <c r="E9" s="66">
        <f t="shared" si="0"/>
        <v>21</v>
      </c>
      <c r="F9" s="65">
        <f>VLOOKUP($A9,'Return Data'!$B$7:$R$2700,6,0)</f>
        <v>3.3875000000000002</v>
      </c>
      <c r="G9" s="66">
        <f t="shared" si="1"/>
        <v>21</v>
      </c>
      <c r="H9" s="65">
        <f>VLOOKUP($A9,'Return Data'!$B$7:$R$2700,7,0)</f>
        <v>6.6043000000000003</v>
      </c>
      <c r="I9" s="66">
        <f t="shared" si="2"/>
        <v>14</v>
      </c>
      <c r="J9" s="65">
        <f>VLOOKUP($A9,'Return Data'!$B$7:$R$2700,8,0)</f>
        <v>6.5509000000000004</v>
      </c>
      <c r="K9" s="66">
        <f t="shared" si="3"/>
        <v>17</v>
      </c>
      <c r="L9" s="65">
        <f>VLOOKUP($A9,'Return Data'!$B$7:$R$2700,9,0)</f>
        <v>5.9015000000000004</v>
      </c>
      <c r="M9" s="66">
        <f t="shared" si="4"/>
        <v>11</v>
      </c>
      <c r="N9" s="65">
        <f>VLOOKUP($A9,'Return Data'!$B$7:$R$2700,10,0)</f>
        <v>6.0819999999999999</v>
      </c>
      <c r="O9" s="66">
        <f t="shared" si="5"/>
        <v>15</v>
      </c>
      <c r="P9" s="65">
        <f>VLOOKUP($A9,'Return Data'!$B$7:$R$2700,11,0)</f>
        <v>7.5205000000000002</v>
      </c>
      <c r="Q9" s="66">
        <f t="shared" si="6"/>
        <v>14</v>
      </c>
      <c r="R9" s="65">
        <f>VLOOKUP($A9,'Return Data'!$B$7:$R$2700,12,0)</f>
        <v>7.9720000000000004</v>
      </c>
      <c r="S9" s="66">
        <f t="shared" si="7"/>
        <v>8</v>
      </c>
      <c r="T9" s="65">
        <f>VLOOKUP($A9,'Return Data'!$B$7:$R$2700,13,0)</f>
        <v>7.8003999999999998</v>
      </c>
      <c r="U9" s="66">
        <f t="shared" si="8"/>
        <v>8</v>
      </c>
      <c r="V9" s="65">
        <f>VLOOKUP($A9,'Return Data'!$B$7:$R$2700,17,0)</f>
        <v>8.7362000000000002</v>
      </c>
      <c r="W9" s="66">
        <f t="shared" si="9"/>
        <v>5</v>
      </c>
      <c r="X9" s="65">
        <f>VLOOKUP($A9,'Return Data'!$B$7:$R$2700,14,0)</f>
        <v>8.2593999999999994</v>
      </c>
      <c r="Y9" s="66">
        <f t="shared" si="10"/>
        <v>3</v>
      </c>
      <c r="Z9" s="65">
        <f>VLOOKUP($A9,'Return Data'!$B$7:$R$2700,16,0)</f>
        <v>8.6</v>
      </c>
      <c r="AA9" s="67">
        <f t="shared" si="11"/>
        <v>4</v>
      </c>
    </row>
    <row r="10" spans="1:27" x14ac:dyDescent="0.3">
      <c r="A10" s="63" t="s">
        <v>1047</v>
      </c>
      <c r="B10" s="64">
        <f>VLOOKUP($A10,'Return Data'!$B$7:$R$2700,3,0)</f>
        <v>44158</v>
      </c>
      <c r="C10" s="65">
        <f>VLOOKUP($A10,'Return Data'!$B$7:$R$2700,4,0)</f>
        <v>1529.6904</v>
      </c>
      <c r="D10" s="65">
        <f>VLOOKUP($A10,'Return Data'!$B$7:$R$2700,5,0)</f>
        <v>4.4477000000000002</v>
      </c>
      <c r="E10" s="66">
        <f t="shared" si="0"/>
        <v>9</v>
      </c>
      <c r="F10" s="65">
        <f>VLOOKUP($A10,'Return Data'!$B$7:$R$2700,6,0)</f>
        <v>4.4477000000000002</v>
      </c>
      <c r="G10" s="66">
        <f t="shared" si="1"/>
        <v>9</v>
      </c>
      <c r="H10" s="65">
        <f>VLOOKUP($A10,'Return Data'!$B$7:$R$2700,7,0)</f>
        <v>5.3526999999999996</v>
      </c>
      <c r="I10" s="66">
        <f t="shared" si="2"/>
        <v>22</v>
      </c>
      <c r="J10" s="65">
        <f>VLOOKUP($A10,'Return Data'!$B$7:$R$2700,8,0)</f>
        <v>5.5853999999999999</v>
      </c>
      <c r="K10" s="66">
        <f t="shared" si="3"/>
        <v>23</v>
      </c>
      <c r="L10" s="65">
        <f>VLOOKUP($A10,'Return Data'!$B$7:$R$2700,9,0)</f>
        <v>7.8215000000000003</v>
      </c>
      <c r="M10" s="66">
        <f t="shared" si="4"/>
        <v>2</v>
      </c>
      <c r="N10" s="65">
        <f>VLOOKUP($A10,'Return Data'!$B$7:$R$2700,10,0)</f>
        <v>8.4152000000000005</v>
      </c>
      <c r="O10" s="66">
        <f t="shared" si="5"/>
        <v>2</v>
      </c>
      <c r="P10" s="65">
        <f>VLOOKUP($A10,'Return Data'!$B$7:$R$2700,11,0)</f>
        <v>61.484499999999997</v>
      </c>
      <c r="Q10" s="66">
        <f t="shared" si="6"/>
        <v>1</v>
      </c>
      <c r="R10" s="65">
        <f>VLOOKUP($A10,'Return Data'!$B$7:$R$2700,12,0)</f>
        <v>-16.087</v>
      </c>
      <c r="S10" s="66">
        <f t="shared" si="7"/>
        <v>26</v>
      </c>
      <c r="T10" s="65">
        <f>VLOOKUP($A10,'Return Data'!$B$7:$R$2700,13,0)</f>
        <v>-14.9139</v>
      </c>
      <c r="U10" s="66">
        <f t="shared" si="8"/>
        <v>26</v>
      </c>
      <c r="V10" s="65">
        <f>VLOOKUP($A10,'Return Data'!$B$7:$R$2700,17,0)</f>
        <v>-15.675000000000001</v>
      </c>
      <c r="W10" s="66">
        <f t="shared" si="9"/>
        <v>26</v>
      </c>
      <c r="X10" s="65">
        <f>VLOOKUP($A10,'Return Data'!$B$7:$R$2700,14,0)</f>
        <v>-8.7897999999999996</v>
      </c>
      <c r="Y10" s="66">
        <f t="shared" si="10"/>
        <v>26</v>
      </c>
      <c r="Z10" s="65">
        <f>VLOOKUP($A10,'Return Data'!$B$7:$R$2700,16,0)</f>
        <v>2.0438000000000001</v>
      </c>
      <c r="AA10" s="67">
        <f t="shared" si="11"/>
        <v>26</v>
      </c>
    </row>
    <row r="11" spans="1:27" x14ac:dyDescent="0.3">
      <c r="A11" s="63" t="s">
        <v>1051</v>
      </c>
      <c r="B11" s="64">
        <f>VLOOKUP($A11,'Return Data'!$B$7:$R$2700,3,0)</f>
        <v>44158</v>
      </c>
      <c r="C11" s="65">
        <f>VLOOKUP($A11,'Return Data'!$B$7:$R$2700,4,0)</f>
        <v>33.2134</v>
      </c>
      <c r="D11" s="65">
        <f>VLOOKUP($A11,'Return Data'!$B$7:$R$2700,5,0)</f>
        <v>4.0674999999999999</v>
      </c>
      <c r="E11" s="66">
        <f t="shared" si="0"/>
        <v>13</v>
      </c>
      <c r="F11" s="65">
        <f>VLOOKUP($A11,'Return Data'!$B$7:$R$2700,6,0)</f>
        <v>4.0674999999999999</v>
      </c>
      <c r="G11" s="66">
        <f t="shared" si="1"/>
        <v>13</v>
      </c>
      <c r="H11" s="65">
        <f>VLOOKUP($A11,'Return Data'!$B$7:$R$2700,7,0)</f>
        <v>7.4219999999999997</v>
      </c>
      <c r="I11" s="66">
        <f t="shared" si="2"/>
        <v>7</v>
      </c>
      <c r="J11" s="65">
        <f>VLOOKUP($A11,'Return Data'!$B$7:$R$2700,8,0)</f>
        <v>7.6285999999999996</v>
      </c>
      <c r="K11" s="66">
        <f t="shared" si="3"/>
        <v>8</v>
      </c>
      <c r="L11" s="65">
        <f>VLOOKUP($A11,'Return Data'!$B$7:$R$2700,9,0)</f>
        <v>5.7389000000000001</v>
      </c>
      <c r="M11" s="66">
        <f t="shared" si="4"/>
        <v>15</v>
      </c>
      <c r="N11" s="65">
        <f>VLOOKUP($A11,'Return Data'!$B$7:$R$2700,10,0)</f>
        <v>6.6653000000000002</v>
      </c>
      <c r="O11" s="66">
        <f t="shared" si="5"/>
        <v>9</v>
      </c>
      <c r="P11" s="65">
        <f>VLOOKUP($A11,'Return Data'!$B$7:$R$2700,11,0)</f>
        <v>7.1936999999999998</v>
      </c>
      <c r="Q11" s="66">
        <f t="shared" si="6"/>
        <v>16</v>
      </c>
      <c r="R11" s="65">
        <f>VLOOKUP($A11,'Return Data'!$B$7:$R$2700,12,0)</f>
        <v>8.3707999999999991</v>
      </c>
      <c r="S11" s="66">
        <f t="shared" si="7"/>
        <v>6</v>
      </c>
      <c r="T11" s="65">
        <f>VLOOKUP($A11,'Return Data'!$B$7:$R$2700,13,0)</f>
        <v>8.2497000000000007</v>
      </c>
      <c r="U11" s="66">
        <f t="shared" si="8"/>
        <v>6</v>
      </c>
      <c r="V11" s="65">
        <f>VLOOKUP($A11,'Return Data'!$B$7:$R$2700,17,0)</f>
        <v>8.4298000000000002</v>
      </c>
      <c r="W11" s="66">
        <f t="shared" si="9"/>
        <v>7</v>
      </c>
      <c r="X11" s="65">
        <f>VLOOKUP($A11,'Return Data'!$B$7:$R$2700,14,0)</f>
        <v>7.9779</v>
      </c>
      <c r="Y11" s="66">
        <f t="shared" si="10"/>
        <v>7</v>
      </c>
      <c r="Z11" s="65">
        <f>VLOOKUP($A11,'Return Data'!$B$7:$R$2700,16,0)</f>
        <v>8.4878</v>
      </c>
      <c r="AA11" s="67">
        <f t="shared" si="11"/>
        <v>5</v>
      </c>
    </row>
    <row r="12" spans="1:27" x14ac:dyDescent="0.3">
      <c r="A12" s="63" t="s">
        <v>1052</v>
      </c>
      <c r="B12" s="64">
        <f>VLOOKUP($A12,'Return Data'!$B$7:$R$2700,3,0)</f>
        <v>44158</v>
      </c>
      <c r="C12" s="65">
        <f>VLOOKUP($A12,'Return Data'!$B$7:$R$2700,4,0)</f>
        <v>33.267299999999999</v>
      </c>
      <c r="D12" s="65">
        <f>VLOOKUP($A12,'Return Data'!$B$7:$R$2700,5,0)</f>
        <v>4.5366999999999997</v>
      </c>
      <c r="E12" s="66">
        <f t="shared" si="0"/>
        <v>8</v>
      </c>
      <c r="F12" s="65">
        <f>VLOOKUP($A12,'Return Data'!$B$7:$R$2700,6,0)</f>
        <v>4.5366999999999997</v>
      </c>
      <c r="G12" s="66">
        <f t="shared" si="1"/>
        <v>8</v>
      </c>
      <c r="H12" s="65">
        <f>VLOOKUP($A12,'Return Data'!$B$7:$R$2700,7,0)</f>
        <v>6.3417000000000003</v>
      </c>
      <c r="I12" s="66">
        <f t="shared" si="2"/>
        <v>19</v>
      </c>
      <c r="J12" s="65">
        <f>VLOOKUP($A12,'Return Data'!$B$7:$R$2700,8,0)</f>
        <v>6.4028</v>
      </c>
      <c r="K12" s="66">
        <f t="shared" si="3"/>
        <v>19</v>
      </c>
      <c r="L12" s="65">
        <f>VLOOKUP($A12,'Return Data'!$B$7:$R$2700,9,0)</f>
        <v>5.2830000000000004</v>
      </c>
      <c r="M12" s="66">
        <f t="shared" si="4"/>
        <v>21</v>
      </c>
      <c r="N12" s="65">
        <f>VLOOKUP($A12,'Return Data'!$B$7:$R$2700,10,0)</f>
        <v>5.05</v>
      </c>
      <c r="O12" s="66">
        <f t="shared" si="5"/>
        <v>23</v>
      </c>
      <c r="P12" s="65">
        <f>VLOOKUP($A12,'Return Data'!$B$7:$R$2700,11,0)</f>
        <v>5.7545000000000002</v>
      </c>
      <c r="Q12" s="66">
        <f t="shared" si="6"/>
        <v>24</v>
      </c>
      <c r="R12" s="65">
        <f>VLOOKUP($A12,'Return Data'!$B$7:$R$2700,12,0)</f>
        <v>6.8441000000000001</v>
      </c>
      <c r="S12" s="66">
        <f t="shared" si="7"/>
        <v>19</v>
      </c>
      <c r="T12" s="65">
        <f>VLOOKUP($A12,'Return Data'!$B$7:$R$2700,13,0)</f>
        <v>6.7884000000000002</v>
      </c>
      <c r="U12" s="66">
        <f t="shared" si="8"/>
        <v>19</v>
      </c>
      <c r="V12" s="65">
        <f>VLOOKUP($A12,'Return Data'!$B$7:$R$2700,17,0)</f>
        <v>7.8489000000000004</v>
      </c>
      <c r="W12" s="66">
        <f t="shared" si="9"/>
        <v>13</v>
      </c>
      <c r="X12" s="65">
        <f>VLOOKUP($A12,'Return Data'!$B$7:$R$2700,14,0)</f>
        <v>7.4142000000000001</v>
      </c>
      <c r="Y12" s="66">
        <f t="shared" si="10"/>
        <v>13</v>
      </c>
      <c r="Z12" s="65">
        <f>VLOOKUP($A12,'Return Data'!$B$7:$R$2700,16,0)</f>
        <v>8.1367999999999991</v>
      </c>
      <c r="AA12" s="67">
        <f t="shared" si="11"/>
        <v>13</v>
      </c>
    </row>
    <row r="13" spans="1:27" x14ac:dyDescent="0.3">
      <c r="A13" s="63" t="s">
        <v>1054</v>
      </c>
      <c r="B13" s="64">
        <f>VLOOKUP($A13,'Return Data'!$B$7:$R$2700,3,0)</f>
        <v>44158</v>
      </c>
      <c r="C13" s="65">
        <f>VLOOKUP($A13,'Return Data'!$B$7:$R$2700,4,0)</f>
        <v>15.6447</v>
      </c>
      <c r="D13" s="65">
        <f>VLOOKUP($A13,'Return Data'!$B$7:$R$2700,5,0)</f>
        <v>4.7457000000000003</v>
      </c>
      <c r="E13" s="66">
        <f t="shared" si="0"/>
        <v>6</v>
      </c>
      <c r="F13" s="65">
        <f>VLOOKUP($A13,'Return Data'!$B$7:$R$2700,6,0)</f>
        <v>4.7457000000000003</v>
      </c>
      <c r="G13" s="66">
        <f t="shared" si="1"/>
        <v>6</v>
      </c>
      <c r="H13" s="65">
        <f>VLOOKUP($A13,'Return Data'!$B$7:$R$2700,7,0)</f>
        <v>6.4973999999999998</v>
      </c>
      <c r="I13" s="66">
        <f t="shared" si="2"/>
        <v>16</v>
      </c>
      <c r="J13" s="65">
        <f>VLOOKUP($A13,'Return Data'!$B$7:$R$2700,8,0)</f>
        <v>7.1185</v>
      </c>
      <c r="K13" s="66">
        <f t="shared" si="3"/>
        <v>12</v>
      </c>
      <c r="L13" s="65">
        <f>VLOOKUP($A13,'Return Data'!$B$7:$R$2700,9,0)</f>
        <v>5.8616999999999999</v>
      </c>
      <c r="M13" s="66">
        <f t="shared" si="4"/>
        <v>12</v>
      </c>
      <c r="N13" s="65">
        <f>VLOOKUP($A13,'Return Data'!$B$7:$R$2700,10,0)</f>
        <v>5.5587</v>
      </c>
      <c r="O13" s="66">
        <f t="shared" si="5"/>
        <v>20</v>
      </c>
      <c r="P13" s="65">
        <f>VLOOKUP($A13,'Return Data'!$B$7:$R$2700,11,0)</f>
        <v>6.2542999999999997</v>
      </c>
      <c r="Q13" s="66">
        <f t="shared" si="6"/>
        <v>22</v>
      </c>
      <c r="R13" s="65">
        <f>VLOOKUP($A13,'Return Data'!$B$7:$R$2700,12,0)</f>
        <v>7.1619999999999999</v>
      </c>
      <c r="S13" s="66">
        <f t="shared" si="7"/>
        <v>18</v>
      </c>
      <c r="T13" s="65">
        <f>VLOOKUP($A13,'Return Data'!$B$7:$R$2700,13,0)</f>
        <v>7.0902000000000003</v>
      </c>
      <c r="U13" s="66">
        <f t="shared" si="8"/>
        <v>17</v>
      </c>
      <c r="V13" s="65">
        <f>VLOOKUP($A13,'Return Data'!$B$7:$R$2700,17,0)</f>
        <v>8.3550000000000004</v>
      </c>
      <c r="W13" s="66">
        <f t="shared" si="9"/>
        <v>8</v>
      </c>
      <c r="X13" s="65">
        <f>VLOOKUP($A13,'Return Data'!$B$7:$R$2700,14,0)</f>
        <v>7.8700999999999999</v>
      </c>
      <c r="Y13" s="66">
        <f t="shared" si="10"/>
        <v>10</v>
      </c>
      <c r="Z13" s="65">
        <f>VLOOKUP($A13,'Return Data'!$B$7:$R$2700,16,0)</f>
        <v>8.1498000000000008</v>
      </c>
      <c r="AA13" s="67">
        <f t="shared" si="11"/>
        <v>12</v>
      </c>
    </row>
    <row r="14" spans="1:27" x14ac:dyDescent="0.3">
      <c r="A14" s="63" t="s">
        <v>1056</v>
      </c>
      <c r="B14" s="64">
        <f>VLOOKUP($A14,'Return Data'!$B$7:$R$2700,3,0)</f>
        <v>44158</v>
      </c>
      <c r="C14" s="65">
        <f>VLOOKUP($A14,'Return Data'!$B$7:$R$2700,4,0)</f>
        <v>2062.1516000000001</v>
      </c>
      <c r="D14" s="65">
        <f>VLOOKUP($A14,'Return Data'!$B$7:$R$2700,5,0)</f>
        <v>6.1585999999999999</v>
      </c>
      <c r="E14" s="66">
        <f t="shared" si="0"/>
        <v>1</v>
      </c>
      <c r="F14" s="65">
        <f>VLOOKUP($A14,'Return Data'!$B$7:$R$2700,6,0)</f>
        <v>6.1585999999999999</v>
      </c>
      <c r="G14" s="66">
        <f t="shared" si="1"/>
        <v>1</v>
      </c>
      <c r="H14" s="65">
        <f>VLOOKUP($A14,'Return Data'!$B$7:$R$2700,7,0)</f>
        <v>6.3753000000000002</v>
      </c>
      <c r="I14" s="66">
        <f t="shared" si="2"/>
        <v>18</v>
      </c>
      <c r="J14" s="65">
        <f>VLOOKUP($A14,'Return Data'!$B$7:$R$2700,8,0)</f>
        <v>6.1853999999999996</v>
      </c>
      <c r="K14" s="66">
        <f t="shared" si="3"/>
        <v>21</v>
      </c>
      <c r="L14" s="65">
        <f>VLOOKUP($A14,'Return Data'!$B$7:$R$2700,9,0)</f>
        <v>5.1555</v>
      </c>
      <c r="M14" s="66">
        <f t="shared" si="4"/>
        <v>22</v>
      </c>
      <c r="N14" s="65">
        <f>VLOOKUP($A14,'Return Data'!$B$7:$R$2700,10,0)</f>
        <v>6.1647999999999996</v>
      </c>
      <c r="O14" s="66">
        <f t="shared" si="5"/>
        <v>13</v>
      </c>
      <c r="P14" s="65">
        <f>VLOOKUP($A14,'Return Data'!$B$7:$R$2700,11,0)</f>
        <v>-11.2424</v>
      </c>
      <c r="Q14" s="66">
        <f t="shared" si="6"/>
        <v>26</v>
      </c>
      <c r="R14" s="65">
        <f>VLOOKUP($A14,'Return Data'!$B$7:$R$2700,12,0)</f>
        <v>-5.2641</v>
      </c>
      <c r="S14" s="66">
        <f t="shared" si="7"/>
        <v>25</v>
      </c>
      <c r="T14" s="65">
        <f>VLOOKUP($A14,'Return Data'!$B$7:$R$2700,13,0)</f>
        <v>-2.3437999999999999</v>
      </c>
      <c r="U14" s="66">
        <f t="shared" si="8"/>
        <v>25</v>
      </c>
      <c r="V14" s="65">
        <f>VLOOKUP($A14,'Return Data'!$B$7:$R$2700,17,0)</f>
        <v>-3.1989000000000001</v>
      </c>
      <c r="W14" s="66">
        <f t="shared" si="9"/>
        <v>25</v>
      </c>
      <c r="X14" s="65">
        <f>VLOOKUP($A14,'Return Data'!$B$7:$R$2700,14,0)</f>
        <v>0.20930000000000001</v>
      </c>
      <c r="Y14" s="66">
        <f t="shared" si="10"/>
        <v>25</v>
      </c>
      <c r="Z14" s="65">
        <f>VLOOKUP($A14,'Return Data'!$B$7:$R$2700,16,0)</f>
        <v>4.0580999999999996</v>
      </c>
      <c r="AA14" s="67">
        <f t="shared" si="11"/>
        <v>25</v>
      </c>
    </row>
    <row r="15" spans="1:27" x14ac:dyDescent="0.3">
      <c r="A15" s="63" t="s">
        <v>1059</v>
      </c>
      <c r="B15" s="64">
        <f>VLOOKUP($A15,'Return Data'!$B$7:$R$2700,3,0)</f>
        <v>44158</v>
      </c>
      <c r="C15" s="65">
        <f>VLOOKUP($A15,'Return Data'!$B$7:$R$2700,4,0)</f>
        <v>16.1824251362011</v>
      </c>
      <c r="D15" s="65">
        <f>VLOOKUP($A15,'Return Data'!$B$7:$R$2700,5,0)</f>
        <v>-0.69379999999999997</v>
      </c>
      <c r="E15" s="66">
        <f t="shared" si="0"/>
        <v>27</v>
      </c>
      <c r="F15" s="65">
        <f>VLOOKUP($A15,'Return Data'!$B$7:$R$2700,6,0)</f>
        <v>-0.69379999999999997</v>
      </c>
      <c r="G15" s="66">
        <f t="shared" si="1"/>
        <v>27</v>
      </c>
      <c r="H15" s="65">
        <f>VLOOKUP($A15,'Return Data'!$B$7:$R$2700,7,0)</f>
        <v>11.554399999999999</v>
      </c>
      <c r="I15" s="66">
        <f t="shared" si="2"/>
        <v>1</v>
      </c>
      <c r="J15" s="65">
        <f>VLOOKUP($A15,'Return Data'!$B$7:$R$2700,8,0)</f>
        <v>13.375299999999999</v>
      </c>
      <c r="K15" s="66">
        <f t="shared" si="3"/>
        <v>1</v>
      </c>
      <c r="L15" s="65">
        <f>VLOOKUP($A15,'Return Data'!$B$7:$R$2700,9,0)</f>
        <v>13.916499999999999</v>
      </c>
      <c r="M15" s="66">
        <f t="shared" si="4"/>
        <v>1</v>
      </c>
      <c r="N15" s="65">
        <f>VLOOKUP($A15,'Return Data'!$B$7:$R$2700,10,0)</f>
        <v>11.980600000000001</v>
      </c>
      <c r="O15" s="66">
        <f t="shared" si="5"/>
        <v>1</v>
      </c>
      <c r="P15" s="65">
        <f>VLOOKUP($A15,'Return Data'!$B$7:$R$2700,11,0)</f>
        <v>13.058</v>
      </c>
      <c r="Q15" s="66">
        <f t="shared" si="6"/>
        <v>5</v>
      </c>
      <c r="R15" s="65">
        <f>VLOOKUP($A15,'Return Data'!$B$7:$R$2700,12,0)</f>
        <v>5.8577000000000004</v>
      </c>
      <c r="S15" s="66">
        <f t="shared" si="7"/>
        <v>21</v>
      </c>
      <c r="T15" s="65">
        <f>VLOOKUP($A15,'Return Data'!$B$7:$R$2700,13,0)</f>
        <v>-2.1600999999999999</v>
      </c>
      <c r="U15" s="66">
        <f t="shared" si="8"/>
        <v>24</v>
      </c>
      <c r="V15" s="65">
        <f>VLOOKUP($A15,'Return Data'!$B$7:$R$2700,17,0)</f>
        <v>1.7015</v>
      </c>
      <c r="W15" s="66">
        <f t="shared" si="9"/>
        <v>21</v>
      </c>
      <c r="X15" s="65">
        <f>VLOOKUP($A15,'Return Data'!$B$7:$R$2700,14,0)</f>
        <v>3.1171000000000002</v>
      </c>
      <c r="Y15" s="66">
        <f t="shared" si="10"/>
        <v>22</v>
      </c>
      <c r="Z15" s="65">
        <f>VLOOKUP($A15,'Return Data'!$B$7:$R$2700,16,0)</f>
        <v>5.8010000000000002</v>
      </c>
      <c r="AA15" s="67">
        <f t="shared" si="11"/>
        <v>23</v>
      </c>
    </row>
    <row r="16" spans="1:27" x14ac:dyDescent="0.3">
      <c r="A16" s="63" t="s">
        <v>1065</v>
      </c>
      <c r="B16" s="64">
        <f>VLOOKUP($A16,'Return Data'!$B$7:$R$2700,3,0)</f>
        <v>44158</v>
      </c>
      <c r="C16" s="65">
        <f>VLOOKUP($A16,'Return Data'!$B$7:$R$2700,4,0)</f>
        <v>46.888300000000001</v>
      </c>
      <c r="D16" s="65">
        <f>VLOOKUP($A16,'Return Data'!$B$7:$R$2700,5,0)</f>
        <v>5.3216999999999999</v>
      </c>
      <c r="E16" s="66">
        <f t="shared" si="0"/>
        <v>3</v>
      </c>
      <c r="F16" s="65">
        <f>VLOOKUP($A16,'Return Data'!$B$7:$R$2700,6,0)</f>
        <v>5.3216999999999999</v>
      </c>
      <c r="G16" s="66">
        <f t="shared" si="1"/>
        <v>3</v>
      </c>
      <c r="H16" s="65">
        <f>VLOOKUP($A16,'Return Data'!$B$7:$R$2700,7,0)</f>
        <v>8.4344000000000001</v>
      </c>
      <c r="I16" s="66">
        <f t="shared" si="2"/>
        <v>3</v>
      </c>
      <c r="J16" s="65">
        <f>VLOOKUP($A16,'Return Data'!$B$7:$R$2700,8,0)</f>
        <v>9.1732999999999993</v>
      </c>
      <c r="K16" s="66">
        <f t="shared" si="3"/>
        <v>2</v>
      </c>
      <c r="L16" s="65">
        <f>VLOOKUP($A16,'Return Data'!$B$7:$R$2700,9,0)</f>
        <v>7.6708999999999996</v>
      </c>
      <c r="M16" s="66">
        <f t="shared" si="4"/>
        <v>3</v>
      </c>
      <c r="N16" s="65">
        <f>VLOOKUP($A16,'Return Data'!$B$7:$R$2700,10,0)</f>
        <v>7.6997999999999998</v>
      </c>
      <c r="O16" s="66">
        <f t="shared" si="5"/>
        <v>3</v>
      </c>
      <c r="P16" s="65">
        <f>VLOOKUP($A16,'Return Data'!$B$7:$R$2700,11,0)</f>
        <v>9.2114999999999991</v>
      </c>
      <c r="Q16" s="66">
        <f t="shared" si="6"/>
        <v>8</v>
      </c>
      <c r="R16" s="65">
        <f>VLOOKUP($A16,'Return Data'!$B$7:$R$2700,12,0)</f>
        <v>8.9045000000000005</v>
      </c>
      <c r="S16" s="66">
        <f t="shared" si="7"/>
        <v>4</v>
      </c>
      <c r="T16" s="65">
        <f>VLOOKUP($A16,'Return Data'!$B$7:$R$2700,13,0)</f>
        <v>8.6159999999999997</v>
      </c>
      <c r="U16" s="66">
        <f t="shared" si="8"/>
        <v>4</v>
      </c>
      <c r="V16" s="65">
        <f>VLOOKUP($A16,'Return Data'!$B$7:$R$2700,17,0)</f>
        <v>8.8503000000000007</v>
      </c>
      <c r="W16" s="66">
        <f t="shared" si="9"/>
        <v>4</v>
      </c>
      <c r="X16" s="65">
        <f>VLOOKUP($A16,'Return Data'!$B$7:$R$2700,14,0)</f>
        <v>8.0546000000000006</v>
      </c>
      <c r="Y16" s="66">
        <f t="shared" si="10"/>
        <v>5</v>
      </c>
      <c r="Z16" s="65">
        <f>VLOOKUP($A16,'Return Data'!$B$7:$R$2700,16,0)</f>
        <v>8.4791000000000007</v>
      </c>
      <c r="AA16" s="67">
        <f t="shared" si="11"/>
        <v>6</v>
      </c>
    </row>
    <row r="17" spans="1:27" x14ac:dyDescent="0.3">
      <c r="A17" s="63" t="s">
        <v>1067</v>
      </c>
      <c r="B17" s="64">
        <f>VLOOKUP($A17,'Return Data'!$B$7:$R$2700,3,0)</f>
        <v>44158</v>
      </c>
      <c r="C17" s="65">
        <f>VLOOKUP($A17,'Return Data'!$B$7:$R$2700,4,0)</f>
        <v>17.013400000000001</v>
      </c>
      <c r="D17" s="65">
        <f>VLOOKUP($A17,'Return Data'!$B$7:$R$2700,5,0)</f>
        <v>3.8628999999999998</v>
      </c>
      <c r="E17" s="66">
        <f t="shared" si="0"/>
        <v>17</v>
      </c>
      <c r="F17" s="65">
        <f>VLOOKUP($A17,'Return Data'!$B$7:$R$2700,6,0)</f>
        <v>3.8628999999999998</v>
      </c>
      <c r="G17" s="66">
        <f t="shared" si="1"/>
        <v>17</v>
      </c>
      <c r="H17" s="65">
        <f>VLOOKUP($A17,'Return Data'!$B$7:$R$2700,7,0)</f>
        <v>6.2537000000000003</v>
      </c>
      <c r="I17" s="66">
        <f t="shared" si="2"/>
        <v>20</v>
      </c>
      <c r="J17" s="65">
        <f>VLOOKUP($A17,'Return Data'!$B$7:$R$2700,8,0)</f>
        <v>7.1143999999999998</v>
      </c>
      <c r="K17" s="66">
        <f t="shared" si="3"/>
        <v>13</v>
      </c>
      <c r="L17" s="65">
        <f>VLOOKUP($A17,'Return Data'!$B$7:$R$2700,9,0)</f>
        <v>5.6744000000000003</v>
      </c>
      <c r="M17" s="66">
        <f t="shared" si="4"/>
        <v>16</v>
      </c>
      <c r="N17" s="65">
        <f>VLOOKUP($A17,'Return Data'!$B$7:$R$2700,10,0)</f>
        <v>5.8072999999999997</v>
      </c>
      <c r="O17" s="66">
        <f t="shared" si="5"/>
        <v>17</v>
      </c>
      <c r="P17" s="65">
        <f>VLOOKUP($A17,'Return Data'!$B$7:$R$2700,11,0)</f>
        <v>23.027899999999999</v>
      </c>
      <c r="Q17" s="66">
        <f t="shared" si="6"/>
        <v>3</v>
      </c>
      <c r="R17" s="65">
        <f>VLOOKUP($A17,'Return Data'!$B$7:$R$2700,12,0)</f>
        <v>3.6953</v>
      </c>
      <c r="S17" s="66">
        <f t="shared" si="7"/>
        <v>23</v>
      </c>
      <c r="T17" s="65">
        <f>VLOOKUP($A17,'Return Data'!$B$7:$R$2700,13,0)</f>
        <v>4.2484999999999999</v>
      </c>
      <c r="U17" s="66">
        <f t="shared" si="8"/>
        <v>22</v>
      </c>
      <c r="V17" s="65">
        <f>VLOOKUP($A17,'Return Data'!$B$7:$R$2700,17,0)</f>
        <v>1.4238</v>
      </c>
      <c r="W17" s="66">
        <f t="shared" si="9"/>
        <v>22</v>
      </c>
      <c r="X17" s="65">
        <f>VLOOKUP($A17,'Return Data'!$B$7:$R$2700,14,0)</f>
        <v>3.2080000000000002</v>
      </c>
      <c r="Y17" s="66">
        <f t="shared" si="10"/>
        <v>21</v>
      </c>
      <c r="Z17" s="65">
        <f>VLOOKUP($A17,'Return Data'!$B$7:$R$2700,16,0)</f>
        <v>6.6516999999999999</v>
      </c>
      <c r="AA17" s="67">
        <f t="shared" si="11"/>
        <v>21</v>
      </c>
    </row>
    <row r="18" spans="1:27" x14ac:dyDescent="0.3">
      <c r="A18" s="63" t="s">
        <v>1069</v>
      </c>
      <c r="B18" s="64">
        <f>VLOOKUP($A18,'Return Data'!$B$7:$R$2700,3,0)</f>
        <v>44158</v>
      </c>
      <c r="C18" s="65">
        <f>VLOOKUP($A18,'Return Data'!$B$7:$R$2700,4,0)</f>
        <v>414.4622</v>
      </c>
      <c r="D18" s="65">
        <f>VLOOKUP($A18,'Return Data'!$B$7:$R$2700,5,0)</f>
        <v>5.5800999999999998</v>
      </c>
      <c r="E18" s="66">
        <f t="shared" si="0"/>
        <v>2</v>
      </c>
      <c r="F18" s="65">
        <f>VLOOKUP($A18,'Return Data'!$B$7:$R$2700,6,0)</f>
        <v>5.5800999999999998</v>
      </c>
      <c r="G18" s="66">
        <f t="shared" si="1"/>
        <v>2</v>
      </c>
      <c r="H18" s="65">
        <f>VLOOKUP($A18,'Return Data'!$B$7:$R$2700,7,0)</f>
        <v>9.0120000000000005</v>
      </c>
      <c r="I18" s="66">
        <f t="shared" si="2"/>
        <v>2</v>
      </c>
      <c r="J18" s="65">
        <f>VLOOKUP($A18,'Return Data'!$B$7:$R$2700,8,0)</f>
        <v>9.0005000000000006</v>
      </c>
      <c r="K18" s="66">
        <f t="shared" si="3"/>
        <v>3</v>
      </c>
      <c r="L18" s="65">
        <f>VLOOKUP($A18,'Return Data'!$B$7:$R$2700,9,0)</f>
        <v>7.0506000000000002</v>
      </c>
      <c r="M18" s="66">
        <f t="shared" si="4"/>
        <v>6</v>
      </c>
      <c r="N18" s="65">
        <f>VLOOKUP($A18,'Return Data'!$B$7:$R$2700,10,0)</f>
        <v>7.4040999999999997</v>
      </c>
      <c r="O18" s="66">
        <f t="shared" si="5"/>
        <v>5</v>
      </c>
      <c r="P18" s="65">
        <f>VLOOKUP($A18,'Return Data'!$B$7:$R$2700,11,0)</f>
        <v>8.7928999999999995</v>
      </c>
      <c r="Q18" s="66">
        <f t="shared" si="6"/>
        <v>10</v>
      </c>
      <c r="R18" s="65">
        <f>VLOOKUP($A18,'Return Data'!$B$7:$R$2700,12,0)</f>
        <v>8.5079999999999991</v>
      </c>
      <c r="S18" s="66">
        <f t="shared" si="7"/>
        <v>5</v>
      </c>
      <c r="T18" s="65">
        <f>VLOOKUP($A18,'Return Data'!$B$7:$R$2700,13,0)</f>
        <v>8.4128000000000007</v>
      </c>
      <c r="U18" s="66">
        <f t="shared" si="8"/>
        <v>5</v>
      </c>
      <c r="V18" s="65">
        <f>VLOOKUP($A18,'Return Data'!$B$7:$R$2700,17,0)</f>
        <v>8.86</v>
      </c>
      <c r="W18" s="66">
        <f t="shared" si="9"/>
        <v>3</v>
      </c>
      <c r="X18" s="65">
        <f>VLOOKUP($A18,'Return Data'!$B$7:$R$2700,14,0)</f>
        <v>8.1740999999999993</v>
      </c>
      <c r="Y18" s="66">
        <f t="shared" si="10"/>
        <v>4</v>
      </c>
      <c r="Z18" s="65">
        <f>VLOOKUP($A18,'Return Data'!$B$7:$R$2700,16,0)</f>
        <v>8.6975999999999996</v>
      </c>
      <c r="AA18" s="67">
        <f t="shared" si="11"/>
        <v>3</v>
      </c>
    </row>
    <row r="19" spans="1:27" x14ac:dyDescent="0.3">
      <c r="A19" s="63" t="s">
        <v>1070</v>
      </c>
      <c r="B19" s="64">
        <f>VLOOKUP($A19,'Return Data'!$B$7:$R$2700,3,0)</f>
        <v>44158</v>
      </c>
      <c r="C19" s="65">
        <f>VLOOKUP($A19,'Return Data'!$B$7:$R$2700,4,0)</f>
        <v>30.3123</v>
      </c>
      <c r="D19" s="65">
        <f>VLOOKUP($A19,'Return Data'!$B$7:$R$2700,5,0)</f>
        <v>3.8946000000000001</v>
      </c>
      <c r="E19" s="66">
        <f t="shared" si="0"/>
        <v>15</v>
      </c>
      <c r="F19" s="65">
        <f>VLOOKUP($A19,'Return Data'!$B$7:$R$2700,6,0)</f>
        <v>3.8946000000000001</v>
      </c>
      <c r="G19" s="66">
        <f t="shared" si="1"/>
        <v>15</v>
      </c>
      <c r="H19" s="65">
        <f>VLOOKUP($A19,'Return Data'!$B$7:$R$2700,7,0)</f>
        <v>6.6348000000000003</v>
      </c>
      <c r="I19" s="66">
        <f t="shared" si="2"/>
        <v>13</v>
      </c>
      <c r="J19" s="65">
        <f>VLOOKUP($A19,'Return Data'!$B$7:$R$2700,8,0)</f>
        <v>7.3573000000000004</v>
      </c>
      <c r="K19" s="66">
        <f t="shared" si="3"/>
        <v>10</v>
      </c>
      <c r="L19" s="65">
        <f>VLOOKUP($A19,'Return Data'!$B$7:$R$2700,9,0)</f>
        <v>5.4946000000000002</v>
      </c>
      <c r="M19" s="66">
        <f t="shared" si="4"/>
        <v>19</v>
      </c>
      <c r="N19" s="65">
        <f>VLOOKUP($A19,'Return Data'!$B$7:$R$2700,10,0)</f>
        <v>5.3635999999999999</v>
      </c>
      <c r="O19" s="66">
        <f t="shared" si="5"/>
        <v>22</v>
      </c>
      <c r="P19" s="65">
        <f>VLOOKUP($A19,'Return Data'!$B$7:$R$2700,11,0)</f>
        <v>6.6647999999999996</v>
      </c>
      <c r="Q19" s="66">
        <f t="shared" si="6"/>
        <v>21</v>
      </c>
      <c r="R19" s="65">
        <f>VLOOKUP($A19,'Return Data'!$B$7:$R$2700,12,0)</f>
        <v>7.3442999999999996</v>
      </c>
      <c r="S19" s="66">
        <f t="shared" si="7"/>
        <v>15</v>
      </c>
      <c r="T19" s="65">
        <f>VLOOKUP($A19,'Return Data'!$B$7:$R$2700,13,0)</f>
        <v>7.3005000000000004</v>
      </c>
      <c r="U19" s="66">
        <f t="shared" si="8"/>
        <v>16</v>
      </c>
      <c r="V19" s="65">
        <f>VLOOKUP($A19,'Return Data'!$B$7:$R$2700,17,0)</f>
        <v>8.1926000000000005</v>
      </c>
      <c r="W19" s="66">
        <f t="shared" si="9"/>
        <v>11</v>
      </c>
      <c r="X19" s="65">
        <f>VLOOKUP($A19,'Return Data'!$B$7:$R$2700,14,0)</f>
        <v>7.7515000000000001</v>
      </c>
      <c r="Y19" s="66">
        <f t="shared" si="10"/>
        <v>11</v>
      </c>
      <c r="Z19" s="65">
        <f>VLOOKUP($A19,'Return Data'!$B$7:$R$2700,16,0)</f>
        <v>8.4594000000000005</v>
      </c>
      <c r="AA19" s="67">
        <f t="shared" si="11"/>
        <v>7</v>
      </c>
    </row>
    <row r="20" spans="1:27" x14ac:dyDescent="0.3">
      <c r="A20" s="63" t="s">
        <v>1073</v>
      </c>
      <c r="B20" s="64">
        <f>VLOOKUP($A20,'Return Data'!$B$7:$R$2700,3,0)</f>
        <v>44158</v>
      </c>
      <c r="C20" s="65">
        <f>VLOOKUP($A20,'Return Data'!$B$7:$R$2700,4,0)</f>
        <v>3016.4423000000002</v>
      </c>
      <c r="D20" s="65">
        <f>VLOOKUP($A20,'Return Data'!$B$7:$R$2700,5,0)</f>
        <v>3.0880000000000001</v>
      </c>
      <c r="E20" s="66">
        <f t="shared" si="0"/>
        <v>24</v>
      </c>
      <c r="F20" s="65">
        <f>VLOOKUP($A20,'Return Data'!$B$7:$R$2700,6,0)</f>
        <v>3.0880000000000001</v>
      </c>
      <c r="G20" s="66">
        <f t="shared" si="1"/>
        <v>24</v>
      </c>
      <c r="H20" s="65">
        <f>VLOOKUP($A20,'Return Data'!$B$7:$R$2700,7,0)</f>
        <v>6.7347999999999999</v>
      </c>
      <c r="I20" s="66">
        <f t="shared" si="2"/>
        <v>12</v>
      </c>
      <c r="J20" s="65">
        <f>VLOOKUP($A20,'Return Data'!$B$7:$R$2700,8,0)</f>
        <v>7.0914000000000001</v>
      </c>
      <c r="K20" s="66">
        <f t="shared" si="3"/>
        <v>14</v>
      </c>
      <c r="L20" s="65">
        <f>VLOOKUP($A20,'Return Data'!$B$7:$R$2700,9,0)</f>
        <v>5.7542999999999997</v>
      </c>
      <c r="M20" s="66">
        <f t="shared" si="4"/>
        <v>14</v>
      </c>
      <c r="N20" s="65">
        <f>VLOOKUP($A20,'Return Data'!$B$7:$R$2700,10,0)</f>
        <v>5.6557000000000004</v>
      </c>
      <c r="O20" s="66">
        <f t="shared" si="5"/>
        <v>18</v>
      </c>
      <c r="P20" s="65">
        <f>VLOOKUP($A20,'Return Data'!$B$7:$R$2700,11,0)</f>
        <v>6.9321999999999999</v>
      </c>
      <c r="Q20" s="66">
        <f t="shared" si="6"/>
        <v>18</v>
      </c>
      <c r="R20" s="65">
        <f>VLOOKUP($A20,'Return Data'!$B$7:$R$2700,12,0)</f>
        <v>7.7689000000000004</v>
      </c>
      <c r="S20" s="66">
        <f t="shared" si="7"/>
        <v>11</v>
      </c>
      <c r="T20" s="65">
        <f>VLOOKUP($A20,'Return Data'!$B$7:$R$2700,13,0)</f>
        <v>7.6047000000000002</v>
      </c>
      <c r="U20" s="66">
        <f t="shared" si="8"/>
        <v>12</v>
      </c>
      <c r="V20" s="65">
        <f>VLOOKUP($A20,'Return Data'!$B$7:$R$2700,17,0)</f>
        <v>8.7344000000000008</v>
      </c>
      <c r="W20" s="66">
        <f t="shared" si="9"/>
        <v>6</v>
      </c>
      <c r="X20" s="65">
        <f>VLOOKUP($A20,'Return Data'!$B$7:$R$2700,14,0)</f>
        <v>8.0455000000000005</v>
      </c>
      <c r="Y20" s="66">
        <f t="shared" si="10"/>
        <v>6</v>
      </c>
      <c r="Z20" s="65">
        <f>VLOOKUP($A20,'Return Data'!$B$7:$R$2700,16,0)</f>
        <v>8.4517000000000007</v>
      </c>
      <c r="AA20" s="67">
        <f t="shared" si="11"/>
        <v>8</v>
      </c>
    </row>
    <row r="21" spans="1:27" x14ac:dyDescent="0.3">
      <c r="A21" s="63" t="s">
        <v>1075</v>
      </c>
      <c r="B21" s="64">
        <f>VLOOKUP($A21,'Return Data'!$B$7:$R$2700,3,0)</f>
        <v>44158</v>
      </c>
      <c r="C21" s="65">
        <f>VLOOKUP($A21,'Return Data'!$B$7:$R$2700,4,0)</f>
        <v>29.183399999999999</v>
      </c>
      <c r="D21" s="65">
        <f>VLOOKUP($A21,'Return Data'!$B$7:$R$2700,5,0)</f>
        <v>2.3767999999999998</v>
      </c>
      <c r="E21" s="66">
        <f t="shared" si="0"/>
        <v>25</v>
      </c>
      <c r="F21" s="65">
        <f>VLOOKUP($A21,'Return Data'!$B$7:$R$2700,6,0)</f>
        <v>2.3767999999999998</v>
      </c>
      <c r="G21" s="66">
        <f t="shared" si="1"/>
        <v>25</v>
      </c>
      <c r="H21" s="65">
        <f>VLOOKUP($A21,'Return Data'!$B$7:$R$2700,7,0)</f>
        <v>5.3106999999999998</v>
      </c>
      <c r="I21" s="66">
        <f t="shared" si="2"/>
        <v>23</v>
      </c>
      <c r="J21" s="65">
        <f>VLOOKUP($A21,'Return Data'!$B$7:$R$2700,8,0)</f>
        <v>5.6763000000000003</v>
      </c>
      <c r="K21" s="66">
        <f t="shared" si="3"/>
        <v>22</v>
      </c>
      <c r="L21" s="65">
        <f>VLOOKUP($A21,'Return Data'!$B$7:$R$2700,9,0)</f>
        <v>4.6417999999999999</v>
      </c>
      <c r="M21" s="66">
        <f t="shared" si="4"/>
        <v>26</v>
      </c>
      <c r="N21" s="65">
        <f>VLOOKUP($A21,'Return Data'!$B$7:$R$2700,10,0)</f>
        <v>4.8620999999999999</v>
      </c>
      <c r="O21" s="66">
        <f t="shared" si="5"/>
        <v>25</v>
      </c>
      <c r="P21" s="65">
        <f>VLOOKUP($A21,'Return Data'!$B$7:$R$2700,11,0)</f>
        <v>46.120600000000003</v>
      </c>
      <c r="Q21" s="66">
        <f t="shared" si="6"/>
        <v>2</v>
      </c>
      <c r="R21" s="65">
        <f>VLOOKUP($A21,'Return Data'!$B$7:$R$2700,12,0)</f>
        <v>33.189</v>
      </c>
      <c r="S21" s="66">
        <f t="shared" si="7"/>
        <v>1</v>
      </c>
      <c r="T21" s="65">
        <f>VLOOKUP($A21,'Return Data'!$B$7:$R$2700,13,0)</f>
        <v>27.024899999999999</v>
      </c>
      <c r="U21" s="66">
        <f t="shared" si="8"/>
        <v>1</v>
      </c>
      <c r="V21" s="65">
        <f>VLOOKUP($A21,'Return Data'!$B$7:$R$2700,17,0)</f>
        <v>6.0537999999999998</v>
      </c>
      <c r="W21" s="66">
        <f t="shared" si="9"/>
        <v>17</v>
      </c>
      <c r="X21" s="65">
        <f>VLOOKUP($A21,'Return Data'!$B$7:$R$2700,14,0)</f>
        <v>6.2192999999999996</v>
      </c>
      <c r="Y21" s="66">
        <f t="shared" si="10"/>
        <v>17</v>
      </c>
      <c r="Z21" s="65">
        <f>VLOOKUP($A21,'Return Data'!$B$7:$R$2700,16,0)</f>
        <v>7.6660000000000004</v>
      </c>
      <c r="AA21" s="67">
        <f t="shared" si="11"/>
        <v>17</v>
      </c>
    </row>
    <row r="22" spans="1:27" x14ac:dyDescent="0.3">
      <c r="A22" s="63" t="s">
        <v>1077</v>
      </c>
      <c r="B22" s="64">
        <f>VLOOKUP($A22,'Return Data'!$B$7:$R$2700,3,0)</f>
        <v>44158</v>
      </c>
      <c r="C22" s="65">
        <f>VLOOKUP($A22,'Return Data'!$B$7:$R$2700,4,0)</f>
        <v>2742.3620999999998</v>
      </c>
      <c r="D22" s="65">
        <f>VLOOKUP($A22,'Return Data'!$B$7:$R$2700,5,0)</f>
        <v>5.0274000000000001</v>
      </c>
      <c r="E22" s="66">
        <f t="shared" si="0"/>
        <v>5</v>
      </c>
      <c r="F22" s="65">
        <f>VLOOKUP($A22,'Return Data'!$B$7:$R$2700,6,0)</f>
        <v>5.0274000000000001</v>
      </c>
      <c r="G22" s="66">
        <f t="shared" si="1"/>
        <v>5</v>
      </c>
      <c r="H22" s="65">
        <f>VLOOKUP($A22,'Return Data'!$B$7:$R$2700,7,0)</f>
        <v>8.1786999999999992</v>
      </c>
      <c r="I22" s="66">
        <f t="shared" si="2"/>
        <v>4</v>
      </c>
      <c r="J22" s="65">
        <f>VLOOKUP($A22,'Return Data'!$B$7:$R$2700,8,0)</f>
        <v>7.8998999999999997</v>
      </c>
      <c r="K22" s="66">
        <f t="shared" si="3"/>
        <v>4</v>
      </c>
      <c r="L22" s="65">
        <f>VLOOKUP($A22,'Return Data'!$B$7:$R$2700,9,0)</f>
        <v>7.1383000000000001</v>
      </c>
      <c r="M22" s="66">
        <f t="shared" si="4"/>
        <v>5</v>
      </c>
      <c r="N22" s="65">
        <f>VLOOKUP($A22,'Return Data'!$B$7:$R$2700,10,0)</f>
        <v>7.5301999999999998</v>
      </c>
      <c r="O22" s="66">
        <f t="shared" si="5"/>
        <v>4</v>
      </c>
      <c r="P22" s="65">
        <f>VLOOKUP($A22,'Return Data'!$B$7:$R$2700,11,0)</f>
        <v>9.3276000000000003</v>
      </c>
      <c r="Q22" s="66">
        <f t="shared" si="6"/>
        <v>7</v>
      </c>
      <c r="R22" s="65">
        <f>VLOOKUP($A22,'Return Data'!$B$7:$R$2700,12,0)</f>
        <v>8.9885000000000002</v>
      </c>
      <c r="S22" s="66">
        <f t="shared" si="7"/>
        <v>2</v>
      </c>
      <c r="T22" s="65">
        <f>VLOOKUP($A22,'Return Data'!$B$7:$R$2700,13,0)</f>
        <v>9.0065000000000008</v>
      </c>
      <c r="U22" s="66">
        <f t="shared" si="8"/>
        <v>2</v>
      </c>
      <c r="V22" s="65">
        <f>VLOOKUP($A22,'Return Data'!$B$7:$R$2700,17,0)</f>
        <v>9.2864000000000004</v>
      </c>
      <c r="W22" s="66">
        <f t="shared" si="9"/>
        <v>1</v>
      </c>
      <c r="X22" s="65">
        <f>VLOOKUP($A22,'Return Data'!$B$7:$R$2700,14,0)</f>
        <v>8.6770999999999994</v>
      </c>
      <c r="Y22" s="66">
        <f t="shared" si="10"/>
        <v>1</v>
      </c>
      <c r="Z22" s="65">
        <f>VLOOKUP($A22,'Return Data'!$B$7:$R$2700,16,0)</f>
        <v>8.9329000000000001</v>
      </c>
      <c r="AA22" s="67">
        <f t="shared" si="11"/>
        <v>1</v>
      </c>
    </row>
    <row r="23" spans="1:27" x14ac:dyDescent="0.3">
      <c r="A23" s="63" t="s">
        <v>1078</v>
      </c>
      <c r="B23" s="64">
        <f>VLOOKUP($A23,'Return Data'!$B$7:$R$2700,3,0)</f>
        <v>44158</v>
      </c>
      <c r="C23" s="65">
        <f>VLOOKUP($A23,'Return Data'!$B$7:$R$2700,4,0)</f>
        <v>22.5867</v>
      </c>
      <c r="D23" s="65">
        <f>VLOOKUP($A23,'Return Data'!$B$7:$R$2700,5,0)</f>
        <v>5.2812000000000001</v>
      </c>
      <c r="E23" s="66">
        <f t="shared" si="0"/>
        <v>4</v>
      </c>
      <c r="F23" s="65">
        <f>VLOOKUP($A23,'Return Data'!$B$7:$R$2700,6,0)</f>
        <v>5.2812000000000001</v>
      </c>
      <c r="G23" s="66">
        <f t="shared" si="1"/>
        <v>4</v>
      </c>
      <c r="H23" s="65">
        <f>VLOOKUP($A23,'Return Data'!$B$7:$R$2700,7,0)</f>
        <v>7.0755999999999997</v>
      </c>
      <c r="I23" s="66">
        <f t="shared" si="2"/>
        <v>10</v>
      </c>
      <c r="J23" s="65">
        <f>VLOOKUP($A23,'Return Data'!$B$7:$R$2700,8,0)</f>
        <v>7.7218999999999998</v>
      </c>
      <c r="K23" s="66">
        <f t="shared" si="3"/>
        <v>6</v>
      </c>
      <c r="L23" s="65">
        <f>VLOOKUP($A23,'Return Data'!$B$7:$R$2700,9,0)</f>
        <v>6.3890000000000002</v>
      </c>
      <c r="M23" s="66">
        <f t="shared" si="4"/>
        <v>8</v>
      </c>
      <c r="N23" s="65">
        <f>VLOOKUP($A23,'Return Data'!$B$7:$R$2700,10,0)</f>
        <v>6.7850999999999999</v>
      </c>
      <c r="O23" s="66">
        <f t="shared" si="5"/>
        <v>8</v>
      </c>
      <c r="P23" s="65">
        <f>VLOOKUP($A23,'Return Data'!$B$7:$R$2700,11,0)</f>
        <v>12.055999999999999</v>
      </c>
      <c r="Q23" s="66">
        <f t="shared" si="6"/>
        <v>6</v>
      </c>
      <c r="R23" s="65">
        <f>VLOOKUP($A23,'Return Data'!$B$7:$R$2700,12,0)</f>
        <v>7.2939999999999996</v>
      </c>
      <c r="S23" s="66">
        <f t="shared" si="7"/>
        <v>17</v>
      </c>
      <c r="T23" s="65">
        <f>VLOOKUP($A23,'Return Data'!$B$7:$R$2700,13,0)</f>
        <v>7.7412000000000001</v>
      </c>
      <c r="U23" s="66">
        <f t="shared" si="8"/>
        <v>10</v>
      </c>
      <c r="V23" s="65">
        <f>VLOOKUP($A23,'Return Data'!$B$7:$R$2700,17,0)</f>
        <v>6.9554</v>
      </c>
      <c r="W23" s="66">
        <f t="shared" si="9"/>
        <v>15</v>
      </c>
      <c r="X23" s="65">
        <f>VLOOKUP($A23,'Return Data'!$B$7:$R$2700,14,0)</f>
        <v>6.7190000000000003</v>
      </c>
      <c r="Y23" s="66">
        <f t="shared" si="10"/>
        <v>15</v>
      </c>
      <c r="Z23" s="65">
        <f>VLOOKUP($A23,'Return Data'!$B$7:$R$2700,16,0)</f>
        <v>8.3735999999999997</v>
      </c>
      <c r="AA23" s="67">
        <f t="shared" si="11"/>
        <v>10</v>
      </c>
    </row>
    <row r="24" spans="1:27" x14ac:dyDescent="0.3">
      <c r="A24" s="63" t="s">
        <v>1081</v>
      </c>
      <c r="B24" s="64">
        <f>VLOOKUP($A24,'Return Data'!$B$7:$R$2700,3,0)</f>
        <v>44158</v>
      </c>
      <c r="C24" s="65">
        <f>VLOOKUP($A24,'Return Data'!$B$7:$R$2700,4,0)</f>
        <v>32.565800000000003</v>
      </c>
      <c r="D24" s="65">
        <f>VLOOKUP($A24,'Return Data'!$B$7:$R$2700,5,0)</f>
        <v>4.4474999999999998</v>
      </c>
      <c r="E24" s="66">
        <f t="shared" si="0"/>
        <v>10</v>
      </c>
      <c r="F24" s="65">
        <f>VLOOKUP($A24,'Return Data'!$B$7:$R$2700,6,0)</f>
        <v>4.4474999999999998</v>
      </c>
      <c r="G24" s="66">
        <f t="shared" si="1"/>
        <v>10</v>
      </c>
      <c r="H24" s="65">
        <f>VLOOKUP($A24,'Return Data'!$B$7:$R$2700,7,0)</f>
        <v>6.4335000000000004</v>
      </c>
      <c r="I24" s="66">
        <f t="shared" si="2"/>
        <v>17</v>
      </c>
      <c r="J24" s="65">
        <f>VLOOKUP($A24,'Return Data'!$B$7:$R$2700,8,0)</f>
        <v>6.2354000000000003</v>
      </c>
      <c r="K24" s="66">
        <f t="shared" si="3"/>
        <v>20</v>
      </c>
      <c r="L24" s="65">
        <f>VLOOKUP($A24,'Return Data'!$B$7:$R$2700,9,0)</f>
        <v>5.4301000000000004</v>
      </c>
      <c r="M24" s="66">
        <f t="shared" si="4"/>
        <v>20</v>
      </c>
      <c r="N24" s="65">
        <f>VLOOKUP($A24,'Return Data'!$B$7:$R$2700,10,0)</f>
        <v>5.4223999999999997</v>
      </c>
      <c r="O24" s="66">
        <f t="shared" si="5"/>
        <v>21</v>
      </c>
      <c r="P24" s="65">
        <f>VLOOKUP($A24,'Return Data'!$B$7:$R$2700,11,0)</f>
        <v>8.5227000000000004</v>
      </c>
      <c r="Q24" s="66">
        <f t="shared" si="6"/>
        <v>12</v>
      </c>
      <c r="R24" s="65">
        <f>VLOOKUP($A24,'Return Data'!$B$7:$R$2700,12,0)</f>
        <v>7.9349999999999996</v>
      </c>
      <c r="S24" s="66">
        <f t="shared" si="7"/>
        <v>10</v>
      </c>
      <c r="T24" s="65">
        <f>VLOOKUP($A24,'Return Data'!$B$7:$R$2700,13,0)</f>
        <v>7.69</v>
      </c>
      <c r="U24" s="66">
        <f t="shared" si="8"/>
        <v>11</v>
      </c>
      <c r="V24" s="65">
        <f>VLOOKUP($A24,'Return Data'!$B$7:$R$2700,17,0)</f>
        <v>6.1430999999999996</v>
      </c>
      <c r="W24" s="66">
        <f t="shared" si="9"/>
        <v>16</v>
      </c>
      <c r="X24" s="65">
        <f>VLOOKUP($A24,'Return Data'!$B$7:$R$2700,14,0)</f>
        <v>6.4856999999999996</v>
      </c>
      <c r="Y24" s="66">
        <f t="shared" si="10"/>
        <v>16</v>
      </c>
      <c r="Z24" s="65">
        <f>VLOOKUP($A24,'Return Data'!$B$7:$R$2700,16,0)</f>
        <v>7.8825000000000003</v>
      </c>
      <c r="AA24" s="67">
        <f t="shared" si="11"/>
        <v>14</v>
      </c>
    </row>
    <row r="25" spans="1:27" x14ac:dyDescent="0.3">
      <c r="A25" s="63" t="s">
        <v>1082</v>
      </c>
      <c r="B25" s="64">
        <f>VLOOKUP($A25,'Return Data'!$B$7:$R$2700,3,0)</f>
        <v>44158</v>
      </c>
      <c r="C25" s="65">
        <f>VLOOKUP($A25,'Return Data'!$B$7:$R$2700,4,0)</f>
        <v>1327.5293999999999</v>
      </c>
      <c r="D25" s="65">
        <f>VLOOKUP($A25,'Return Data'!$B$7:$R$2700,5,0)</f>
        <v>4.7355</v>
      </c>
      <c r="E25" s="66">
        <f t="shared" si="0"/>
        <v>7</v>
      </c>
      <c r="F25" s="65">
        <f>VLOOKUP($A25,'Return Data'!$B$7:$R$2700,6,0)</f>
        <v>4.7355</v>
      </c>
      <c r="G25" s="66">
        <f t="shared" si="1"/>
        <v>7</v>
      </c>
      <c r="H25" s="65">
        <f>VLOOKUP($A25,'Return Data'!$B$7:$R$2700,7,0)</f>
        <v>6.1356000000000002</v>
      </c>
      <c r="I25" s="66">
        <f t="shared" si="2"/>
        <v>21</v>
      </c>
      <c r="J25" s="65">
        <f>VLOOKUP($A25,'Return Data'!$B$7:$R$2700,8,0)</f>
        <v>6.4291</v>
      </c>
      <c r="K25" s="66">
        <f t="shared" si="3"/>
        <v>18</v>
      </c>
      <c r="L25" s="65">
        <f>VLOOKUP($A25,'Return Data'!$B$7:$R$2700,9,0)</f>
        <v>5.5223000000000004</v>
      </c>
      <c r="M25" s="66">
        <f t="shared" si="4"/>
        <v>18</v>
      </c>
      <c r="N25" s="65">
        <f>VLOOKUP($A25,'Return Data'!$B$7:$R$2700,10,0)</f>
        <v>6.1382000000000003</v>
      </c>
      <c r="O25" s="66">
        <f t="shared" si="5"/>
        <v>14</v>
      </c>
      <c r="P25" s="65">
        <f>VLOOKUP($A25,'Return Data'!$B$7:$R$2700,11,0)</f>
        <v>6.9379999999999997</v>
      </c>
      <c r="Q25" s="66">
        <f t="shared" si="6"/>
        <v>17</v>
      </c>
      <c r="R25" s="65">
        <f>VLOOKUP($A25,'Return Data'!$B$7:$R$2700,12,0)</f>
        <v>7.3262999999999998</v>
      </c>
      <c r="S25" s="66">
        <f t="shared" si="7"/>
        <v>16</v>
      </c>
      <c r="T25" s="65">
        <f>VLOOKUP($A25,'Return Data'!$B$7:$R$2700,13,0)</f>
        <v>7.4256000000000002</v>
      </c>
      <c r="U25" s="66">
        <f t="shared" si="8"/>
        <v>15</v>
      </c>
      <c r="V25" s="65">
        <f>VLOOKUP($A25,'Return Data'!$B$7:$R$2700,17,0)</f>
        <v>8.3183000000000007</v>
      </c>
      <c r="W25" s="66">
        <f t="shared" si="9"/>
        <v>10</v>
      </c>
      <c r="X25" s="65">
        <f>VLOOKUP($A25,'Return Data'!$B$7:$R$2700,14,0)</f>
        <v>7.8970000000000002</v>
      </c>
      <c r="Y25" s="66">
        <f t="shared" si="10"/>
        <v>9</v>
      </c>
      <c r="Z25" s="65">
        <f>VLOOKUP($A25,'Return Data'!$B$7:$R$2700,16,0)</f>
        <v>7.7991000000000001</v>
      </c>
      <c r="AA25" s="67">
        <f t="shared" si="11"/>
        <v>15</v>
      </c>
    </row>
    <row r="26" spans="1:27" x14ac:dyDescent="0.3">
      <c r="A26" s="63" t="s">
        <v>1084</v>
      </c>
      <c r="B26" s="64">
        <f>VLOOKUP($A26,'Return Data'!$B$7:$R$2700,3,0)</f>
        <v>44158</v>
      </c>
      <c r="C26" s="65">
        <f>VLOOKUP($A26,'Return Data'!$B$7:$R$2700,4,0)</f>
        <v>1869.4186999999999</v>
      </c>
      <c r="D26" s="65">
        <f>VLOOKUP($A26,'Return Data'!$B$7:$R$2700,5,0)</f>
        <v>4.3601000000000001</v>
      </c>
      <c r="E26" s="66">
        <f t="shared" si="0"/>
        <v>11</v>
      </c>
      <c r="F26" s="65">
        <f>VLOOKUP($A26,'Return Data'!$B$7:$R$2700,6,0)</f>
        <v>4.3601000000000001</v>
      </c>
      <c r="G26" s="66">
        <f t="shared" si="1"/>
        <v>11</v>
      </c>
      <c r="H26" s="65">
        <f>VLOOKUP($A26,'Return Data'!$B$7:$R$2700,7,0)</f>
        <v>7.1172000000000004</v>
      </c>
      <c r="I26" s="66">
        <f t="shared" si="2"/>
        <v>9</v>
      </c>
      <c r="J26" s="65">
        <f>VLOOKUP($A26,'Return Data'!$B$7:$R$2700,8,0)</f>
        <v>7.6505999999999998</v>
      </c>
      <c r="K26" s="66">
        <f t="shared" si="3"/>
        <v>7</v>
      </c>
      <c r="L26" s="65">
        <f>VLOOKUP($A26,'Return Data'!$B$7:$R$2700,9,0)</f>
        <v>6.0678999999999998</v>
      </c>
      <c r="M26" s="66">
        <f t="shared" si="4"/>
        <v>10</v>
      </c>
      <c r="N26" s="65">
        <f>VLOOKUP($A26,'Return Data'!$B$7:$R$2700,10,0)</f>
        <v>6.1768999999999998</v>
      </c>
      <c r="O26" s="66">
        <f t="shared" si="5"/>
        <v>12</v>
      </c>
      <c r="P26" s="65">
        <f>VLOOKUP($A26,'Return Data'!$B$7:$R$2700,11,0)</f>
        <v>7.8810000000000002</v>
      </c>
      <c r="Q26" s="66">
        <f t="shared" si="6"/>
        <v>13</v>
      </c>
      <c r="R26" s="65">
        <f>VLOOKUP($A26,'Return Data'!$B$7:$R$2700,12,0)</f>
        <v>7.5304000000000002</v>
      </c>
      <c r="S26" s="66">
        <f t="shared" si="7"/>
        <v>14</v>
      </c>
      <c r="T26" s="65">
        <f>VLOOKUP($A26,'Return Data'!$B$7:$R$2700,13,0)</f>
        <v>6.9828000000000001</v>
      </c>
      <c r="U26" s="66">
        <f t="shared" si="8"/>
        <v>18</v>
      </c>
      <c r="V26" s="65">
        <f>VLOOKUP($A26,'Return Data'!$B$7:$R$2700,17,0)</f>
        <v>7.2548000000000004</v>
      </c>
      <c r="W26" s="66">
        <f t="shared" si="9"/>
        <v>14</v>
      </c>
      <c r="X26" s="65">
        <f>VLOOKUP($A26,'Return Data'!$B$7:$R$2700,14,0)</f>
        <v>7.0397999999999996</v>
      </c>
      <c r="Y26" s="66">
        <f t="shared" si="10"/>
        <v>14</v>
      </c>
      <c r="Z26" s="65">
        <f>VLOOKUP($A26,'Return Data'!$B$7:$R$2700,16,0)</f>
        <v>7.6447000000000003</v>
      </c>
      <c r="AA26" s="67">
        <f t="shared" si="11"/>
        <v>18</v>
      </c>
    </row>
    <row r="27" spans="1:27" x14ac:dyDescent="0.3">
      <c r="A27" s="63" t="s">
        <v>1087</v>
      </c>
      <c r="B27" s="64">
        <f>VLOOKUP($A27,'Return Data'!$B$7:$R$2700,3,0)</f>
        <v>44158</v>
      </c>
      <c r="C27" s="65">
        <f>VLOOKUP($A27,'Return Data'!$B$7:$R$2700,4,0)</f>
        <v>2972.7368999999999</v>
      </c>
      <c r="D27" s="65">
        <f>VLOOKUP($A27,'Return Data'!$B$7:$R$2700,5,0)</f>
        <v>3.5081000000000002</v>
      </c>
      <c r="E27" s="66">
        <f t="shared" si="0"/>
        <v>19</v>
      </c>
      <c r="F27" s="65">
        <f>VLOOKUP($A27,'Return Data'!$B$7:$R$2700,6,0)</f>
        <v>3.5081000000000002</v>
      </c>
      <c r="G27" s="66">
        <f t="shared" si="1"/>
        <v>19</v>
      </c>
      <c r="H27" s="65">
        <f>VLOOKUP($A27,'Return Data'!$B$7:$R$2700,7,0)</f>
        <v>7.5646000000000004</v>
      </c>
      <c r="I27" s="66">
        <f t="shared" si="2"/>
        <v>6</v>
      </c>
      <c r="J27" s="65">
        <f>VLOOKUP($A27,'Return Data'!$B$7:$R$2700,8,0)</f>
        <v>7.5086000000000004</v>
      </c>
      <c r="K27" s="66">
        <f t="shared" si="3"/>
        <v>9</v>
      </c>
      <c r="L27" s="65">
        <f>VLOOKUP($A27,'Return Data'!$B$7:$R$2700,9,0)</f>
        <v>7.24</v>
      </c>
      <c r="M27" s="66">
        <f t="shared" si="4"/>
        <v>4</v>
      </c>
      <c r="N27" s="65">
        <f>VLOOKUP($A27,'Return Data'!$B$7:$R$2700,10,0)</f>
        <v>7.1729000000000003</v>
      </c>
      <c r="O27" s="66">
        <f t="shared" si="5"/>
        <v>7</v>
      </c>
      <c r="P27" s="65">
        <f>VLOOKUP($A27,'Return Data'!$B$7:$R$2700,11,0)</f>
        <v>8.8722999999999992</v>
      </c>
      <c r="Q27" s="66">
        <f t="shared" si="6"/>
        <v>9</v>
      </c>
      <c r="R27" s="65">
        <f>VLOOKUP($A27,'Return Data'!$B$7:$R$2700,12,0)</f>
        <v>7.952</v>
      </c>
      <c r="S27" s="66">
        <f t="shared" si="7"/>
        <v>9</v>
      </c>
      <c r="T27" s="65">
        <f>VLOOKUP($A27,'Return Data'!$B$7:$R$2700,13,0)</f>
        <v>8.1599000000000004</v>
      </c>
      <c r="U27" s="66">
        <f t="shared" si="8"/>
        <v>7</v>
      </c>
      <c r="V27" s="65">
        <f>VLOOKUP($A27,'Return Data'!$B$7:$R$2700,17,0)</f>
        <v>7.9794999999999998</v>
      </c>
      <c r="W27" s="66">
        <f t="shared" si="9"/>
        <v>12</v>
      </c>
      <c r="X27" s="65">
        <f>VLOOKUP($A27,'Return Data'!$B$7:$R$2700,14,0)</f>
        <v>7.6528</v>
      </c>
      <c r="Y27" s="66">
        <f t="shared" si="10"/>
        <v>12</v>
      </c>
      <c r="Z27" s="65">
        <f>VLOOKUP($A27,'Return Data'!$B$7:$R$2700,16,0)</f>
        <v>8.4146999999999998</v>
      </c>
      <c r="AA27" s="67">
        <f t="shared" si="11"/>
        <v>9</v>
      </c>
    </row>
    <row r="28" spans="1:27" x14ac:dyDescent="0.3">
      <c r="A28" s="63" t="s">
        <v>1089</v>
      </c>
      <c r="B28" s="64">
        <f>VLOOKUP($A28,'Return Data'!$B$7:$R$2700,3,0)</f>
        <v>44158</v>
      </c>
      <c r="C28" s="65">
        <f>VLOOKUP($A28,'Return Data'!$B$7:$R$2700,4,0)</f>
        <v>24.187200000000001</v>
      </c>
      <c r="D28" s="65">
        <f>VLOOKUP($A28,'Return Data'!$B$7:$R$2700,5,0)</f>
        <v>3.9247999999999998</v>
      </c>
      <c r="E28" s="66">
        <f t="shared" si="0"/>
        <v>14</v>
      </c>
      <c r="F28" s="65">
        <f>VLOOKUP($A28,'Return Data'!$B$7:$R$2700,6,0)</f>
        <v>3.9247999999999998</v>
      </c>
      <c r="G28" s="66">
        <f t="shared" si="1"/>
        <v>14</v>
      </c>
      <c r="H28" s="65">
        <f>VLOOKUP($A28,'Return Data'!$B$7:$R$2700,7,0)</f>
        <v>7.0609999999999999</v>
      </c>
      <c r="I28" s="66">
        <f t="shared" si="2"/>
        <v>11</v>
      </c>
      <c r="J28" s="65">
        <f>VLOOKUP($A28,'Return Data'!$B$7:$R$2700,8,0)</f>
        <v>7.2854000000000001</v>
      </c>
      <c r="K28" s="66">
        <f t="shared" si="3"/>
        <v>11</v>
      </c>
      <c r="L28" s="65">
        <f>VLOOKUP($A28,'Return Data'!$B$7:$R$2700,9,0)</f>
        <v>5.851</v>
      </c>
      <c r="M28" s="66">
        <f t="shared" si="4"/>
        <v>13</v>
      </c>
      <c r="N28" s="65">
        <f>VLOOKUP($A28,'Return Data'!$B$7:$R$2700,10,0)</f>
        <v>6.6075999999999997</v>
      </c>
      <c r="O28" s="66">
        <f t="shared" si="5"/>
        <v>10</v>
      </c>
      <c r="P28" s="65">
        <f>VLOOKUP($A28,'Return Data'!$B$7:$R$2700,11,0)</f>
        <v>1.1718</v>
      </c>
      <c r="Q28" s="66">
        <f t="shared" si="6"/>
        <v>25</v>
      </c>
      <c r="R28" s="65">
        <f>VLOOKUP($A28,'Return Data'!$B$7:$R$2700,12,0)</f>
        <v>1.9628000000000001</v>
      </c>
      <c r="S28" s="66">
        <f t="shared" si="7"/>
        <v>24</v>
      </c>
      <c r="T28" s="65">
        <f>VLOOKUP($A28,'Return Data'!$B$7:$R$2700,13,0)</f>
        <v>3.2395999999999998</v>
      </c>
      <c r="U28" s="66">
        <f t="shared" si="8"/>
        <v>23</v>
      </c>
      <c r="V28" s="65">
        <f>VLOOKUP($A28,'Return Data'!$B$7:$R$2700,17,0)</f>
        <v>-2.7162999999999999</v>
      </c>
      <c r="W28" s="66">
        <f t="shared" si="9"/>
        <v>24</v>
      </c>
      <c r="X28" s="65">
        <f>VLOOKUP($A28,'Return Data'!$B$7:$R$2700,14,0)</f>
        <v>0.50670000000000004</v>
      </c>
      <c r="Y28" s="66">
        <f t="shared" si="10"/>
        <v>23</v>
      </c>
      <c r="Z28" s="65">
        <f>VLOOKUP($A28,'Return Data'!$B$7:$R$2700,16,0)</f>
        <v>5.9577</v>
      </c>
      <c r="AA28" s="67">
        <f t="shared" si="11"/>
        <v>22</v>
      </c>
    </row>
    <row r="29" spans="1:27" x14ac:dyDescent="0.3">
      <c r="A29" s="63" t="s">
        <v>1091</v>
      </c>
      <c r="B29" s="64">
        <f>VLOOKUP($A29,'Return Data'!$B$7:$R$2700,3,0)</f>
        <v>44158</v>
      </c>
      <c r="C29" s="65">
        <f>VLOOKUP($A29,'Return Data'!$B$7:$R$2700,4,0)</f>
        <v>2813.3346999999999</v>
      </c>
      <c r="D29" s="65">
        <f>VLOOKUP($A29,'Return Data'!$B$7:$R$2700,5,0)</f>
        <v>3.4710999999999999</v>
      </c>
      <c r="E29" s="66">
        <f t="shared" si="0"/>
        <v>20</v>
      </c>
      <c r="F29" s="65">
        <f>VLOOKUP($A29,'Return Data'!$B$7:$R$2700,6,0)</f>
        <v>3.4710999999999999</v>
      </c>
      <c r="G29" s="66">
        <f t="shared" si="1"/>
        <v>20</v>
      </c>
      <c r="H29" s="65">
        <f>VLOOKUP($A29,'Return Data'!$B$7:$R$2700,7,0)</f>
        <v>5.2050000000000001</v>
      </c>
      <c r="I29" s="66">
        <f t="shared" si="2"/>
        <v>24</v>
      </c>
      <c r="J29" s="65">
        <f>VLOOKUP($A29,'Return Data'!$B$7:$R$2700,8,0)</f>
        <v>5.3666</v>
      </c>
      <c r="K29" s="66">
        <f t="shared" si="3"/>
        <v>24</v>
      </c>
      <c r="L29" s="65">
        <f>VLOOKUP($A29,'Return Data'!$B$7:$R$2700,9,0)</f>
        <v>4.8498999999999999</v>
      </c>
      <c r="M29" s="66">
        <f t="shared" si="4"/>
        <v>23</v>
      </c>
      <c r="N29" s="65">
        <f>VLOOKUP($A29,'Return Data'!$B$7:$R$2700,10,0)</f>
        <v>4.6961000000000004</v>
      </c>
      <c r="O29" s="66">
        <f t="shared" si="5"/>
        <v>26</v>
      </c>
      <c r="P29" s="65">
        <f>VLOOKUP($A29,'Return Data'!$B$7:$R$2700,11,0)</f>
        <v>16.079000000000001</v>
      </c>
      <c r="Q29" s="66">
        <f t="shared" si="6"/>
        <v>4</v>
      </c>
      <c r="R29" s="65">
        <f>VLOOKUP($A29,'Return Data'!$B$7:$R$2700,12,0)</f>
        <v>5.0427999999999997</v>
      </c>
      <c r="S29" s="66">
        <f t="shared" si="7"/>
        <v>22</v>
      </c>
      <c r="T29" s="65">
        <f>VLOOKUP($A29,'Return Data'!$B$7:$R$2700,13,0)</f>
        <v>5.5658000000000003</v>
      </c>
      <c r="U29" s="66">
        <f t="shared" si="8"/>
        <v>21</v>
      </c>
      <c r="V29" s="65">
        <f>VLOOKUP($A29,'Return Data'!$B$7:$R$2700,17,0)</f>
        <v>-2.6078999999999999</v>
      </c>
      <c r="W29" s="66">
        <f t="shared" si="9"/>
        <v>23</v>
      </c>
      <c r="X29" s="65">
        <f>VLOOKUP($A29,'Return Data'!$B$7:$R$2700,14,0)</f>
        <v>0.27200000000000002</v>
      </c>
      <c r="Y29" s="66">
        <f t="shared" si="10"/>
        <v>24</v>
      </c>
      <c r="Z29" s="65">
        <f>VLOOKUP($A29,'Return Data'!$B$7:$R$2700,16,0)</f>
        <v>5.6349</v>
      </c>
      <c r="AA29" s="67">
        <f t="shared" si="11"/>
        <v>24</v>
      </c>
    </row>
    <row r="30" spans="1:27" x14ac:dyDescent="0.3">
      <c r="A30" s="63" t="s">
        <v>1093</v>
      </c>
      <c r="B30" s="64">
        <f>VLOOKUP($A30,'Return Data'!$B$7:$R$2700,3,0)</f>
        <v>44158</v>
      </c>
      <c r="C30" s="65">
        <f>VLOOKUP($A30,'Return Data'!$B$7:$R$2700,4,0)</f>
        <v>2765.1927999999998</v>
      </c>
      <c r="D30" s="65">
        <f>VLOOKUP($A30,'Return Data'!$B$7:$R$2700,5,0)</f>
        <v>3.8925000000000001</v>
      </c>
      <c r="E30" s="66">
        <f t="shared" si="0"/>
        <v>16</v>
      </c>
      <c r="F30" s="65">
        <f>VLOOKUP($A30,'Return Data'!$B$7:$R$2700,6,0)</f>
        <v>3.8925000000000001</v>
      </c>
      <c r="G30" s="66">
        <f t="shared" si="1"/>
        <v>16</v>
      </c>
      <c r="H30" s="65">
        <f>VLOOKUP($A30,'Return Data'!$B$7:$R$2700,7,0)</f>
        <v>6.5500999999999996</v>
      </c>
      <c r="I30" s="66">
        <f t="shared" si="2"/>
        <v>15</v>
      </c>
      <c r="J30" s="65">
        <f>VLOOKUP($A30,'Return Data'!$B$7:$R$2700,8,0)</f>
        <v>6.7873000000000001</v>
      </c>
      <c r="K30" s="66">
        <f t="shared" si="3"/>
        <v>16</v>
      </c>
      <c r="L30" s="65">
        <f>VLOOKUP($A30,'Return Data'!$B$7:$R$2700,9,0)</f>
        <v>5.5811000000000002</v>
      </c>
      <c r="M30" s="66">
        <f t="shared" si="4"/>
        <v>17</v>
      </c>
      <c r="N30" s="65">
        <f>VLOOKUP($A30,'Return Data'!$B$7:$R$2700,10,0)</f>
        <v>5.9633000000000003</v>
      </c>
      <c r="O30" s="66">
        <f t="shared" si="5"/>
        <v>16</v>
      </c>
      <c r="P30" s="65">
        <f>VLOOKUP($A30,'Return Data'!$B$7:$R$2700,11,0)</f>
        <v>6.7279</v>
      </c>
      <c r="Q30" s="66">
        <f t="shared" si="6"/>
        <v>19</v>
      </c>
      <c r="R30" s="65">
        <f>VLOOKUP($A30,'Return Data'!$B$7:$R$2700,12,0)</f>
        <v>7.6214000000000004</v>
      </c>
      <c r="S30" s="66">
        <f t="shared" si="7"/>
        <v>12</v>
      </c>
      <c r="T30" s="65">
        <f>VLOOKUP($A30,'Return Data'!$B$7:$R$2700,13,0)</f>
        <v>7.4764999999999997</v>
      </c>
      <c r="U30" s="66">
        <f t="shared" si="8"/>
        <v>13</v>
      </c>
      <c r="V30" s="65">
        <f>VLOOKUP($A30,'Return Data'!$B$7:$R$2700,17,0)</f>
        <v>8.3414000000000001</v>
      </c>
      <c r="W30" s="66">
        <f t="shared" si="9"/>
        <v>9</v>
      </c>
      <c r="X30" s="65">
        <f>VLOOKUP($A30,'Return Data'!$B$7:$R$2700,14,0)</f>
        <v>7.9070999999999998</v>
      </c>
      <c r="Y30" s="66">
        <f t="shared" si="10"/>
        <v>8</v>
      </c>
      <c r="Z30" s="65">
        <f>VLOOKUP($A30,'Return Data'!$B$7:$R$2700,16,0)</f>
        <v>8.2792999999999992</v>
      </c>
      <c r="AA30" s="67">
        <f t="shared" si="11"/>
        <v>11</v>
      </c>
    </row>
    <row r="31" spans="1:27" x14ac:dyDescent="0.3">
      <c r="A31" s="63" t="s">
        <v>1094</v>
      </c>
      <c r="B31" s="64">
        <f>VLOOKUP($A31,'Return Data'!$B$7:$R$2700,3,0)</f>
        <v>44158</v>
      </c>
      <c r="C31" s="65">
        <f>VLOOKUP($A31,'Return Data'!$B$7:$R$2700,4,0)</f>
        <v>26.792200000000001</v>
      </c>
      <c r="D31" s="65">
        <f>VLOOKUP($A31,'Return Data'!$B$7:$R$2700,5,0)</f>
        <v>3.6339999999999999</v>
      </c>
      <c r="E31" s="66">
        <f t="shared" si="0"/>
        <v>18</v>
      </c>
      <c r="F31" s="65">
        <f>VLOOKUP($A31,'Return Data'!$B$7:$R$2700,6,0)</f>
        <v>3.6339999999999999</v>
      </c>
      <c r="G31" s="66">
        <f t="shared" si="1"/>
        <v>18</v>
      </c>
      <c r="H31" s="65">
        <f>VLOOKUP($A31,'Return Data'!$B$7:$R$2700,7,0)</f>
        <v>5.1295999999999999</v>
      </c>
      <c r="I31" s="66">
        <f t="shared" si="2"/>
        <v>25</v>
      </c>
      <c r="J31" s="65">
        <f>VLOOKUP($A31,'Return Data'!$B$7:$R$2700,8,0)</f>
        <v>5.2652999999999999</v>
      </c>
      <c r="K31" s="66">
        <f t="shared" si="3"/>
        <v>25</v>
      </c>
      <c r="L31" s="65">
        <f>VLOOKUP($A31,'Return Data'!$B$7:$R$2700,9,0)</f>
        <v>4.8009000000000004</v>
      </c>
      <c r="M31" s="66">
        <f t="shared" si="4"/>
        <v>24</v>
      </c>
      <c r="N31" s="65">
        <f>VLOOKUP($A31,'Return Data'!$B$7:$R$2700,10,0)</f>
        <v>4.9954000000000001</v>
      </c>
      <c r="O31" s="66">
        <f t="shared" si="5"/>
        <v>24</v>
      </c>
      <c r="P31" s="65">
        <f>VLOOKUP($A31,'Return Data'!$B$7:$R$2700,11,0)</f>
        <v>5.9692999999999996</v>
      </c>
      <c r="Q31" s="66">
        <f t="shared" si="6"/>
        <v>23</v>
      </c>
      <c r="R31" s="65">
        <f>VLOOKUP($A31,'Return Data'!$B$7:$R$2700,12,0)</f>
        <v>6.3625999999999996</v>
      </c>
      <c r="S31" s="66">
        <f t="shared" si="7"/>
        <v>20</v>
      </c>
      <c r="T31" s="65">
        <f>VLOOKUP($A31,'Return Data'!$B$7:$R$2700,13,0)</f>
        <v>6.7762000000000002</v>
      </c>
      <c r="U31" s="66">
        <f t="shared" si="8"/>
        <v>20</v>
      </c>
      <c r="V31" s="65">
        <f>VLOOKUP($A31,'Return Data'!$B$7:$R$2700,17,0)</f>
        <v>2.5592999999999999</v>
      </c>
      <c r="W31" s="66">
        <f t="shared" si="9"/>
        <v>19</v>
      </c>
      <c r="X31" s="65">
        <f>VLOOKUP($A31,'Return Data'!$B$7:$R$2700,14,0)</f>
        <v>4.0609999999999999</v>
      </c>
      <c r="Y31" s="66">
        <f t="shared" si="10"/>
        <v>19</v>
      </c>
      <c r="Z31" s="65">
        <f>VLOOKUP($A31,'Return Data'!$B$7:$R$2700,16,0)</f>
        <v>7.0483000000000002</v>
      </c>
      <c r="AA31" s="67">
        <f t="shared" si="11"/>
        <v>19</v>
      </c>
    </row>
    <row r="32" spans="1:27" x14ac:dyDescent="0.3">
      <c r="A32" s="63" t="s">
        <v>1098</v>
      </c>
      <c r="B32" s="64">
        <f>VLOOKUP($A32,'Return Data'!$B$7:$R$2700,3,0)</f>
        <v>44158</v>
      </c>
      <c r="C32" s="65">
        <f>VLOOKUP($A32,'Return Data'!$B$7:$R$2700,4,0)</f>
        <v>3084.4204</v>
      </c>
      <c r="D32" s="65">
        <f>VLOOKUP($A32,'Return Data'!$B$7:$R$2700,5,0)</f>
        <v>3.3814000000000002</v>
      </c>
      <c r="E32" s="66">
        <f t="shared" si="0"/>
        <v>22</v>
      </c>
      <c r="F32" s="65">
        <f>VLOOKUP($A32,'Return Data'!$B$7:$R$2700,6,0)</f>
        <v>3.3814000000000002</v>
      </c>
      <c r="G32" s="66">
        <f t="shared" si="1"/>
        <v>22</v>
      </c>
      <c r="H32" s="65">
        <f>VLOOKUP($A32,'Return Data'!$B$7:$R$2700,7,0)</f>
        <v>7.2427000000000001</v>
      </c>
      <c r="I32" s="66">
        <f t="shared" si="2"/>
        <v>8</v>
      </c>
      <c r="J32" s="65">
        <f>VLOOKUP($A32,'Return Data'!$B$7:$R$2700,8,0)</f>
        <v>7.03</v>
      </c>
      <c r="K32" s="66">
        <f t="shared" si="3"/>
        <v>15</v>
      </c>
      <c r="L32" s="65">
        <f>VLOOKUP($A32,'Return Data'!$B$7:$R$2700,9,0)</f>
        <v>6.2920999999999996</v>
      </c>
      <c r="M32" s="66">
        <f t="shared" si="4"/>
        <v>9</v>
      </c>
      <c r="N32" s="65">
        <f>VLOOKUP($A32,'Return Data'!$B$7:$R$2700,10,0)</f>
        <v>6.4039999999999999</v>
      </c>
      <c r="O32" s="66">
        <f t="shared" si="5"/>
        <v>11</v>
      </c>
      <c r="P32" s="65">
        <f>VLOOKUP($A32,'Return Data'!$B$7:$R$2700,11,0)</f>
        <v>7.4554</v>
      </c>
      <c r="Q32" s="66">
        <f t="shared" si="6"/>
        <v>15</v>
      </c>
      <c r="R32" s="65">
        <f>VLOOKUP($A32,'Return Data'!$B$7:$R$2700,12,0)</f>
        <v>8.1046999999999993</v>
      </c>
      <c r="S32" s="66">
        <f t="shared" si="7"/>
        <v>7</v>
      </c>
      <c r="T32" s="65">
        <f>VLOOKUP($A32,'Return Data'!$B$7:$R$2700,13,0)</f>
        <v>7.7601000000000004</v>
      </c>
      <c r="U32" s="66">
        <f t="shared" si="8"/>
        <v>9</v>
      </c>
      <c r="V32" s="65">
        <f>VLOOKUP($A32,'Return Data'!$B$7:$R$2700,17,0)</f>
        <v>5.3323999999999998</v>
      </c>
      <c r="W32" s="66">
        <f t="shared" si="9"/>
        <v>18</v>
      </c>
      <c r="X32" s="65">
        <f>VLOOKUP($A32,'Return Data'!$B$7:$R$2700,14,0)</f>
        <v>5.9067999999999996</v>
      </c>
      <c r="Y32" s="66">
        <f t="shared" si="10"/>
        <v>18</v>
      </c>
      <c r="Z32" s="65">
        <f>VLOOKUP($A32,'Return Data'!$B$7:$R$2700,16,0)</f>
        <v>7.6668000000000003</v>
      </c>
      <c r="AA32" s="67">
        <f t="shared" si="11"/>
        <v>16</v>
      </c>
    </row>
    <row r="33" spans="1:27" x14ac:dyDescent="0.3">
      <c r="A33" s="63" t="s">
        <v>1099</v>
      </c>
      <c r="B33" s="64">
        <f>VLOOKUP($A33,'Return Data'!$B$7:$R$2700,3,0)</f>
        <v>44158</v>
      </c>
      <c r="C33" s="65">
        <f>VLOOKUP($A33,'Return Data'!$B$7:$R$2700,4,0)</f>
        <v>31.466999999999999</v>
      </c>
      <c r="D33" s="65">
        <f>VLOOKUP($A33,'Return Data'!$B$7:$R$2700,5,0)</f>
        <v>0</v>
      </c>
      <c r="E33" s="66">
        <f t="shared" si="0"/>
        <v>26</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-13.851000000000001</v>
      </c>
      <c r="Q33" s="66">
        <f t="shared" si="6"/>
        <v>27</v>
      </c>
      <c r="R33" s="65">
        <f>VLOOKUP($A33,'Return Data'!$B$7:$R$2700,12,0)</f>
        <v>-27.1479</v>
      </c>
      <c r="S33" s="66">
        <f t="shared" si="7"/>
        <v>27</v>
      </c>
      <c r="T33" s="65">
        <f>VLOOKUP($A33,'Return Data'!$B$7:$R$2700,13,0)</f>
        <v>-30.5304</v>
      </c>
      <c r="U33" s="66">
        <f t="shared" si="8"/>
        <v>27</v>
      </c>
      <c r="V33" s="65"/>
      <c r="W33" s="66"/>
      <c r="X33" s="65"/>
      <c r="Y33" s="66"/>
      <c r="Z33" s="65">
        <f>VLOOKUP($A33,'Return Data'!$B$7:$R$2700,16,0)</f>
        <v>-23.9499</v>
      </c>
      <c r="AA33" s="67">
        <f t="shared" si="11"/>
        <v>27</v>
      </c>
    </row>
    <row r="34" spans="1:27" x14ac:dyDescent="0.3">
      <c r="A34" s="63" t="s">
        <v>1100</v>
      </c>
      <c r="B34" s="64">
        <f>VLOOKUP($A34,'Return Data'!$B$7:$R$2700,3,0)</f>
        <v>44158</v>
      </c>
      <c r="C34" s="65">
        <f>VLOOKUP($A34,'Return Data'!$B$7:$R$2700,4,0)</f>
        <v>2614.2619</v>
      </c>
      <c r="D34" s="65">
        <f>VLOOKUP($A34,'Return Data'!$B$7:$R$2700,5,0)</f>
        <v>3.1315</v>
      </c>
      <c r="E34" s="66">
        <f t="shared" si="0"/>
        <v>23</v>
      </c>
      <c r="F34" s="65">
        <f>VLOOKUP($A34,'Return Data'!$B$7:$R$2700,6,0)</f>
        <v>3.1315</v>
      </c>
      <c r="G34" s="66">
        <f t="shared" si="1"/>
        <v>23</v>
      </c>
      <c r="H34" s="65">
        <f>VLOOKUP($A34,'Return Data'!$B$7:$R$2700,7,0)</f>
        <v>5.0128000000000004</v>
      </c>
      <c r="I34" s="66">
        <f t="shared" si="2"/>
        <v>26</v>
      </c>
      <c r="J34" s="65">
        <f>VLOOKUP($A34,'Return Data'!$B$7:$R$2700,8,0)</f>
        <v>5.2439999999999998</v>
      </c>
      <c r="K34" s="66">
        <f t="shared" si="3"/>
        <v>26</v>
      </c>
      <c r="L34" s="65">
        <f>VLOOKUP($A34,'Return Data'!$B$7:$R$2700,9,0)</f>
        <v>4.7832999999999997</v>
      </c>
      <c r="M34" s="66">
        <f t="shared" si="4"/>
        <v>25</v>
      </c>
      <c r="N34" s="65">
        <f>VLOOKUP($A34,'Return Data'!$B$7:$R$2700,10,0)</f>
        <v>5.5769000000000002</v>
      </c>
      <c r="O34" s="66">
        <f t="shared" si="5"/>
        <v>19</v>
      </c>
      <c r="P34" s="65">
        <f>VLOOKUP($A34,'Return Data'!$B$7:$R$2700,11,0)</f>
        <v>6.7202999999999999</v>
      </c>
      <c r="Q34" s="66">
        <f t="shared" si="6"/>
        <v>20</v>
      </c>
      <c r="R34" s="65">
        <f>VLOOKUP($A34,'Return Data'!$B$7:$R$2700,12,0)</f>
        <v>7.5869999999999997</v>
      </c>
      <c r="S34" s="66">
        <f t="shared" si="7"/>
        <v>13</v>
      </c>
      <c r="T34" s="65">
        <f>VLOOKUP($A34,'Return Data'!$B$7:$R$2700,13,0)</f>
        <v>7.4671000000000003</v>
      </c>
      <c r="U34" s="66">
        <f t="shared" si="8"/>
        <v>14</v>
      </c>
      <c r="V34" s="65">
        <f>VLOOKUP($A34,'Return Data'!$B$7:$R$2700,17,0)</f>
        <v>1.8176000000000001</v>
      </c>
      <c r="W34" s="66">
        <f>RANK(V34,V$8:V$34,0)</f>
        <v>20</v>
      </c>
      <c r="X34" s="65">
        <f>VLOOKUP($A34,'Return Data'!$B$7:$R$2700,14,0)</f>
        <v>3.4769000000000001</v>
      </c>
      <c r="Y34" s="66">
        <f>RANK(X34,X$8:X$34,0)</f>
        <v>20</v>
      </c>
      <c r="Z34" s="65">
        <f>VLOOKUP($A34,'Return Data'!$B$7:$R$2700,16,0)</f>
        <v>6.8324999999999996</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3.8487629629629634</v>
      </c>
      <c r="E36" s="74"/>
      <c r="F36" s="75">
        <f>AVERAGE(F8:F34)</f>
        <v>3.8487629629629634</v>
      </c>
      <c r="G36" s="74"/>
      <c r="H36" s="75">
        <f>AVERAGE(H8:H34)</f>
        <v>6.634540740740742</v>
      </c>
      <c r="I36" s="74"/>
      <c r="J36" s="75">
        <f>AVERAGE(J8:J34)</f>
        <v>6.9098222222222221</v>
      </c>
      <c r="K36" s="74"/>
      <c r="L36" s="75">
        <f>AVERAGE(L8:L34)</f>
        <v>6.0311111111111115</v>
      </c>
      <c r="M36" s="74"/>
      <c r="N36" s="75">
        <f>AVERAGE(N8:N34)</f>
        <v>6.2015444444444432</v>
      </c>
      <c r="O36" s="74"/>
      <c r="P36" s="75">
        <f>AVERAGE(P8:P34)</f>
        <v>10.496981481481477</v>
      </c>
      <c r="Q36" s="74"/>
      <c r="R36" s="75">
        <f>AVERAGE(R8:R34)</f>
        <v>5.5461962962962961</v>
      </c>
      <c r="S36" s="74"/>
      <c r="T36" s="75">
        <f>AVERAGE(T8:T34)</f>
        <v>5.0790481481481473</v>
      </c>
      <c r="U36" s="74"/>
      <c r="V36" s="75">
        <f>AVERAGE(V8:V34)</f>
        <v>4.8533999999999988</v>
      </c>
      <c r="W36" s="74"/>
      <c r="X36" s="75">
        <f>AVERAGE(X8:X34)</f>
        <v>5.4878269230769225</v>
      </c>
      <c r="Y36" s="74"/>
      <c r="Z36" s="75">
        <f>AVERAGE(Z8:Z34)</f>
        <v>6.2638666666666669</v>
      </c>
      <c r="AA36" s="76"/>
    </row>
    <row r="37" spans="1:27" x14ac:dyDescent="0.3">
      <c r="A37" s="73" t="s">
        <v>28</v>
      </c>
      <c r="B37" s="74"/>
      <c r="C37" s="74"/>
      <c r="D37" s="75">
        <f>MIN(D8:D34)</f>
        <v>-0.69379999999999997</v>
      </c>
      <c r="E37" s="74"/>
      <c r="F37" s="75">
        <f>MIN(F8:F34)</f>
        <v>-0.69379999999999997</v>
      </c>
      <c r="G37" s="74"/>
      <c r="H37" s="75">
        <f>MIN(H8:H34)</f>
        <v>0</v>
      </c>
      <c r="I37" s="74"/>
      <c r="J37" s="75">
        <f>MIN(J8:J34)</f>
        <v>0</v>
      </c>
      <c r="K37" s="74"/>
      <c r="L37" s="75">
        <f>MIN(L8:L34)</f>
        <v>0</v>
      </c>
      <c r="M37" s="74"/>
      <c r="N37" s="75">
        <f>MIN(N8:N34)</f>
        <v>0</v>
      </c>
      <c r="O37" s="74"/>
      <c r="P37" s="75">
        <f>MIN(P8:P34)</f>
        <v>-13.851000000000001</v>
      </c>
      <c r="Q37" s="74"/>
      <c r="R37" s="75">
        <f>MIN(R8:R34)</f>
        <v>-27.1479</v>
      </c>
      <c r="S37" s="74"/>
      <c r="T37" s="75">
        <f>MIN(T8:T34)</f>
        <v>-30.5304</v>
      </c>
      <c r="U37" s="74"/>
      <c r="V37" s="75">
        <f>MIN(V8:V34)</f>
        <v>-15.675000000000001</v>
      </c>
      <c r="W37" s="74"/>
      <c r="X37" s="75">
        <f>MIN(X8:X34)</f>
        <v>-8.7897999999999996</v>
      </c>
      <c r="Y37" s="74"/>
      <c r="Z37" s="75">
        <f>MIN(Z8:Z34)</f>
        <v>-23.9499</v>
      </c>
      <c r="AA37" s="76"/>
    </row>
    <row r="38" spans="1:27" ht="15" thickBot="1" x14ac:dyDescent="0.35">
      <c r="A38" s="77" t="s">
        <v>29</v>
      </c>
      <c r="B38" s="78"/>
      <c r="C38" s="78"/>
      <c r="D38" s="79">
        <f>MAX(D8:D34)</f>
        <v>6.1585999999999999</v>
      </c>
      <c r="E38" s="78"/>
      <c r="F38" s="79">
        <f>MAX(F8:F34)</f>
        <v>6.1585999999999999</v>
      </c>
      <c r="G38" s="78"/>
      <c r="H38" s="79">
        <f>MAX(H8:H34)</f>
        <v>11.554399999999999</v>
      </c>
      <c r="I38" s="78"/>
      <c r="J38" s="79">
        <f>MAX(J8:J34)</f>
        <v>13.375299999999999</v>
      </c>
      <c r="K38" s="78"/>
      <c r="L38" s="79">
        <f>MAX(L8:L34)</f>
        <v>13.916499999999999</v>
      </c>
      <c r="M38" s="78"/>
      <c r="N38" s="79">
        <f>MAX(N8:N34)</f>
        <v>11.980600000000001</v>
      </c>
      <c r="O38" s="78"/>
      <c r="P38" s="79">
        <f>MAX(P8:P34)</f>
        <v>61.484499999999997</v>
      </c>
      <c r="Q38" s="78"/>
      <c r="R38" s="79">
        <f>MAX(R8:R34)</f>
        <v>33.189</v>
      </c>
      <c r="S38" s="78"/>
      <c r="T38" s="79">
        <f>MAX(T8:T34)</f>
        <v>27.024899999999999</v>
      </c>
      <c r="U38" s="78"/>
      <c r="V38" s="79">
        <f>MAX(V8:V34)</f>
        <v>9.2864000000000004</v>
      </c>
      <c r="W38" s="78"/>
      <c r="X38" s="79">
        <f>MAX(X8:X34)</f>
        <v>8.6770999999999994</v>
      </c>
      <c r="Y38" s="78"/>
      <c r="Z38" s="79">
        <f>MAX(Z8:Z34)</f>
        <v>8.9329000000000001</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44158</v>
      </c>
      <c r="C8" s="65">
        <f>VLOOKUP($A8,'Return Data'!$B$7:$R$2700,4,0)</f>
        <v>510.6103</v>
      </c>
      <c r="D8" s="65">
        <f>VLOOKUP($A8,'Return Data'!$B$7:$R$2700,5,0)</f>
        <v>3.5251000000000001</v>
      </c>
      <c r="E8" s="66">
        <f t="shared" ref="E8:E34" si="0">RANK(D8,D$8:D$34,0)</f>
        <v>13</v>
      </c>
      <c r="F8" s="65">
        <f>VLOOKUP($A8,'Return Data'!$B$7:$R$2700,6,0)</f>
        <v>3.5251000000000001</v>
      </c>
      <c r="G8" s="66">
        <f t="shared" ref="G8:G34" si="1">RANK(F8,F$8:F$34,0)</f>
        <v>13</v>
      </c>
      <c r="H8" s="65">
        <f>VLOOKUP($A8,'Return Data'!$B$7:$R$2700,7,0)</f>
        <v>7.0747999999999998</v>
      </c>
      <c r="I8" s="66">
        <f t="shared" ref="I8:I34" si="2">RANK(H8,H$8:H$34,0)</f>
        <v>5</v>
      </c>
      <c r="J8" s="65">
        <f>VLOOKUP($A8,'Return Data'!$B$7:$R$2700,8,0)</f>
        <v>7.0575999999999999</v>
      </c>
      <c r="K8" s="66">
        <f t="shared" ref="K8:K34" si="3">RANK(J8,J$8:J$34,0)</f>
        <v>7</v>
      </c>
      <c r="L8" s="65">
        <f>VLOOKUP($A8,'Return Data'!$B$7:$R$2700,9,0)</f>
        <v>6.1040999999999999</v>
      </c>
      <c r="M8" s="66">
        <f t="shared" ref="M8:M34" si="4">RANK(L8,L$8:L$34,0)</f>
        <v>8</v>
      </c>
      <c r="N8" s="65">
        <f>VLOOKUP($A8,'Return Data'!$B$7:$R$2700,10,0)</f>
        <v>6.4287000000000001</v>
      </c>
      <c r="O8" s="66">
        <f t="shared" ref="O8:O34" si="5">RANK(N8,N$8:N$34,0)</f>
        <v>7</v>
      </c>
      <c r="P8" s="65">
        <f>VLOOKUP($A8,'Return Data'!$B$7:$R$2700,11,0)</f>
        <v>7.9211</v>
      </c>
      <c r="Q8" s="66">
        <f t="shared" ref="Q8:Q34" si="6">RANK(P8,P$8:P$34,0)</f>
        <v>12</v>
      </c>
      <c r="R8" s="65">
        <f>VLOOKUP($A8,'Return Data'!$B$7:$R$2700,12,0)</f>
        <v>8.0428999999999995</v>
      </c>
      <c r="S8" s="66">
        <f t="shared" ref="S8:S34" si="7">RANK(R8,R$8:R$34,0)</f>
        <v>5</v>
      </c>
      <c r="T8" s="65">
        <f>VLOOKUP($A8,'Return Data'!$B$7:$R$2700,13,0)</f>
        <v>7.7549000000000001</v>
      </c>
      <c r="U8" s="66">
        <f t="shared" ref="U8:U34" si="8">RANK(T8,T$8:T$34,0)</f>
        <v>5</v>
      </c>
      <c r="V8" s="65">
        <f>VLOOKUP($A8,'Return Data'!$B$7:$R$2700,17,0)</f>
        <v>8.2980999999999998</v>
      </c>
      <c r="W8" s="66">
        <f t="shared" ref="W8:W32" si="9">RANK(V8,V$8:V$34,0)</f>
        <v>5</v>
      </c>
      <c r="X8" s="65">
        <f>VLOOKUP($A8,'Return Data'!$B$7:$R$2700,14,0)</f>
        <v>7.67</v>
      </c>
      <c r="Y8" s="66">
        <f t="shared" ref="Y8:Y32" si="10">RANK(X8,X$8:X$34,0)</f>
        <v>5</v>
      </c>
      <c r="Z8" s="65">
        <f>VLOOKUP($A8,'Return Data'!$B$7:$R$2700,16,0)</f>
        <v>7.4997999999999996</v>
      </c>
      <c r="AA8" s="67">
        <f t="shared" ref="AA8:AA34" si="11">RANK(Z8,Z$8:Z$34,0)</f>
        <v>14</v>
      </c>
    </row>
    <row r="9" spans="1:27" x14ac:dyDescent="0.3">
      <c r="A9" s="63" t="s">
        <v>1045</v>
      </c>
      <c r="B9" s="64">
        <f>VLOOKUP($A9,'Return Data'!$B$7:$R$2700,3,0)</f>
        <v>44158</v>
      </c>
      <c r="C9" s="65">
        <f>VLOOKUP($A9,'Return Data'!$B$7:$R$2700,4,0)</f>
        <v>2373.6635000000001</v>
      </c>
      <c r="D9" s="65">
        <f>VLOOKUP($A9,'Return Data'!$B$7:$R$2700,5,0)</f>
        <v>3.0777000000000001</v>
      </c>
      <c r="E9" s="66">
        <f t="shared" si="0"/>
        <v>21</v>
      </c>
      <c r="F9" s="65">
        <f>VLOOKUP($A9,'Return Data'!$B$7:$R$2700,6,0)</f>
        <v>3.0777000000000001</v>
      </c>
      <c r="G9" s="66">
        <f t="shared" si="1"/>
        <v>21</v>
      </c>
      <c r="H9" s="65">
        <f>VLOOKUP($A9,'Return Data'!$B$7:$R$2700,7,0)</f>
        <v>6.2938999999999998</v>
      </c>
      <c r="I9" s="66">
        <f t="shared" si="2"/>
        <v>14</v>
      </c>
      <c r="J9" s="65">
        <f>VLOOKUP($A9,'Return Data'!$B$7:$R$2700,8,0)</f>
        <v>6.2401</v>
      </c>
      <c r="K9" s="66">
        <f t="shared" si="3"/>
        <v>16</v>
      </c>
      <c r="L9" s="65">
        <f>VLOOKUP($A9,'Return Data'!$B$7:$R$2700,9,0)</f>
        <v>5.5898000000000003</v>
      </c>
      <c r="M9" s="66">
        <f t="shared" si="4"/>
        <v>11</v>
      </c>
      <c r="N9" s="65">
        <f>VLOOKUP($A9,'Return Data'!$B$7:$R$2700,10,0)</f>
        <v>5.7671999999999999</v>
      </c>
      <c r="O9" s="66">
        <f t="shared" si="5"/>
        <v>12</v>
      </c>
      <c r="P9" s="65">
        <f>VLOOKUP($A9,'Return Data'!$B$7:$R$2700,11,0)</f>
        <v>7.1994999999999996</v>
      </c>
      <c r="Q9" s="66">
        <f t="shared" si="6"/>
        <v>15</v>
      </c>
      <c r="R9" s="65">
        <f>VLOOKUP($A9,'Return Data'!$B$7:$R$2700,12,0)</f>
        <v>7.6479999999999997</v>
      </c>
      <c r="S9" s="66">
        <f t="shared" si="7"/>
        <v>7</v>
      </c>
      <c r="T9" s="65">
        <f>VLOOKUP($A9,'Return Data'!$B$7:$R$2700,13,0)</f>
        <v>7.4729000000000001</v>
      </c>
      <c r="U9" s="66">
        <f t="shared" si="8"/>
        <v>7</v>
      </c>
      <c r="V9" s="65">
        <f>VLOOKUP($A9,'Return Data'!$B$7:$R$2700,17,0)</f>
        <v>8.3971</v>
      </c>
      <c r="W9" s="66">
        <f t="shared" si="9"/>
        <v>4</v>
      </c>
      <c r="X9" s="65">
        <f>VLOOKUP($A9,'Return Data'!$B$7:$R$2700,14,0)</f>
        <v>7.8449999999999998</v>
      </c>
      <c r="Y9" s="66">
        <f t="shared" si="10"/>
        <v>3</v>
      </c>
      <c r="Z9" s="65">
        <f>VLOOKUP($A9,'Return Data'!$B$7:$R$2700,16,0)</f>
        <v>8.0751000000000008</v>
      </c>
      <c r="AA9" s="67">
        <f t="shared" si="11"/>
        <v>4</v>
      </c>
    </row>
    <row r="10" spans="1:27" x14ac:dyDescent="0.3">
      <c r="A10" s="63" t="s">
        <v>1046</v>
      </c>
      <c r="B10" s="64">
        <f>VLOOKUP($A10,'Return Data'!$B$7:$R$2700,3,0)</f>
        <v>44158</v>
      </c>
      <c r="C10" s="65">
        <f>VLOOKUP($A10,'Return Data'!$B$7:$R$2700,4,0)</f>
        <v>1492.7647999999999</v>
      </c>
      <c r="D10" s="65">
        <f>VLOOKUP($A10,'Return Data'!$B$7:$R$2700,5,0)</f>
        <v>4.2381000000000002</v>
      </c>
      <c r="E10" s="66">
        <f t="shared" si="0"/>
        <v>8</v>
      </c>
      <c r="F10" s="65">
        <f>VLOOKUP($A10,'Return Data'!$B$7:$R$2700,6,0)</f>
        <v>4.2381000000000002</v>
      </c>
      <c r="G10" s="66">
        <f t="shared" si="1"/>
        <v>8</v>
      </c>
      <c r="H10" s="65">
        <f>VLOOKUP($A10,'Return Data'!$B$7:$R$2700,7,0)</f>
        <v>5.1441999999999997</v>
      </c>
      <c r="I10" s="66">
        <f t="shared" si="2"/>
        <v>23</v>
      </c>
      <c r="J10" s="65">
        <f>VLOOKUP($A10,'Return Data'!$B$7:$R$2700,8,0)</f>
        <v>5.3773999999999997</v>
      </c>
      <c r="K10" s="66">
        <f t="shared" si="3"/>
        <v>23</v>
      </c>
      <c r="L10" s="65">
        <f>VLOOKUP($A10,'Return Data'!$B$7:$R$2700,9,0)</f>
        <v>7.6105999999999998</v>
      </c>
      <c r="M10" s="66">
        <f t="shared" si="4"/>
        <v>2</v>
      </c>
      <c r="N10" s="65">
        <f>VLOOKUP($A10,'Return Data'!$B$7:$R$2700,10,0)</f>
        <v>8.2004000000000001</v>
      </c>
      <c r="O10" s="66">
        <f t="shared" si="5"/>
        <v>2</v>
      </c>
      <c r="P10" s="65">
        <f>VLOOKUP($A10,'Return Data'!$B$7:$R$2700,11,0)</f>
        <v>61.199800000000003</v>
      </c>
      <c r="Q10" s="66">
        <f t="shared" si="6"/>
        <v>1</v>
      </c>
      <c r="R10" s="65">
        <f>VLOOKUP($A10,'Return Data'!$B$7:$R$2700,12,0)</f>
        <v>-16.304500000000001</v>
      </c>
      <c r="S10" s="66">
        <f t="shared" si="7"/>
        <v>26</v>
      </c>
      <c r="T10" s="65">
        <f>VLOOKUP($A10,'Return Data'!$B$7:$R$2700,13,0)</f>
        <v>-15.1372</v>
      </c>
      <c r="U10" s="66">
        <f t="shared" si="8"/>
        <v>26</v>
      </c>
      <c r="V10" s="65">
        <f>VLOOKUP($A10,'Return Data'!$B$7:$R$2700,17,0)</f>
        <v>-15.9132</v>
      </c>
      <c r="W10" s="66">
        <f t="shared" si="9"/>
        <v>26</v>
      </c>
      <c r="X10" s="65">
        <f>VLOOKUP($A10,'Return Data'!$B$7:$R$2700,14,0)</f>
        <v>-9.0495999999999999</v>
      </c>
      <c r="Y10" s="66">
        <f t="shared" si="10"/>
        <v>26</v>
      </c>
      <c r="Z10" s="65">
        <f>VLOOKUP($A10,'Return Data'!$B$7:$R$2700,16,0)</f>
        <v>3.5689000000000002</v>
      </c>
      <c r="AA10" s="67">
        <f t="shared" si="11"/>
        <v>25</v>
      </c>
    </row>
    <row r="11" spans="1:27" x14ac:dyDescent="0.3">
      <c r="A11" s="63" t="s">
        <v>1050</v>
      </c>
      <c r="B11" s="64">
        <f>VLOOKUP($A11,'Return Data'!$B$7:$R$2700,3,0)</f>
        <v>44158</v>
      </c>
      <c r="C11" s="65">
        <f>VLOOKUP($A11,'Return Data'!$B$7:$R$2700,4,0)</f>
        <v>31.416499999999999</v>
      </c>
      <c r="D11" s="65">
        <f>VLOOKUP($A11,'Return Data'!$B$7:$R$2700,5,0)</f>
        <v>3.3313999999999999</v>
      </c>
      <c r="E11" s="66">
        <f t="shared" si="0"/>
        <v>14</v>
      </c>
      <c r="F11" s="65">
        <f>VLOOKUP($A11,'Return Data'!$B$7:$R$2700,6,0)</f>
        <v>3.3313999999999999</v>
      </c>
      <c r="G11" s="66">
        <f t="shared" si="1"/>
        <v>14</v>
      </c>
      <c r="H11" s="65">
        <f>VLOOKUP($A11,'Return Data'!$B$7:$R$2700,7,0)</f>
        <v>6.6577000000000002</v>
      </c>
      <c r="I11" s="66">
        <f t="shared" si="2"/>
        <v>8</v>
      </c>
      <c r="J11" s="65">
        <f>VLOOKUP($A11,'Return Data'!$B$7:$R$2700,8,0)</f>
        <v>6.8643999999999998</v>
      </c>
      <c r="K11" s="66">
        <f t="shared" si="3"/>
        <v>9</v>
      </c>
      <c r="L11" s="65">
        <f>VLOOKUP($A11,'Return Data'!$B$7:$R$2700,9,0)</f>
        <v>4.9603999999999999</v>
      </c>
      <c r="M11" s="66">
        <f t="shared" si="4"/>
        <v>17</v>
      </c>
      <c r="N11" s="65">
        <f>VLOOKUP($A11,'Return Data'!$B$7:$R$2700,10,0)</f>
        <v>5.8642000000000003</v>
      </c>
      <c r="O11" s="66">
        <f t="shared" si="5"/>
        <v>11</v>
      </c>
      <c r="P11" s="65">
        <f>VLOOKUP($A11,'Return Data'!$B$7:$R$2700,11,0)</f>
        <v>6.3445999999999998</v>
      </c>
      <c r="Q11" s="66">
        <f t="shared" si="6"/>
        <v>19</v>
      </c>
      <c r="R11" s="65">
        <f>VLOOKUP($A11,'Return Data'!$B$7:$R$2700,12,0)</f>
        <v>7.4935999999999998</v>
      </c>
      <c r="S11" s="66">
        <f t="shared" si="7"/>
        <v>9</v>
      </c>
      <c r="T11" s="65">
        <f>VLOOKUP($A11,'Return Data'!$B$7:$R$2700,13,0)</f>
        <v>7.3643000000000001</v>
      </c>
      <c r="U11" s="66">
        <f t="shared" si="8"/>
        <v>10</v>
      </c>
      <c r="V11" s="65">
        <f>VLOOKUP($A11,'Return Data'!$B$7:$R$2700,17,0)</f>
        <v>7.5491000000000001</v>
      </c>
      <c r="W11" s="66">
        <f t="shared" si="9"/>
        <v>11</v>
      </c>
      <c r="X11" s="65">
        <f>VLOOKUP($A11,'Return Data'!$B$7:$R$2700,14,0)</f>
        <v>7.1528</v>
      </c>
      <c r="Y11" s="66">
        <f t="shared" si="10"/>
        <v>12</v>
      </c>
      <c r="Z11" s="65">
        <f>VLOOKUP($A11,'Return Data'!$B$7:$R$2700,16,0)</f>
        <v>7.8750999999999998</v>
      </c>
      <c r="AA11" s="67">
        <f t="shared" si="11"/>
        <v>6</v>
      </c>
    </row>
    <row r="12" spans="1:27" x14ac:dyDescent="0.3">
      <c r="A12" s="63" t="s">
        <v>1053</v>
      </c>
      <c r="B12" s="64">
        <f>VLOOKUP($A12,'Return Data'!$B$7:$R$2700,3,0)</f>
        <v>44158</v>
      </c>
      <c r="C12" s="65">
        <f>VLOOKUP($A12,'Return Data'!$B$7:$R$2700,4,0)</f>
        <v>32.780200000000001</v>
      </c>
      <c r="D12" s="65">
        <f>VLOOKUP($A12,'Return Data'!$B$7:$R$2700,5,0)</f>
        <v>4.3441000000000001</v>
      </c>
      <c r="E12" s="66">
        <f t="shared" si="0"/>
        <v>6</v>
      </c>
      <c r="F12" s="65">
        <f>VLOOKUP($A12,'Return Data'!$B$7:$R$2700,6,0)</f>
        <v>4.3441000000000001</v>
      </c>
      <c r="G12" s="66">
        <f t="shared" si="1"/>
        <v>6</v>
      </c>
      <c r="H12" s="65">
        <f>VLOOKUP($A12,'Return Data'!$B$7:$R$2700,7,0)</f>
        <v>6.1456</v>
      </c>
      <c r="I12" s="66">
        <f t="shared" si="2"/>
        <v>16</v>
      </c>
      <c r="J12" s="65">
        <f>VLOOKUP($A12,'Return Data'!$B$7:$R$2700,8,0)</f>
        <v>6.1944999999999997</v>
      </c>
      <c r="K12" s="66">
        <f t="shared" si="3"/>
        <v>17</v>
      </c>
      <c r="L12" s="65">
        <f>VLOOKUP($A12,'Return Data'!$B$7:$R$2700,9,0)</f>
        <v>5.0609999999999999</v>
      </c>
      <c r="M12" s="66">
        <f t="shared" si="4"/>
        <v>16</v>
      </c>
      <c r="N12" s="65">
        <f>VLOOKUP($A12,'Return Data'!$B$7:$R$2700,10,0)</f>
        <v>4.7773000000000003</v>
      </c>
      <c r="O12" s="66">
        <f t="shared" si="5"/>
        <v>23</v>
      </c>
      <c r="P12" s="65">
        <f>VLOOKUP($A12,'Return Data'!$B$7:$R$2700,11,0)</f>
        <v>5.4851999999999999</v>
      </c>
      <c r="Q12" s="66">
        <f t="shared" si="6"/>
        <v>23</v>
      </c>
      <c r="R12" s="65">
        <f>VLOOKUP($A12,'Return Data'!$B$7:$R$2700,12,0)</f>
        <v>6.5881999999999996</v>
      </c>
      <c r="S12" s="66">
        <f t="shared" si="7"/>
        <v>18</v>
      </c>
      <c r="T12" s="65">
        <f>VLOOKUP($A12,'Return Data'!$B$7:$R$2700,13,0)</f>
        <v>6.5317999999999996</v>
      </c>
      <c r="U12" s="66">
        <f t="shared" si="8"/>
        <v>18</v>
      </c>
      <c r="V12" s="65">
        <f>VLOOKUP($A12,'Return Data'!$B$7:$R$2700,17,0)</f>
        <v>7.5857999999999999</v>
      </c>
      <c r="W12" s="66">
        <f t="shared" si="9"/>
        <v>10</v>
      </c>
      <c r="X12" s="65">
        <f>VLOOKUP($A12,'Return Data'!$B$7:$R$2700,14,0)</f>
        <v>7.1742999999999997</v>
      </c>
      <c r="Y12" s="66">
        <f t="shared" si="10"/>
        <v>11</v>
      </c>
      <c r="Z12" s="65">
        <f>VLOOKUP($A12,'Return Data'!$B$7:$R$2700,16,0)</f>
        <v>7.8376000000000001</v>
      </c>
      <c r="AA12" s="67">
        <f t="shared" si="11"/>
        <v>7</v>
      </c>
    </row>
    <row r="13" spans="1:27" x14ac:dyDescent="0.3">
      <c r="A13" s="63" t="s">
        <v>1055</v>
      </c>
      <c r="B13" s="64">
        <f>VLOOKUP($A13,'Return Data'!$B$7:$R$2700,3,0)</f>
        <v>44158</v>
      </c>
      <c r="C13" s="65">
        <f>VLOOKUP($A13,'Return Data'!$B$7:$R$2700,4,0)</f>
        <v>15.363300000000001</v>
      </c>
      <c r="D13" s="65">
        <f>VLOOKUP($A13,'Return Data'!$B$7:$R$2700,5,0)</f>
        <v>4.4363999999999999</v>
      </c>
      <c r="E13" s="66">
        <f t="shared" si="0"/>
        <v>5</v>
      </c>
      <c r="F13" s="65">
        <f>VLOOKUP($A13,'Return Data'!$B$7:$R$2700,6,0)</f>
        <v>4.4363999999999999</v>
      </c>
      <c r="G13" s="66">
        <f t="shared" si="1"/>
        <v>5</v>
      </c>
      <c r="H13" s="65">
        <f>VLOOKUP($A13,'Return Data'!$B$7:$R$2700,7,0)</f>
        <v>6.2351999999999999</v>
      </c>
      <c r="I13" s="66">
        <f t="shared" si="2"/>
        <v>15</v>
      </c>
      <c r="J13" s="65">
        <f>VLOOKUP($A13,'Return Data'!$B$7:$R$2700,8,0)</f>
        <v>6.8569000000000004</v>
      </c>
      <c r="K13" s="66">
        <f t="shared" si="3"/>
        <v>11</v>
      </c>
      <c r="L13" s="65">
        <f>VLOOKUP($A13,'Return Data'!$B$7:$R$2700,9,0)</f>
        <v>5.5980999999999996</v>
      </c>
      <c r="M13" s="66">
        <f t="shared" si="4"/>
        <v>10</v>
      </c>
      <c r="N13" s="65">
        <f>VLOOKUP($A13,'Return Data'!$B$7:$R$2700,10,0)</f>
        <v>5.2980999999999998</v>
      </c>
      <c r="O13" s="66">
        <f t="shared" si="5"/>
        <v>18</v>
      </c>
      <c r="P13" s="65">
        <f>VLOOKUP($A13,'Return Data'!$B$7:$R$2700,11,0)</f>
        <v>5.9805999999999999</v>
      </c>
      <c r="Q13" s="66">
        <f t="shared" si="6"/>
        <v>22</v>
      </c>
      <c r="R13" s="65">
        <f>VLOOKUP($A13,'Return Data'!$B$7:$R$2700,12,0)</f>
        <v>6.8841999999999999</v>
      </c>
      <c r="S13" s="66">
        <f t="shared" si="7"/>
        <v>16</v>
      </c>
      <c r="T13" s="65">
        <f>VLOOKUP($A13,'Return Data'!$B$7:$R$2700,13,0)</f>
        <v>6.7954999999999997</v>
      </c>
      <c r="U13" s="66">
        <f t="shared" si="8"/>
        <v>16</v>
      </c>
      <c r="V13" s="65">
        <f>VLOOKUP($A13,'Return Data'!$B$7:$R$2700,17,0)</f>
        <v>8.0348000000000006</v>
      </c>
      <c r="W13" s="66">
        <f t="shared" si="9"/>
        <v>7</v>
      </c>
      <c r="X13" s="65">
        <f>VLOOKUP($A13,'Return Data'!$B$7:$R$2700,14,0)</f>
        <v>7.5571000000000002</v>
      </c>
      <c r="Y13" s="66">
        <f t="shared" si="10"/>
        <v>6</v>
      </c>
      <c r="Z13" s="65">
        <f>VLOOKUP($A13,'Return Data'!$B$7:$R$2700,16,0)</f>
        <v>7.8068</v>
      </c>
      <c r="AA13" s="67">
        <f t="shared" si="11"/>
        <v>9</v>
      </c>
    </row>
    <row r="14" spans="1:27" x14ac:dyDescent="0.3">
      <c r="A14" s="63" t="s">
        <v>1057</v>
      </c>
      <c r="B14" s="64">
        <f>VLOOKUP($A14,'Return Data'!$B$7:$R$2700,3,0)</f>
        <v>44158</v>
      </c>
      <c r="C14" s="65">
        <f>VLOOKUP($A14,'Return Data'!$B$7:$R$2700,4,0)</f>
        <v>1994.5571</v>
      </c>
      <c r="D14" s="65">
        <f>VLOOKUP($A14,'Return Data'!$B$7:$R$2700,5,0)</f>
        <v>5.3581000000000003</v>
      </c>
      <c r="E14" s="66">
        <f t="shared" si="0"/>
        <v>2</v>
      </c>
      <c r="F14" s="65">
        <f>VLOOKUP($A14,'Return Data'!$B$7:$R$2700,6,0)</f>
        <v>5.3581000000000003</v>
      </c>
      <c r="G14" s="66">
        <f t="shared" si="1"/>
        <v>2</v>
      </c>
      <c r="H14" s="65">
        <f>VLOOKUP($A14,'Return Data'!$B$7:$R$2700,7,0)</f>
        <v>5.5739999999999998</v>
      </c>
      <c r="I14" s="66">
        <f t="shared" si="2"/>
        <v>19</v>
      </c>
      <c r="J14" s="65">
        <f>VLOOKUP($A14,'Return Data'!$B$7:$R$2700,8,0)</f>
        <v>5.3834</v>
      </c>
      <c r="K14" s="66">
        <f t="shared" si="3"/>
        <v>22</v>
      </c>
      <c r="L14" s="65">
        <f>VLOOKUP($A14,'Return Data'!$B$7:$R$2700,9,0)</f>
        <v>4.3522999999999996</v>
      </c>
      <c r="M14" s="66">
        <f t="shared" si="4"/>
        <v>25</v>
      </c>
      <c r="N14" s="65">
        <f>VLOOKUP($A14,'Return Data'!$B$7:$R$2700,10,0)</f>
        <v>5.3529999999999998</v>
      </c>
      <c r="O14" s="66">
        <f t="shared" si="5"/>
        <v>15</v>
      </c>
      <c r="P14" s="65">
        <f>VLOOKUP($A14,'Return Data'!$B$7:$R$2700,11,0)</f>
        <v>-11.995200000000001</v>
      </c>
      <c r="Q14" s="66">
        <f t="shared" si="6"/>
        <v>26</v>
      </c>
      <c r="R14" s="65">
        <f>VLOOKUP($A14,'Return Data'!$B$7:$R$2700,12,0)</f>
        <v>-6.0312000000000001</v>
      </c>
      <c r="S14" s="66">
        <f t="shared" si="7"/>
        <v>25</v>
      </c>
      <c r="T14" s="65">
        <f>VLOOKUP($A14,'Return Data'!$B$7:$R$2700,13,0)</f>
        <v>-3.1223999999999998</v>
      </c>
      <c r="U14" s="66">
        <f t="shared" si="8"/>
        <v>25</v>
      </c>
      <c r="V14" s="65">
        <f>VLOOKUP($A14,'Return Data'!$B$7:$R$2700,17,0)</f>
        <v>-3.9693999999999998</v>
      </c>
      <c r="W14" s="66">
        <f t="shared" si="9"/>
        <v>25</v>
      </c>
      <c r="X14" s="65">
        <f>VLOOKUP($A14,'Return Data'!$B$7:$R$2700,14,0)</f>
        <v>-0.57599999999999996</v>
      </c>
      <c r="Y14" s="66">
        <f t="shared" si="10"/>
        <v>25</v>
      </c>
      <c r="Z14" s="65">
        <f>VLOOKUP($A14,'Return Data'!$B$7:$R$2700,16,0)</f>
        <v>5.0998999999999999</v>
      </c>
      <c r="AA14" s="67">
        <f t="shared" si="11"/>
        <v>23</v>
      </c>
    </row>
    <row r="15" spans="1:27" x14ac:dyDescent="0.3">
      <c r="A15" s="63" t="s">
        <v>1058</v>
      </c>
      <c r="B15" s="64">
        <f>VLOOKUP($A15,'Return Data'!$B$7:$R$2700,3,0)</f>
        <v>44158</v>
      </c>
      <c r="C15" s="65">
        <f>VLOOKUP($A15,'Return Data'!$B$7:$R$2700,4,0)</f>
        <v>40.933314307970598</v>
      </c>
      <c r="D15" s="65">
        <f>VLOOKUP($A15,'Return Data'!$B$7:$R$2700,5,0)</f>
        <v>-1.0761000000000001</v>
      </c>
      <c r="E15" s="66">
        <f t="shared" si="0"/>
        <v>27</v>
      </c>
      <c r="F15" s="65">
        <f>VLOOKUP($A15,'Return Data'!$B$7:$R$2700,6,0)</f>
        <v>-1.0761000000000001</v>
      </c>
      <c r="G15" s="66">
        <f t="shared" si="1"/>
        <v>27</v>
      </c>
      <c r="H15" s="65">
        <f>VLOOKUP($A15,'Return Data'!$B$7:$R$2700,7,0)</f>
        <v>11.190899999999999</v>
      </c>
      <c r="I15" s="66">
        <f t="shared" si="2"/>
        <v>1</v>
      </c>
      <c r="J15" s="65">
        <f>VLOOKUP($A15,'Return Data'!$B$7:$R$2700,8,0)</f>
        <v>13.0047</v>
      </c>
      <c r="K15" s="66">
        <f t="shared" si="3"/>
        <v>1</v>
      </c>
      <c r="L15" s="65">
        <f>VLOOKUP($A15,'Return Data'!$B$7:$R$2700,9,0)</f>
        <v>13.542999999999999</v>
      </c>
      <c r="M15" s="66">
        <f t="shared" si="4"/>
        <v>1</v>
      </c>
      <c r="N15" s="65">
        <f>VLOOKUP($A15,'Return Data'!$B$7:$R$2700,10,0)</f>
        <v>11.6106</v>
      </c>
      <c r="O15" s="66">
        <f t="shared" si="5"/>
        <v>1</v>
      </c>
      <c r="P15" s="65">
        <f>VLOOKUP($A15,'Return Data'!$B$7:$R$2700,11,0)</f>
        <v>12.6752</v>
      </c>
      <c r="Q15" s="66">
        <f t="shared" si="6"/>
        <v>5</v>
      </c>
      <c r="R15" s="65">
        <f>VLOOKUP($A15,'Return Data'!$B$7:$R$2700,12,0)</f>
        <v>5.4850000000000003</v>
      </c>
      <c r="S15" s="66">
        <f t="shared" si="7"/>
        <v>21</v>
      </c>
      <c r="T15" s="65">
        <f>VLOOKUP($A15,'Return Data'!$B$7:$R$2700,13,0)</f>
        <v>-2.5205000000000002</v>
      </c>
      <c r="U15" s="66">
        <f t="shared" si="8"/>
        <v>24</v>
      </c>
      <c r="V15" s="65">
        <f>VLOOKUP($A15,'Return Data'!$B$7:$R$2700,17,0)</f>
        <v>1.2949999999999999</v>
      </c>
      <c r="W15" s="66">
        <f t="shared" si="9"/>
        <v>21</v>
      </c>
      <c r="X15" s="65">
        <f>VLOOKUP($A15,'Return Data'!$B$7:$R$2700,14,0)</f>
        <v>2.7090000000000001</v>
      </c>
      <c r="Y15" s="66">
        <f t="shared" si="10"/>
        <v>21</v>
      </c>
      <c r="Z15" s="65">
        <f>VLOOKUP($A15,'Return Data'!$B$7:$R$2700,16,0)</f>
        <v>7.0076999999999998</v>
      </c>
      <c r="AA15" s="67">
        <f t="shared" si="11"/>
        <v>18</v>
      </c>
    </row>
    <row r="16" spans="1:27" x14ac:dyDescent="0.3">
      <c r="A16" s="63" t="s">
        <v>1064</v>
      </c>
      <c r="B16" s="64">
        <f>VLOOKUP($A16,'Return Data'!$B$7:$R$2700,3,0)</f>
        <v>44158</v>
      </c>
      <c r="C16" s="65">
        <f>VLOOKUP($A16,'Return Data'!$B$7:$R$2700,4,0)</f>
        <v>44.454000000000001</v>
      </c>
      <c r="D16" s="65">
        <f>VLOOKUP($A16,'Return Data'!$B$7:$R$2700,5,0)</f>
        <v>4.7092999999999998</v>
      </c>
      <c r="E16" s="66">
        <f t="shared" si="0"/>
        <v>3</v>
      </c>
      <c r="F16" s="65">
        <f>VLOOKUP($A16,'Return Data'!$B$7:$R$2700,6,0)</f>
        <v>4.7092999999999998</v>
      </c>
      <c r="G16" s="66">
        <f t="shared" si="1"/>
        <v>3</v>
      </c>
      <c r="H16" s="65">
        <f>VLOOKUP($A16,'Return Data'!$B$7:$R$2700,7,0)</f>
        <v>7.8334000000000001</v>
      </c>
      <c r="I16" s="66">
        <f t="shared" si="2"/>
        <v>3</v>
      </c>
      <c r="J16" s="65">
        <f>VLOOKUP($A16,'Return Data'!$B$7:$R$2700,8,0)</f>
        <v>8.5731000000000002</v>
      </c>
      <c r="K16" s="66">
        <f t="shared" si="3"/>
        <v>3</v>
      </c>
      <c r="L16" s="65">
        <f>VLOOKUP($A16,'Return Data'!$B$7:$R$2700,9,0)</f>
        <v>7.0663</v>
      </c>
      <c r="M16" s="66">
        <f t="shared" si="4"/>
        <v>3</v>
      </c>
      <c r="N16" s="65">
        <f>VLOOKUP($A16,'Return Data'!$B$7:$R$2700,10,0)</f>
        <v>7.0877999999999997</v>
      </c>
      <c r="O16" s="66">
        <f t="shared" si="5"/>
        <v>4</v>
      </c>
      <c r="P16" s="65">
        <f>VLOOKUP($A16,'Return Data'!$B$7:$R$2700,11,0)</f>
        <v>8.5837000000000003</v>
      </c>
      <c r="Q16" s="66">
        <f t="shared" si="6"/>
        <v>8</v>
      </c>
      <c r="R16" s="65">
        <f>VLOOKUP($A16,'Return Data'!$B$7:$R$2700,12,0)</f>
        <v>8.2659000000000002</v>
      </c>
      <c r="S16" s="66">
        <f t="shared" si="7"/>
        <v>3</v>
      </c>
      <c r="T16" s="65">
        <f>VLOOKUP($A16,'Return Data'!$B$7:$R$2700,13,0)</f>
        <v>7.9671000000000003</v>
      </c>
      <c r="U16" s="66">
        <f t="shared" si="8"/>
        <v>4</v>
      </c>
      <c r="V16" s="65">
        <f>VLOOKUP($A16,'Return Data'!$B$7:$R$2700,17,0)</f>
        <v>8.2003000000000004</v>
      </c>
      <c r="W16" s="66">
        <f t="shared" si="9"/>
        <v>6</v>
      </c>
      <c r="X16" s="65">
        <f>VLOOKUP($A16,'Return Data'!$B$7:$R$2700,14,0)</f>
        <v>7.3935000000000004</v>
      </c>
      <c r="Y16" s="66">
        <f t="shared" si="10"/>
        <v>9</v>
      </c>
      <c r="Z16" s="65">
        <f>VLOOKUP($A16,'Return Data'!$B$7:$R$2700,16,0)</f>
        <v>7.3516000000000004</v>
      </c>
      <c r="AA16" s="67">
        <f t="shared" si="11"/>
        <v>15</v>
      </c>
    </row>
    <row r="17" spans="1:27" x14ac:dyDescent="0.3">
      <c r="A17" s="63" t="s">
        <v>1066</v>
      </c>
      <c r="B17" s="64">
        <f>VLOOKUP($A17,'Return Data'!$B$7:$R$2700,3,0)</f>
        <v>44158</v>
      </c>
      <c r="C17" s="65">
        <f>VLOOKUP($A17,'Return Data'!$B$7:$R$2700,4,0)</f>
        <v>16.0489</v>
      </c>
      <c r="D17" s="65">
        <f>VLOOKUP($A17,'Return Data'!$B$7:$R$2700,5,0)</f>
        <v>3.109</v>
      </c>
      <c r="E17" s="66">
        <f t="shared" si="0"/>
        <v>20</v>
      </c>
      <c r="F17" s="65">
        <f>VLOOKUP($A17,'Return Data'!$B$7:$R$2700,6,0)</f>
        <v>3.109</v>
      </c>
      <c r="G17" s="66">
        <f t="shared" si="1"/>
        <v>20</v>
      </c>
      <c r="H17" s="65">
        <f>VLOOKUP($A17,'Return Data'!$B$7:$R$2700,7,0)</f>
        <v>5.4436999999999998</v>
      </c>
      <c r="I17" s="66">
        <f t="shared" si="2"/>
        <v>20</v>
      </c>
      <c r="J17" s="65">
        <f>VLOOKUP($A17,'Return Data'!$B$7:$R$2700,8,0)</f>
        <v>6.3019999999999996</v>
      </c>
      <c r="K17" s="66">
        <f t="shared" si="3"/>
        <v>15</v>
      </c>
      <c r="L17" s="65">
        <f>VLOOKUP($A17,'Return Data'!$B$7:$R$2700,9,0)</f>
        <v>4.8620999999999999</v>
      </c>
      <c r="M17" s="66">
        <f t="shared" si="4"/>
        <v>20</v>
      </c>
      <c r="N17" s="65">
        <f>VLOOKUP($A17,'Return Data'!$B$7:$R$2700,10,0)</f>
        <v>4.9794</v>
      </c>
      <c r="O17" s="66">
        <f t="shared" si="5"/>
        <v>21</v>
      </c>
      <c r="P17" s="65">
        <f>VLOOKUP($A17,'Return Data'!$B$7:$R$2700,11,0)</f>
        <v>22.110399999999998</v>
      </c>
      <c r="Q17" s="66">
        <f t="shared" si="6"/>
        <v>3</v>
      </c>
      <c r="R17" s="65">
        <f>VLOOKUP($A17,'Return Data'!$B$7:$R$2700,12,0)</f>
        <v>2.8563000000000001</v>
      </c>
      <c r="S17" s="66">
        <f t="shared" si="7"/>
        <v>23</v>
      </c>
      <c r="T17" s="65">
        <f>VLOOKUP($A17,'Return Data'!$B$7:$R$2700,13,0)</f>
        <v>3.4018999999999999</v>
      </c>
      <c r="U17" s="66">
        <f t="shared" si="8"/>
        <v>22</v>
      </c>
      <c r="V17" s="65">
        <f>VLOOKUP($A17,'Return Data'!$B$7:$R$2700,17,0)</f>
        <v>0.60760000000000003</v>
      </c>
      <c r="W17" s="66">
        <f t="shared" si="9"/>
        <v>22</v>
      </c>
      <c r="X17" s="65">
        <f>VLOOKUP($A17,'Return Data'!$B$7:$R$2700,14,0)</f>
        <v>2.3811</v>
      </c>
      <c r="Y17" s="66">
        <f t="shared" si="10"/>
        <v>22</v>
      </c>
      <c r="Z17" s="65">
        <f>VLOOKUP($A17,'Return Data'!$B$7:$R$2700,16,0)</f>
        <v>3.4089</v>
      </c>
      <c r="AA17" s="67">
        <f t="shared" si="11"/>
        <v>26</v>
      </c>
    </row>
    <row r="18" spans="1:27" x14ac:dyDescent="0.3">
      <c r="A18" s="63" t="s">
        <v>1068</v>
      </c>
      <c r="B18" s="64">
        <f>VLOOKUP($A18,'Return Data'!$B$7:$R$2700,3,0)</f>
        <v>44158</v>
      </c>
      <c r="C18" s="65">
        <f>VLOOKUP($A18,'Return Data'!$B$7:$R$2700,4,0)</f>
        <v>410.98070000000001</v>
      </c>
      <c r="D18" s="65">
        <f>VLOOKUP($A18,'Return Data'!$B$7:$R$2700,5,0)</f>
        <v>5.4702999999999999</v>
      </c>
      <c r="E18" s="66">
        <f t="shared" si="0"/>
        <v>1</v>
      </c>
      <c r="F18" s="65">
        <f>VLOOKUP($A18,'Return Data'!$B$7:$R$2700,6,0)</f>
        <v>5.4702999999999999</v>
      </c>
      <c r="G18" s="66">
        <f t="shared" si="1"/>
        <v>1</v>
      </c>
      <c r="H18" s="65">
        <f>VLOOKUP($A18,'Return Data'!$B$7:$R$2700,7,0)</f>
        <v>8.9019999999999992</v>
      </c>
      <c r="I18" s="66">
        <f t="shared" si="2"/>
        <v>2</v>
      </c>
      <c r="J18" s="65">
        <f>VLOOKUP($A18,'Return Data'!$B$7:$R$2700,8,0)</f>
        <v>8.8897999999999993</v>
      </c>
      <c r="K18" s="66">
        <f t="shared" si="3"/>
        <v>2</v>
      </c>
      <c r="L18" s="65">
        <f>VLOOKUP($A18,'Return Data'!$B$7:$R$2700,9,0)</f>
        <v>6.9401999999999999</v>
      </c>
      <c r="M18" s="66">
        <f t="shared" si="4"/>
        <v>4</v>
      </c>
      <c r="N18" s="65">
        <f>VLOOKUP($A18,'Return Data'!$B$7:$R$2700,10,0)</f>
        <v>7.2922000000000002</v>
      </c>
      <c r="O18" s="66">
        <f t="shared" si="5"/>
        <v>3</v>
      </c>
      <c r="P18" s="65">
        <f>VLOOKUP($A18,'Return Data'!$B$7:$R$2700,11,0)</f>
        <v>8.6826000000000008</v>
      </c>
      <c r="Q18" s="66">
        <f t="shared" si="6"/>
        <v>7</v>
      </c>
      <c r="R18" s="65">
        <f>VLOOKUP($A18,'Return Data'!$B$7:$R$2700,12,0)</f>
        <v>8.4010999999999996</v>
      </c>
      <c r="S18" s="66">
        <f t="shared" si="7"/>
        <v>2</v>
      </c>
      <c r="T18" s="65">
        <f>VLOOKUP($A18,'Return Data'!$B$7:$R$2700,13,0)</f>
        <v>8.3068000000000008</v>
      </c>
      <c r="U18" s="66">
        <f t="shared" si="8"/>
        <v>2</v>
      </c>
      <c r="V18" s="65">
        <f>VLOOKUP($A18,'Return Data'!$B$7:$R$2700,17,0)</f>
        <v>8.7411999999999992</v>
      </c>
      <c r="W18" s="66">
        <f t="shared" si="9"/>
        <v>1</v>
      </c>
      <c r="X18" s="65">
        <f>VLOOKUP($A18,'Return Data'!$B$7:$R$2700,14,0)</f>
        <v>8.0433000000000003</v>
      </c>
      <c r="Y18" s="66">
        <f t="shared" si="10"/>
        <v>1</v>
      </c>
      <c r="Z18" s="65">
        <f>VLOOKUP($A18,'Return Data'!$B$7:$R$2700,16,0)</f>
        <v>8.0891999999999999</v>
      </c>
      <c r="AA18" s="67">
        <f t="shared" si="11"/>
        <v>2</v>
      </c>
    </row>
    <row r="19" spans="1:27" x14ac:dyDescent="0.3">
      <c r="A19" s="63" t="s">
        <v>1071</v>
      </c>
      <c r="B19" s="64">
        <f>VLOOKUP($A19,'Return Data'!$B$7:$R$2700,3,0)</f>
        <v>44158</v>
      </c>
      <c r="C19" s="65">
        <f>VLOOKUP($A19,'Return Data'!$B$7:$R$2700,4,0)</f>
        <v>29.925799999999999</v>
      </c>
      <c r="D19" s="65">
        <f>VLOOKUP($A19,'Return Data'!$B$7:$R$2700,5,0)</f>
        <v>3.6602000000000001</v>
      </c>
      <c r="E19" s="66">
        <f t="shared" si="0"/>
        <v>12</v>
      </c>
      <c r="F19" s="65">
        <f>VLOOKUP($A19,'Return Data'!$B$7:$R$2700,6,0)</f>
        <v>3.6602000000000001</v>
      </c>
      <c r="G19" s="66">
        <f t="shared" si="1"/>
        <v>12</v>
      </c>
      <c r="H19" s="65">
        <f>VLOOKUP($A19,'Return Data'!$B$7:$R$2700,7,0)</f>
        <v>6.4146000000000001</v>
      </c>
      <c r="I19" s="66">
        <f t="shared" si="2"/>
        <v>11</v>
      </c>
      <c r="J19" s="65">
        <f>VLOOKUP($A19,'Return Data'!$B$7:$R$2700,8,0)</f>
        <v>7.1372</v>
      </c>
      <c r="K19" s="66">
        <f t="shared" si="3"/>
        <v>4</v>
      </c>
      <c r="L19" s="65">
        <f>VLOOKUP($A19,'Return Data'!$B$7:$R$2700,9,0)</f>
        <v>5.2721</v>
      </c>
      <c r="M19" s="66">
        <f t="shared" si="4"/>
        <v>14</v>
      </c>
      <c r="N19" s="65">
        <f>VLOOKUP($A19,'Return Data'!$B$7:$R$2700,10,0)</f>
        <v>5.1379000000000001</v>
      </c>
      <c r="O19" s="66">
        <f t="shared" si="5"/>
        <v>20</v>
      </c>
      <c r="P19" s="65">
        <f>VLOOKUP($A19,'Return Data'!$B$7:$R$2700,11,0)</f>
        <v>6.4355000000000002</v>
      </c>
      <c r="Q19" s="66">
        <f t="shared" si="6"/>
        <v>18</v>
      </c>
      <c r="R19" s="65">
        <f>VLOOKUP($A19,'Return Data'!$B$7:$R$2700,12,0)</f>
        <v>7.1125999999999996</v>
      </c>
      <c r="S19" s="66">
        <f t="shared" si="7"/>
        <v>13</v>
      </c>
      <c r="T19" s="65">
        <f>VLOOKUP($A19,'Return Data'!$B$7:$R$2700,13,0)</f>
        <v>7.0640999999999998</v>
      </c>
      <c r="U19" s="66">
        <f t="shared" si="8"/>
        <v>14</v>
      </c>
      <c r="V19" s="65">
        <f>VLOOKUP($A19,'Return Data'!$B$7:$R$2700,17,0)</f>
        <v>7.9671000000000003</v>
      </c>
      <c r="W19" s="66">
        <f t="shared" si="9"/>
        <v>8</v>
      </c>
      <c r="X19" s="65">
        <f>VLOOKUP($A19,'Return Data'!$B$7:$R$2700,14,0)</f>
        <v>7.5185000000000004</v>
      </c>
      <c r="Y19" s="66">
        <f t="shared" si="10"/>
        <v>8</v>
      </c>
      <c r="Z19" s="65">
        <f>VLOOKUP($A19,'Return Data'!$B$7:$R$2700,16,0)</f>
        <v>7.6551</v>
      </c>
      <c r="AA19" s="67">
        <f t="shared" si="11"/>
        <v>12</v>
      </c>
    </row>
    <row r="20" spans="1:27" x14ac:dyDescent="0.3">
      <c r="A20" s="63" t="s">
        <v>1072</v>
      </c>
      <c r="B20" s="64">
        <f>VLOOKUP($A20,'Return Data'!$B$7:$R$2700,3,0)</f>
        <v>44158</v>
      </c>
      <c r="C20" s="65">
        <f>VLOOKUP($A20,'Return Data'!$B$7:$R$2700,4,0)</f>
        <v>2934.4416000000001</v>
      </c>
      <c r="D20" s="65">
        <f>VLOOKUP($A20,'Return Data'!$B$7:$R$2700,5,0)</f>
        <v>2.7582</v>
      </c>
      <c r="E20" s="66">
        <f t="shared" si="0"/>
        <v>24</v>
      </c>
      <c r="F20" s="65">
        <f>VLOOKUP($A20,'Return Data'!$B$7:$R$2700,6,0)</f>
        <v>2.7582</v>
      </c>
      <c r="G20" s="66">
        <f t="shared" si="1"/>
        <v>24</v>
      </c>
      <c r="H20" s="65">
        <f>VLOOKUP($A20,'Return Data'!$B$7:$R$2700,7,0)</f>
        <v>6.4042000000000003</v>
      </c>
      <c r="I20" s="66">
        <f t="shared" si="2"/>
        <v>12</v>
      </c>
      <c r="J20" s="65">
        <f>VLOOKUP($A20,'Return Data'!$B$7:$R$2700,8,0)</f>
        <v>6.7606000000000002</v>
      </c>
      <c r="K20" s="66">
        <f t="shared" si="3"/>
        <v>13</v>
      </c>
      <c r="L20" s="65">
        <f>VLOOKUP($A20,'Return Data'!$B$7:$R$2700,9,0)</f>
        <v>5.4794999999999998</v>
      </c>
      <c r="M20" s="66">
        <f t="shared" si="4"/>
        <v>12</v>
      </c>
      <c r="N20" s="65">
        <f>VLOOKUP($A20,'Return Data'!$B$7:$R$2700,10,0)</f>
        <v>5.3230000000000004</v>
      </c>
      <c r="O20" s="66">
        <f t="shared" si="5"/>
        <v>16</v>
      </c>
      <c r="P20" s="65">
        <f>VLOOKUP($A20,'Return Data'!$B$7:$R$2700,11,0)</f>
        <v>6.5982000000000003</v>
      </c>
      <c r="Q20" s="66">
        <f t="shared" si="6"/>
        <v>17</v>
      </c>
      <c r="R20" s="65">
        <f>VLOOKUP($A20,'Return Data'!$B$7:$R$2700,12,0)</f>
        <v>7.4371999999999998</v>
      </c>
      <c r="S20" s="66">
        <f t="shared" si="7"/>
        <v>10</v>
      </c>
      <c r="T20" s="65">
        <f>VLOOKUP($A20,'Return Data'!$B$7:$R$2700,13,0)</f>
        <v>7.2714999999999996</v>
      </c>
      <c r="U20" s="66">
        <f t="shared" si="8"/>
        <v>11</v>
      </c>
      <c r="V20" s="65">
        <f>VLOOKUP($A20,'Return Data'!$B$7:$R$2700,17,0)</f>
        <v>8.4041999999999994</v>
      </c>
      <c r="W20" s="66">
        <f t="shared" si="9"/>
        <v>3</v>
      </c>
      <c r="X20" s="65">
        <f>VLOOKUP($A20,'Return Data'!$B$7:$R$2700,14,0)</f>
        <v>7.7190000000000003</v>
      </c>
      <c r="Y20" s="66">
        <f t="shared" si="10"/>
        <v>4</v>
      </c>
      <c r="Z20" s="65">
        <f>VLOOKUP($A20,'Return Data'!$B$7:$R$2700,16,0)</f>
        <v>8.0765999999999991</v>
      </c>
      <c r="AA20" s="67">
        <f t="shared" si="11"/>
        <v>3</v>
      </c>
    </row>
    <row r="21" spans="1:27" x14ac:dyDescent="0.3">
      <c r="A21" s="63" t="s">
        <v>1074</v>
      </c>
      <c r="B21" s="64">
        <f>VLOOKUP($A21,'Return Data'!$B$7:$R$2700,3,0)</f>
        <v>44158</v>
      </c>
      <c r="C21" s="65">
        <f>VLOOKUP($A21,'Return Data'!$B$7:$R$2700,4,0)</f>
        <v>28.9391</v>
      </c>
      <c r="D21" s="65">
        <f>VLOOKUP($A21,'Return Data'!$B$7:$R$2700,5,0)</f>
        <v>2.2707000000000002</v>
      </c>
      <c r="E21" s="66">
        <f t="shared" si="0"/>
        <v>25</v>
      </c>
      <c r="F21" s="65">
        <f>VLOOKUP($A21,'Return Data'!$B$7:$R$2700,6,0)</f>
        <v>2.2707000000000002</v>
      </c>
      <c r="G21" s="66">
        <f t="shared" si="1"/>
        <v>25</v>
      </c>
      <c r="H21" s="65">
        <f>VLOOKUP($A21,'Return Data'!$B$7:$R$2700,7,0)</f>
        <v>5.2164999999999999</v>
      </c>
      <c r="I21" s="66">
        <f t="shared" si="2"/>
        <v>22</v>
      </c>
      <c r="J21" s="65">
        <f>VLOOKUP($A21,'Return Data'!$B$7:$R$2700,8,0)</f>
        <v>5.5795000000000003</v>
      </c>
      <c r="K21" s="66">
        <f t="shared" si="3"/>
        <v>21</v>
      </c>
      <c r="L21" s="65">
        <f>VLOOKUP($A21,'Return Data'!$B$7:$R$2700,9,0)</f>
        <v>4.5416999999999996</v>
      </c>
      <c r="M21" s="66">
        <f t="shared" si="4"/>
        <v>23</v>
      </c>
      <c r="N21" s="65">
        <f>VLOOKUP($A21,'Return Data'!$B$7:$R$2700,10,0)</f>
        <v>4.7619999999999996</v>
      </c>
      <c r="O21" s="66">
        <f t="shared" si="5"/>
        <v>24</v>
      </c>
      <c r="P21" s="65">
        <f>VLOOKUP($A21,'Return Data'!$B$7:$R$2700,11,0)</f>
        <v>45.997</v>
      </c>
      <c r="Q21" s="66">
        <f t="shared" si="6"/>
        <v>2</v>
      </c>
      <c r="R21" s="65">
        <f>VLOOKUP($A21,'Return Data'!$B$7:$R$2700,12,0)</f>
        <v>33.064599999999999</v>
      </c>
      <c r="S21" s="66">
        <f t="shared" si="7"/>
        <v>1</v>
      </c>
      <c r="T21" s="65">
        <f>VLOOKUP($A21,'Return Data'!$B$7:$R$2700,13,0)</f>
        <v>26.898299999999999</v>
      </c>
      <c r="U21" s="66">
        <f t="shared" si="8"/>
        <v>1</v>
      </c>
      <c r="V21" s="65">
        <f>VLOOKUP($A21,'Return Data'!$B$7:$R$2700,17,0)</f>
        <v>5.9466000000000001</v>
      </c>
      <c r="W21" s="66">
        <f t="shared" si="9"/>
        <v>16</v>
      </c>
      <c r="X21" s="65">
        <f>VLOOKUP($A21,'Return Data'!$B$7:$R$2700,14,0)</f>
        <v>6.1121999999999996</v>
      </c>
      <c r="Y21" s="66">
        <f t="shared" si="10"/>
        <v>16</v>
      </c>
      <c r="Z21" s="65">
        <f>VLOOKUP($A21,'Return Data'!$B$7:$R$2700,16,0)</f>
        <v>7.7889999999999997</v>
      </c>
      <c r="AA21" s="67">
        <f t="shared" si="11"/>
        <v>11</v>
      </c>
    </row>
    <row r="22" spans="1:27" x14ac:dyDescent="0.3">
      <c r="A22" s="63" t="s">
        <v>1076</v>
      </c>
      <c r="B22" s="64">
        <f>VLOOKUP($A22,'Return Data'!$B$7:$R$2700,3,0)</f>
        <v>44158</v>
      </c>
      <c r="C22" s="65">
        <f>VLOOKUP($A22,'Return Data'!$B$7:$R$2700,4,0)</f>
        <v>2605.4409999999998</v>
      </c>
      <c r="D22" s="65">
        <f>VLOOKUP($A22,'Return Data'!$B$7:$R$2700,5,0)</f>
        <v>4.2477</v>
      </c>
      <c r="E22" s="66">
        <f t="shared" si="0"/>
        <v>7</v>
      </c>
      <c r="F22" s="65">
        <f>VLOOKUP($A22,'Return Data'!$B$7:$R$2700,6,0)</f>
        <v>4.2477</v>
      </c>
      <c r="G22" s="66">
        <f t="shared" si="1"/>
        <v>7</v>
      </c>
      <c r="H22" s="65">
        <f>VLOOKUP($A22,'Return Data'!$B$7:$R$2700,7,0)</f>
        <v>7.3997999999999999</v>
      </c>
      <c r="I22" s="66">
        <f t="shared" si="2"/>
        <v>4</v>
      </c>
      <c r="J22" s="65">
        <f>VLOOKUP($A22,'Return Data'!$B$7:$R$2700,8,0)</f>
        <v>7.1196000000000002</v>
      </c>
      <c r="K22" s="66">
        <f t="shared" si="3"/>
        <v>5</v>
      </c>
      <c r="L22" s="65">
        <f>VLOOKUP($A22,'Return Data'!$B$7:$R$2700,9,0)</f>
        <v>6.3605999999999998</v>
      </c>
      <c r="M22" s="66">
        <f t="shared" si="4"/>
        <v>6</v>
      </c>
      <c r="N22" s="65">
        <f>VLOOKUP($A22,'Return Data'!$B$7:$R$2700,10,0)</f>
        <v>6.7515999999999998</v>
      </c>
      <c r="O22" s="66">
        <f t="shared" si="5"/>
        <v>5</v>
      </c>
      <c r="P22" s="65">
        <f>VLOOKUP($A22,'Return Data'!$B$7:$R$2700,11,0)</f>
        <v>8.5405999999999995</v>
      </c>
      <c r="Q22" s="66">
        <f t="shared" si="6"/>
        <v>9</v>
      </c>
      <c r="R22" s="65">
        <f>VLOOKUP($A22,'Return Data'!$B$7:$R$2700,12,0)</f>
        <v>8.1867000000000001</v>
      </c>
      <c r="S22" s="66">
        <f t="shared" si="7"/>
        <v>4</v>
      </c>
      <c r="T22" s="65">
        <f>VLOOKUP($A22,'Return Data'!$B$7:$R$2700,13,0)</f>
        <v>8.1872000000000007</v>
      </c>
      <c r="U22" s="66">
        <f t="shared" si="8"/>
        <v>3</v>
      </c>
      <c r="V22" s="65">
        <f>VLOOKUP($A22,'Return Data'!$B$7:$R$2700,17,0)</f>
        <v>8.4717000000000002</v>
      </c>
      <c r="W22" s="66">
        <f t="shared" si="9"/>
        <v>2</v>
      </c>
      <c r="X22" s="65">
        <f>VLOOKUP($A22,'Return Data'!$B$7:$R$2700,14,0)</f>
        <v>7.8708</v>
      </c>
      <c r="Y22" s="66">
        <f t="shared" si="10"/>
        <v>2</v>
      </c>
      <c r="Z22" s="65">
        <f>VLOOKUP($A22,'Return Data'!$B$7:$R$2700,16,0)</f>
        <v>7.8151000000000002</v>
      </c>
      <c r="AA22" s="67">
        <f t="shared" si="11"/>
        <v>8</v>
      </c>
    </row>
    <row r="23" spans="1:27" x14ac:dyDescent="0.3">
      <c r="A23" s="63" t="s">
        <v>1079</v>
      </c>
      <c r="B23" s="64">
        <f>VLOOKUP($A23,'Return Data'!$B$7:$R$2700,3,0)</f>
        <v>44158</v>
      </c>
      <c r="C23" s="65">
        <f>VLOOKUP($A23,'Return Data'!$B$7:$R$2700,4,0)</f>
        <v>21.937200000000001</v>
      </c>
      <c r="D23" s="65">
        <f>VLOOKUP($A23,'Return Data'!$B$7:$R$2700,5,0)</f>
        <v>4.6050000000000004</v>
      </c>
      <c r="E23" s="66">
        <f t="shared" si="0"/>
        <v>4</v>
      </c>
      <c r="F23" s="65">
        <f>VLOOKUP($A23,'Return Data'!$B$7:$R$2700,6,0)</f>
        <v>4.6050000000000004</v>
      </c>
      <c r="G23" s="66">
        <f t="shared" si="1"/>
        <v>4</v>
      </c>
      <c r="H23" s="65">
        <f>VLOOKUP($A23,'Return Data'!$B$7:$R$2700,7,0)</f>
        <v>6.4337</v>
      </c>
      <c r="I23" s="66">
        <f t="shared" si="2"/>
        <v>10</v>
      </c>
      <c r="J23" s="65">
        <f>VLOOKUP($A23,'Return Data'!$B$7:$R$2700,8,0)</f>
        <v>7.0667</v>
      </c>
      <c r="K23" s="66">
        <f t="shared" si="3"/>
        <v>6</v>
      </c>
      <c r="L23" s="65">
        <f>VLOOKUP($A23,'Return Data'!$B$7:$R$2700,9,0)</f>
        <v>5.7331000000000003</v>
      </c>
      <c r="M23" s="66">
        <f t="shared" si="4"/>
        <v>9</v>
      </c>
      <c r="N23" s="65">
        <f>VLOOKUP($A23,'Return Data'!$B$7:$R$2700,10,0)</f>
        <v>6.1257000000000001</v>
      </c>
      <c r="O23" s="66">
        <f t="shared" si="5"/>
        <v>9</v>
      </c>
      <c r="P23" s="65">
        <f>VLOOKUP($A23,'Return Data'!$B$7:$R$2700,11,0)</f>
        <v>11.414</v>
      </c>
      <c r="Q23" s="66">
        <f t="shared" si="6"/>
        <v>6</v>
      </c>
      <c r="R23" s="65">
        <f>VLOOKUP($A23,'Return Data'!$B$7:$R$2700,12,0)</f>
        <v>6.6890000000000001</v>
      </c>
      <c r="S23" s="66">
        <f t="shared" si="7"/>
        <v>17</v>
      </c>
      <c r="T23" s="65">
        <f>VLOOKUP($A23,'Return Data'!$B$7:$R$2700,13,0)</f>
        <v>7.141</v>
      </c>
      <c r="U23" s="66">
        <f t="shared" si="8"/>
        <v>12</v>
      </c>
      <c r="V23" s="65">
        <f>VLOOKUP($A23,'Return Data'!$B$7:$R$2700,17,0)</f>
        <v>6.3948999999999998</v>
      </c>
      <c r="W23" s="66">
        <f t="shared" si="9"/>
        <v>15</v>
      </c>
      <c r="X23" s="65">
        <f>VLOOKUP($A23,'Return Data'!$B$7:$R$2700,14,0)</f>
        <v>6.1864999999999997</v>
      </c>
      <c r="Y23" s="66">
        <f t="shared" si="10"/>
        <v>15</v>
      </c>
      <c r="Z23" s="65">
        <f>VLOOKUP($A23,'Return Data'!$B$7:$R$2700,16,0)</f>
        <v>8.1914999999999996</v>
      </c>
      <c r="AA23" s="67">
        <f t="shared" si="11"/>
        <v>1</v>
      </c>
    </row>
    <row r="24" spans="1:27" x14ac:dyDescent="0.3">
      <c r="A24" s="63" t="s">
        <v>1080</v>
      </c>
      <c r="B24" s="64">
        <f>VLOOKUP($A24,'Return Data'!$B$7:$R$2700,3,0)</f>
        <v>44158</v>
      </c>
      <c r="C24" s="65">
        <f>VLOOKUP($A24,'Return Data'!$B$7:$R$2700,4,0)</f>
        <v>30.8872</v>
      </c>
      <c r="D24" s="65">
        <f>VLOOKUP($A24,'Return Data'!$B$7:$R$2700,5,0)</f>
        <v>3.9009</v>
      </c>
      <c r="E24" s="66">
        <f t="shared" si="0"/>
        <v>10</v>
      </c>
      <c r="F24" s="65">
        <f>VLOOKUP($A24,'Return Data'!$B$7:$R$2700,6,0)</f>
        <v>3.9009</v>
      </c>
      <c r="G24" s="66">
        <f t="shared" si="1"/>
        <v>10</v>
      </c>
      <c r="H24" s="65">
        <f>VLOOKUP($A24,'Return Data'!$B$7:$R$2700,7,0)</f>
        <v>5.8826000000000001</v>
      </c>
      <c r="I24" s="66">
        <f t="shared" si="2"/>
        <v>18</v>
      </c>
      <c r="J24" s="65">
        <f>VLOOKUP($A24,'Return Data'!$B$7:$R$2700,8,0)</f>
        <v>5.6760999999999999</v>
      </c>
      <c r="K24" s="66">
        <f t="shared" si="3"/>
        <v>19</v>
      </c>
      <c r="L24" s="65">
        <f>VLOOKUP($A24,'Return Data'!$B$7:$R$2700,9,0)</f>
        <v>4.8997000000000002</v>
      </c>
      <c r="M24" s="66">
        <f t="shared" si="4"/>
        <v>19</v>
      </c>
      <c r="N24" s="65">
        <f>VLOOKUP($A24,'Return Data'!$B$7:$R$2700,10,0)</f>
        <v>4.8715000000000002</v>
      </c>
      <c r="O24" s="66">
        <f t="shared" si="5"/>
        <v>22</v>
      </c>
      <c r="P24" s="65">
        <f>VLOOKUP($A24,'Return Data'!$B$7:$R$2700,11,0)</f>
        <v>7.9522000000000004</v>
      </c>
      <c r="Q24" s="66">
        <f t="shared" si="6"/>
        <v>11</v>
      </c>
      <c r="R24" s="65">
        <f>VLOOKUP($A24,'Return Data'!$B$7:$R$2700,12,0)</f>
        <v>7.3536000000000001</v>
      </c>
      <c r="S24" s="66">
        <f t="shared" si="7"/>
        <v>11</v>
      </c>
      <c r="T24" s="65">
        <f>VLOOKUP($A24,'Return Data'!$B$7:$R$2700,13,0)</f>
        <v>7.1369999999999996</v>
      </c>
      <c r="U24" s="66">
        <f t="shared" si="8"/>
        <v>13</v>
      </c>
      <c r="V24" s="65">
        <f>VLOOKUP($A24,'Return Data'!$B$7:$R$2700,17,0)</f>
        <v>5.5865999999999998</v>
      </c>
      <c r="W24" s="66">
        <f t="shared" si="9"/>
        <v>17</v>
      </c>
      <c r="X24" s="65">
        <f>VLOOKUP($A24,'Return Data'!$B$7:$R$2700,14,0)</f>
        <v>5.9351000000000003</v>
      </c>
      <c r="Y24" s="66">
        <f t="shared" si="10"/>
        <v>17</v>
      </c>
      <c r="Z24" s="65">
        <f>VLOOKUP($A24,'Return Data'!$B$7:$R$2700,16,0)</f>
        <v>6.6623999999999999</v>
      </c>
      <c r="AA24" s="67">
        <f t="shared" si="11"/>
        <v>20</v>
      </c>
    </row>
    <row r="25" spans="1:27" x14ac:dyDescent="0.3">
      <c r="A25" s="63" t="s">
        <v>1083</v>
      </c>
      <c r="B25" s="64">
        <f>VLOOKUP($A25,'Return Data'!$B$7:$R$2700,3,0)</f>
        <v>44158</v>
      </c>
      <c r="C25" s="65">
        <f>VLOOKUP($A25,'Return Data'!$B$7:$R$2700,4,0)</f>
        <v>1283.6373000000001</v>
      </c>
      <c r="D25" s="65">
        <f>VLOOKUP($A25,'Return Data'!$B$7:$R$2700,5,0)</f>
        <v>3.9177</v>
      </c>
      <c r="E25" s="66">
        <f t="shared" si="0"/>
        <v>9</v>
      </c>
      <c r="F25" s="65">
        <f>VLOOKUP($A25,'Return Data'!$B$7:$R$2700,6,0)</f>
        <v>3.9177</v>
      </c>
      <c r="G25" s="66">
        <f t="shared" si="1"/>
        <v>9</v>
      </c>
      <c r="H25" s="65">
        <f>VLOOKUP($A25,'Return Data'!$B$7:$R$2700,7,0)</f>
        <v>5.3154000000000003</v>
      </c>
      <c r="I25" s="66">
        <f t="shared" si="2"/>
        <v>21</v>
      </c>
      <c r="J25" s="65">
        <f>VLOOKUP($A25,'Return Data'!$B$7:$R$2700,8,0)</f>
        <v>5.6079999999999997</v>
      </c>
      <c r="K25" s="66">
        <f t="shared" si="3"/>
        <v>20</v>
      </c>
      <c r="L25" s="65">
        <f>VLOOKUP($A25,'Return Data'!$B$7:$R$2700,9,0)</f>
        <v>4.6997999999999998</v>
      </c>
      <c r="M25" s="66">
        <f t="shared" si="4"/>
        <v>22</v>
      </c>
      <c r="N25" s="65">
        <f>VLOOKUP($A25,'Return Data'!$B$7:$R$2700,10,0)</f>
        <v>5.3068999999999997</v>
      </c>
      <c r="O25" s="66">
        <f t="shared" si="5"/>
        <v>17</v>
      </c>
      <c r="P25" s="65">
        <f>VLOOKUP($A25,'Return Data'!$B$7:$R$2700,11,0)</f>
        <v>6.0917000000000003</v>
      </c>
      <c r="Q25" s="66">
        <f t="shared" si="6"/>
        <v>20</v>
      </c>
      <c r="R25" s="65">
        <f>VLOOKUP($A25,'Return Data'!$B$7:$R$2700,12,0)</f>
        <v>6.4642999999999997</v>
      </c>
      <c r="S25" s="66">
        <f t="shared" si="7"/>
        <v>19</v>
      </c>
      <c r="T25" s="65">
        <f>VLOOKUP($A25,'Return Data'!$B$7:$R$2700,13,0)</f>
        <v>6.5494000000000003</v>
      </c>
      <c r="U25" s="66">
        <f t="shared" si="8"/>
        <v>17</v>
      </c>
      <c r="V25" s="65">
        <f>VLOOKUP($A25,'Return Data'!$B$7:$R$2700,17,0)</f>
        <v>7.4451999999999998</v>
      </c>
      <c r="W25" s="66">
        <f t="shared" si="9"/>
        <v>13</v>
      </c>
      <c r="X25" s="65">
        <f>VLOOKUP($A25,'Return Data'!$B$7:$R$2700,14,0)</f>
        <v>6.9612999999999996</v>
      </c>
      <c r="Y25" s="66">
        <f t="shared" si="10"/>
        <v>13</v>
      </c>
      <c r="Z25" s="65">
        <f>VLOOKUP($A25,'Return Data'!$B$7:$R$2700,16,0)</f>
        <v>6.8426999999999998</v>
      </c>
      <c r="AA25" s="67">
        <f t="shared" si="11"/>
        <v>19</v>
      </c>
    </row>
    <row r="26" spans="1:27" x14ac:dyDescent="0.3">
      <c r="A26" s="63" t="s">
        <v>1085</v>
      </c>
      <c r="B26" s="64">
        <f>VLOOKUP($A26,'Return Data'!$B$7:$R$2700,3,0)</f>
        <v>44158</v>
      </c>
      <c r="C26" s="65">
        <f>VLOOKUP($A26,'Return Data'!$B$7:$R$2700,4,0)</f>
        <v>1766.9159999999999</v>
      </c>
      <c r="D26" s="65">
        <f>VLOOKUP($A26,'Return Data'!$B$7:$R$2700,5,0)</f>
        <v>3.7181000000000002</v>
      </c>
      <c r="E26" s="66">
        <f t="shared" si="0"/>
        <v>11</v>
      </c>
      <c r="F26" s="65">
        <f>VLOOKUP($A26,'Return Data'!$B$7:$R$2700,6,0)</f>
        <v>3.7181000000000002</v>
      </c>
      <c r="G26" s="66">
        <f t="shared" si="1"/>
        <v>11</v>
      </c>
      <c r="H26" s="65">
        <f>VLOOKUP($A26,'Return Data'!$B$7:$R$2700,7,0)</f>
        <v>6.4729000000000001</v>
      </c>
      <c r="I26" s="66">
        <f t="shared" si="2"/>
        <v>9</v>
      </c>
      <c r="J26" s="65">
        <f>VLOOKUP($A26,'Return Data'!$B$7:$R$2700,8,0)</f>
        <v>7.0044000000000004</v>
      </c>
      <c r="K26" s="66">
        <f t="shared" si="3"/>
        <v>8</v>
      </c>
      <c r="L26" s="65">
        <f>VLOOKUP($A26,'Return Data'!$B$7:$R$2700,9,0)</f>
        <v>5.4196</v>
      </c>
      <c r="M26" s="66">
        <f t="shared" si="4"/>
        <v>13</v>
      </c>
      <c r="N26" s="65">
        <f>VLOOKUP($A26,'Return Data'!$B$7:$R$2700,10,0)</f>
        <v>5.5404</v>
      </c>
      <c r="O26" s="66">
        <f t="shared" si="5"/>
        <v>13</v>
      </c>
      <c r="P26" s="65">
        <f>VLOOKUP($A26,'Return Data'!$B$7:$R$2700,11,0)</f>
        <v>7.2534999999999998</v>
      </c>
      <c r="Q26" s="66">
        <f t="shared" si="6"/>
        <v>14</v>
      </c>
      <c r="R26" s="65">
        <f>VLOOKUP($A26,'Return Data'!$B$7:$R$2700,12,0)</f>
        <v>6.9054000000000002</v>
      </c>
      <c r="S26" s="66">
        <f t="shared" si="7"/>
        <v>15</v>
      </c>
      <c r="T26" s="65">
        <f>VLOOKUP($A26,'Return Data'!$B$7:$R$2700,13,0)</f>
        <v>6.3483000000000001</v>
      </c>
      <c r="U26" s="66">
        <f t="shared" si="8"/>
        <v>19</v>
      </c>
      <c r="V26" s="65">
        <f>VLOOKUP($A26,'Return Data'!$B$7:$R$2700,17,0)</f>
        <v>6.5742000000000003</v>
      </c>
      <c r="W26" s="66">
        <f t="shared" si="9"/>
        <v>14</v>
      </c>
      <c r="X26" s="65">
        <f>VLOOKUP($A26,'Return Data'!$B$7:$R$2700,14,0)</f>
        <v>6.3459000000000003</v>
      </c>
      <c r="Y26" s="66">
        <f t="shared" si="10"/>
        <v>14</v>
      </c>
      <c r="Z26" s="65">
        <f>VLOOKUP($A26,'Return Data'!$B$7:$R$2700,16,0)</f>
        <v>4.5735000000000001</v>
      </c>
      <c r="AA26" s="67">
        <f t="shared" si="11"/>
        <v>24</v>
      </c>
    </row>
    <row r="27" spans="1:27" x14ac:dyDescent="0.3">
      <c r="A27" s="63" t="s">
        <v>1086</v>
      </c>
      <c r="B27" s="64">
        <f>VLOOKUP($A27,'Return Data'!$B$7:$R$2700,3,0)</f>
        <v>44158</v>
      </c>
      <c r="C27" s="65">
        <f>VLOOKUP($A27,'Return Data'!$B$7:$R$2700,4,0)</f>
        <v>2884.7177999999999</v>
      </c>
      <c r="D27" s="65">
        <f>VLOOKUP($A27,'Return Data'!$B$7:$R$2700,5,0)</f>
        <v>2.8180000000000001</v>
      </c>
      <c r="E27" s="66">
        <f t="shared" si="0"/>
        <v>23</v>
      </c>
      <c r="F27" s="65">
        <f>VLOOKUP($A27,'Return Data'!$B$7:$R$2700,6,0)</f>
        <v>2.8180000000000001</v>
      </c>
      <c r="G27" s="66">
        <f t="shared" si="1"/>
        <v>23</v>
      </c>
      <c r="H27" s="65">
        <f>VLOOKUP($A27,'Return Data'!$B$7:$R$2700,7,0)</f>
        <v>6.8733000000000004</v>
      </c>
      <c r="I27" s="66">
        <f t="shared" si="2"/>
        <v>7</v>
      </c>
      <c r="J27" s="65">
        <f>VLOOKUP($A27,'Return Data'!$B$7:$R$2700,8,0)</f>
        <v>6.8167999999999997</v>
      </c>
      <c r="K27" s="66">
        <f t="shared" si="3"/>
        <v>12</v>
      </c>
      <c r="L27" s="65">
        <f>VLOOKUP($A27,'Return Data'!$B$7:$R$2700,9,0)</f>
        <v>6.5460000000000003</v>
      </c>
      <c r="M27" s="66">
        <f t="shared" si="4"/>
        <v>5</v>
      </c>
      <c r="N27" s="65">
        <f>VLOOKUP($A27,'Return Data'!$B$7:$R$2700,10,0)</f>
        <v>6.4707999999999997</v>
      </c>
      <c r="O27" s="66">
        <f t="shared" si="5"/>
        <v>6</v>
      </c>
      <c r="P27" s="65">
        <f>VLOOKUP($A27,'Return Data'!$B$7:$R$2700,11,0)</f>
        <v>8.1446000000000005</v>
      </c>
      <c r="Q27" s="66">
        <f t="shared" si="6"/>
        <v>10</v>
      </c>
      <c r="R27" s="65">
        <f>VLOOKUP($A27,'Return Data'!$B$7:$R$2700,12,0)</f>
        <v>7.21</v>
      </c>
      <c r="S27" s="66">
        <f t="shared" si="7"/>
        <v>12</v>
      </c>
      <c r="T27" s="65">
        <f>VLOOKUP($A27,'Return Data'!$B$7:$R$2700,13,0)</f>
        <v>7.4424999999999999</v>
      </c>
      <c r="U27" s="66">
        <f t="shared" si="8"/>
        <v>8</v>
      </c>
      <c r="V27" s="65">
        <f>VLOOKUP($A27,'Return Data'!$B$7:$R$2700,17,0)</f>
        <v>7.4538000000000002</v>
      </c>
      <c r="W27" s="66">
        <f t="shared" si="9"/>
        <v>12</v>
      </c>
      <c r="X27" s="65">
        <f>VLOOKUP($A27,'Return Data'!$B$7:$R$2700,14,0)</f>
        <v>7.1898999999999997</v>
      </c>
      <c r="Y27" s="66">
        <f t="shared" si="10"/>
        <v>10</v>
      </c>
      <c r="Z27" s="65">
        <f>VLOOKUP($A27,'Return Data'!$B$7:$R$2700,16,0)</f>
        <v>8.0457999999999998</v>
      </c>
      <c r="AA27" s="67">
        <f t="shared" si="11"/>
        <v>5</v>
      </c>
    </row>
    <row r="28" spans="1:27" x14ac:dyDescent="0.3">
      <c r="A28" s="63" t="s">
        <v>1088</v>
      </c>
      <c r="B28" s="64">
        <f>VLOOKUP($A28,'Return Data'!$B$7:$R$2700,3,0)</f>
        <v>44158</v>
      </c>
      <c r="C28" s="65">
        <f>VLOOKUP($A28,'Return Data'!$B$7:$R$2700,4,0)</f>
        <v>23.050999999999998</v>
      </c>
      <c r="D28" s="65">
        <f>VLOOKUP($A28,'Return Data'!$B$7:$R$2700,5,0)</f>
        <v>3.2204999999999999</v>
      </c>
      <c r="E28" s="66">
        <f t="shared" si="0"/>
        <v>17</v>
      </c>
      <c r="F28" s="65">
        <f>VLOOKUP($A28,'Return Data'!$B$7:$R$2700,6,0)</f>
        <v>3.2204999999999999</v>
      </c>
      <c r="G28" s="66">
        <f t="shared" si="1"/>
        <v>17</v>
      </c>
      <c r="H28" s="65">
        <f>VLOOKUP($A28,'Return Data'!$B$7:$R$2700,7,0)</f>
        <v>6.3606999999999996</v>
      </c>
      <c r="I28" s="66">
        <f t="shared" si="2"/>
        <v>13</v>
      </c>
      <c r="J28" s="65">
        <f>VLOOKUP($A28,'Return Data'!$B$7:$R$2700,8,0)</f>
        <v>6.5765000000000002</v>
      </c>
      <c r="K28" s="66">
        <f t="shared" si="3"/>
        <v>14</v>
      </c>
      <c r="L28" s="65">
        <f>VLOOKUP($A28,'Return Data'!$B$7:$R$2700,9,0)</f>
        <v>5.1456</v>
      </c>
      <c r="M28" s="66">
        <f t="shared" si="4"/>
        <v>15</v>
      </c>
      <c r="N28" s="65">
        <f>VLOOKUP($A28,'Return Data'!$B$7:$R$2700,10,0)</f>
        <v>5.8963999999999999</v>
      </c>
      <c r="O28" s="66">
        <f t="shared" si="5"/>
        <v>10</v>
      </c>
      <c r="P28" s="65">
        <f>VLOOKUP($A28,'Return Data'!$B$7:$R$2700,11,0)</f>
        <v>0.44950000000000001</v>
      </c>
      <c r="Q28" s="66">
        <f t="shared" si="6"/>
        <v>25</v>
      </c>
      <c r="R28" s="65">
        <f>VLOOKUP($A28,'Return Data'!$B$7:$R$2700,12,0)</f>
        <v>1.2196</v>
      </c>
      <c r="S28" s="66">
        <f t="shared" si="7"/>
        <v>24</v>
      </c>
      <c r="T28" s="65">
        <f>VLOOKUP($A28,'Return Data'!$B$7:$R$2700,13,0)</f>
        <v>2.4777</v>
      </c>
      <c r="U28" s="66">
        <f t="shared" si="8"/>
        <v>23</v>
      </c>
      <c r="V28" s="65">
        <f>VLOOKUP($A28,'Return Data'!$B$7:$R$2700,17,0)</f>
        <v>-3.4401999999999999</v>
      </c>
      <c r="W28" s="66">
        <f t="shared" si="9"/>
        <v>24</v>
      </c>
      <c r="X28" s="65">
        <f>VLOOKUP($A28,'Return Data'!$B$7:$R$2700,14,0)</f>
        <v>-0.20760000000000001</v>
      </c>
      <c r="Y28" s="66">
        <f t="shared" si="10"/>
        <v>24</v>
      </c>
      <c r="Z28" s="65">
        <f>VLOOKUP($A28,'Return Data'!$B$7:$R$2700,16,0)</f>
        <v>6.4142999999999999</v>
      </c>
      <c r="AA28" s="67">
        <f t="shared" si="11"/>
        <v>21</v>
      </c>
    </row>
    <row r="29" spans="1:27" x14ac:dyDescent="0.3">
      <c r="A29" s="63" t="s">
        <v>1090</v>
      </c>
      <c r="B29" s="64">
        <f>VLOOKUP($A29,'Return Data'!$B$7:$R$2700,3,0)</f>
        <v>44158</v>
      </c>
      <c r="C29" s="65">
        <f>VLOOKUP($A29,'Return Data'!$B$7:$R$2700,4,0)</f>
        <v>2702.4380000000001</v>
      </c>
      <c r="D29" s="65">
        <f>VLOOKUP($A29,'Return Data'!$B$7:$R$2700,5,0)</f>
        <v>3.141</v>
      </c>
      <c r="E29" s="66">
        <f t="shared" si="0"/>
        <v>18</v>
      </c>
      <c r="F29" s="65">
        <f>VLOOKUP($A29,'Return Data'!$B$7:$R$2700,6,0)</f>
        <v>3.141</v>
      </c>
      <c r="G29" s="66">
        <f t="shared" si="1"/>
        <v>18</v>
      </c>
      <c r="H29" s="65">
        <f>VLOOKUP($A29,'Return Data'!$B$7:$R$2700,7,0)</f>
        <v>4.8743999999999996</v>
      </c>
      <c r="I29" s="66">
        <f t="shared" si="2"/>
        <v>25</v>
      </c>
      <c r="J29" s="65">
        <f>VLOOKUP($A29,'Return Data'!$B$7:$R$2700,8,0)</f>
        <v>5.0358999999999998</v>
      </c>
      <c r="K29" s="66">
        <f t="shared" si="3"/>
        <v>25</v>
      </c>
      <c r="L29" s="65">
        <f>VLOOKUP($A29,'Return Data'!$B$7:$R$2700,9,0)</f>
        <v>4.5183999999999997</v>
      </c>
      <c r="M29" s="66">
        <f t="shared" si="4"/>
        <v>24</v>
      </c>
      <c r="N29" s="65">
        <f>VLOOKUP($A29,'Return Data'!$B$7:$R$2700,10,0)</f>
        <v>4.3621999999999996</v>
      </c>
      <c r="O29" s="66">
        <f t="shared" si="5"/>
        <v>26</v>
      </c>
      <c r="P29" s="65">
        <f>VLOOKUP($A29,'Return Data'!$B$7:$R$2700,11,0)</f>
        <v>15.773899999999999</v>
      </c>
      <c r="Q29" s="66">
        <f t="shared" si="6"/>
        <v>4</v>
      </c>
      <c r="R29" s="65">
        <f>VLOOKUP($A29,'Return Data'!$B$7:$R$2700,12,0)</f>
        <v>4.7793000000000001</v>
      </c>
      <c r="S29" s="66">
        <f t="shared" si="7"/>
        <v>22</v>
      </c>
      <c r="T29" s="65">
        <f>VLOOKUP($A29,'Return Data'!$B$7:$R$2700,13,0)</f>
        <v>5.2820999999999998</v>
      </c>
      <c r="U29" s="66">
        <f t="shared" si="8"/>
        <v>21</v>
      </c>
      <c r="V29" s="65">
        <f>VLOOKUP($A29,'Return Data'!$B$7:$R$2700,17,0)</f>
        <v>-2.8441000000000001</v>
      </c>
      <c r="W29" s="66">
        <f t="shared" si="9"/>
        <v>23</v>
      </c>
      <c r="X29" s="65">
        <f>VLOOKUP($A29,'Return Data'!$B$7:$R$2700,14,0)</f>
        <v>-2.3400000000000001E-2</v>
      </c>
      <c r="Y29" s="66">
        <f t="shared" si="10"/>
        <v>23</v>
      </c>
      <c r="Z29" s="65">
        <f>VLOOKUP($A29,'Return Data'!$B$7:$R$2700,16,0)</f>
        <v>6.3278999999999996</v>
      </c>
      <c r="AA29" s="67">
        <f t="shared" si="11"/>
        <v>22</v>
      </c>
    </row>
    <row r="30" spans="1:27" x14ac:dyDescent="0.3">
      <c r="A30" s="63" t="s">
        <v>1092</v>
      </c>
      <c r="B30" s="64">
        <f>VLOOKUP($A30,'Return Data'!$B$7:$R$2700,3,0)</f>
        <v>44158</v>
      </c>
      <c r="C30" s="65">
        <f>VLOOKUP($A30,'Return Data'!$B$7:$R$2700,4,0)</f>
        <v>2724.9717999999998</v>
      </c>
      <c r="D30" s="65">
        <f>VLOOKUP($A30,'Return Data'!$B$7:$R$2700,5,0)</f>
        <v>3.2820999999999998</v>
      </c>
      <c r="E30" s="66">
        <f t="shared" si="0"/>
        <v>15</v>
      </c>
      <c r="F30" s="65">
        <f>VLOOKUP($A30,'Return Data'!$B$7:$R$2700,6,0)</f>
        <v>3.2820999999999998</v>
      </c>
      <c r="G30" s="66">
        <f t="shared" si="1"/>
        <v>15</v>
      </c>
      <c r="H30" s="65">
        <f>VLOOKUP($A30,'Return Data'!$B$7:$R$2700,7,0)</f>
        <v>5.9385000000000003</v>
      </c>
      <c r="I30" s="66">
        <f t="shared" si="2"/>
        <v>17</v>
      </c>
      <c r="J30" s="65">
        <f>VLOOKUP($A30,'Return Data'!$B$7:$R$2700,8,0)</f>
        <v>6.1624999999999996</v>
      </c>
      <c r="K30" s="66">
        <f t="shared" si="3"/>
        <v>18</v>
      </c>
      <c r="L30" s="65">
        <f>VLOOKUP($A30,'Return Data'!$B$7:$R$2700,9,0)</f>
        <v>4.9116</v>
      </c>
      <c r="M30" s="66">
        <f t="shared" si="4"/>
        <v>18</v>
      </c>
      <c r="N30" s="65">
        <f>VLOOKUP($A30,'Return Data'!$B$7:$R$2700,10,0)</f>
        <v>5.2831000000000001</v>
      </c>
      <c r="O30" s="66">
        <f t="shared" si="5"/>
        <v>19</v>
      </c>
      <c r="P30" s="65">
        <f>VLOOKUP($A30,'Return Data'!$B$7:$R$2700,11,0)</f>
        <v>6.0448000000000004</v>
      </c>
      <c r="Q30" s="66">
        <f t="shared" si="6"/>
        <v>21</v>
      </c>
      <c r="R30" s="65">
        <f>VLOOKUP($A30,'Return Data'!$B$7:$R$2700,12,0)</f>
        <v>6.9802999999999997</v>
      </c>
      <c r="S30" s="66">
        <f t="shared" si="7"/>
        <v>14</v>
      </c>
      <c r="T30" s="65">
        <f>VLOOKUP($A30,'Return Data'!$B$7:$R$2700,13,0)</f>
        <v>6.8179999999999996</v>
      </c>
      <c r="U30" s="66">
        <f t="shared" si="8"/>
        <v>15</v>
      </c>
      <c r="V30" s="65">
        <f>VLOOKUP($A30,'Return Data'!$B$7:$R$2700,17,0)</f>
        <v>7.8300999999999998</v>
      </c>
      <c r="W30" s="66">
        <f t="shared" si="9"/>
        <v>9</v>
      </c>
      <c r="X30" s="65">
        <f>VLOOKUP($A30,'Return Data'!$B$7:$R$2700,14,0)</f>
        <v>7.5308000000000002</v>
      </c>
      <c r="Y30" s="66">
        <f t="shared" si="10"/>
        <v>7</v>
      </c>
      <c r="Z30" s="65">
        <f>VLOOKUP($A30,'Return Data'!$B$7:$R$2700,16,0)</f>
        <v>7.8044000000000002</v>
      </c>
      <c r="AA30" s="67">
        <f t="shared" si="11"/>
        <v>10</v>
      </c>
    </row>
    <row r="31" spans="1:27" x14ac:dyDescent="0.3">
      <c r="A31" s="63" t="s">
        <v>1095</v>
      </c>
      <c r="B31" s="64">
        <f>VLOOKUP($A31,'Return Data'!$B$7:$R$2700,3,0)</f>
        <v>44158</v>
      </c>
      <c r="C31" s="65">
        <f>VLOOKUP($A31,'Return Data'!$B$7:$R$2700,4,0)</f>
        <v>25.726299999999998</v>
      </c>
      <c r="D31" s="65">
        <f>VLOOKUP($A31,'Return Data'!$B$7:$R$2700,5,0)</f>
        <v>3.1221000000000001</v>
      </c>
      <c r="E31" s="66">
        <f t="shared" si="0"/>
        <v>19</v>
      </c>
      <c r="F31" s="65">
        <f>VLOOKUP($A31,'Return Data'!$B$7:$R$2700,6,0)</f>
        <v>3.1221000000000001</v>
      </c>
      <c r="G31" s="66">
        <f t="shared" si="1"/>
        <v>19</v>
      </c>
      <c r="H31" s="65">
        <f>VLOOKUP($A31,'Return Data'!$B$7:$R$2700,7,0)</f>
        <v>4.6311</v>
      </c>
      <c r="I31" s="66">
        <f t="shared" si="2"/>
        <v>26</v>
      </c>
      <c r="J31" s="65">
        <f>VLOOKUP($A31,'Return Data'!$B$7:$R$2700,8,0)</f>
        <v>4.7717999999999998</v>
      </c>
      <c r="K31" s="66">
        <f t="shared" si="3"/>
        <v>26</v>
      </c>
      <c r="L31" s="65">
        <f>VLOOKUP($A31,'Return Data'!$B$7:$R$2700,9,0)</f>
        <v>4.2994000000000003</v>
      </c>
      <c r="M31" s="66">
        <f t="shared" si="4"/>
        <v>26</v>
      </c>
      <c r="N31" s="65">
        <f>VLOOKUP($A31,'Return Data'!$B$7:$R$2700,10,0)</f>
        <v>4.4903000000000004</v>
      </c>
      <c r="O31" s="66">
        <f t="shared" si="5"/>
        <v>25</v>
      </c>
      <c r="P31" s="65">
        <f>VLOOKUP($A31,'Return Data'!$B$7:$R$2700,11,0)</f>
        <v>5.4577999999999998</v>
      </c>
      <c r="Q31" s="66">
        <f t="shared" si="6"/>
        <v>24</v>
      </c>
      <c r="R31" s="65">
        <f>VLOOKUP($A31,'Return Data'!$B$7:$R$2700,12,0)</f>
        <v>5.8868999999999998</v>
      </c>
      <c r="S31" s="66">
        <f t="shared" si="7"/>
        <v>20</v>
      </c>
      <c r="T31" s="65">
        <f>VLOOKUP($A31,'Return Data'!$B$7:$R$2700,13,0)</f>
        <v>6.2927999999999997</v>
      </c>
      <c r="U31" s="66">
        <f t="shared" si="8"/>
        <v>20</v>
      </c>
      <c r="V31" s="65">
        <f>VLOOKUP($A31,'Return Data'!$B$7:$R$2700,17,0)</f>
        <v>2.0666000000000002</v>
      </c>
      <c r="W31" s="66">
        <f t="shared" si="9"/>
        <v>19</v>
      </c>
      <c r="X31" s="65">
        <f>VLOOKUP($A31,'Return Data'!$B$7:$R$2700,14,0)</f>
        <v>3.5019999999999998</v>
      </c>
      <c r="Y31" s="66">
        <f t="shared" si="10"/>
        <v>19</v>
      </c>
      <c r="Z31" s="65">
        <f>VLOOKUP($A31,'Return Data'!$B$7:$R$2700,16,0)</f>
        <v>7.1966000000000001</v>
      </c>
      <c r="AA31" s="67">
        <f t="shared" si="11"/>
        <v>17</v>
      </c>
    </row>
    <row r="32" spans="1:27" x14ac:dyDescent="0.3">
      <c r="A32" s="63" t="s">
        <v>1096</v>
      </c>
      <c r="B32" s="64">
        <f>VLOOKUP($A32,'Return Data'!$B$7:$R$2700,3,0)</f>
        <v>44158</v>
      </c>
      <c r="C32" s="65">
        <f>VLOOKUP($A32,'Return Data'!$B$7:$R$2700,4,0)</f>
        <v>3043.0482000000002</v>
      </c>
      <c r="D32" s="65">
        <f>VLOOKUP($A32,'Return Data'!$B$7:$R$2700,5,0)</f>
        <v>3.2642000000000002</v>
      </c>
      <c r="E32" s="66">
        <f t="shared" si="0"/>
        <v>16</v>
      </c>
      <c r="F32" s="65">
        <f>VLOOKUP($A32,'Return Data'!$B$7:$R$2700,6,0)</f>
        <v>3.2642000000000002</v>
      </c>
      <c r="G32" s="66">
        <f t="shared" si="1"/>
        <v>16</v>
      </c>
      <c r="H32" s="65">
        <f>VLOOKUP($A32,'Return Data'!$B$7:$R$2700,7,0)</f>
        <v>7.0735999999999999</v>
      </c>
      <c r="I32" s="66">
        <f t="shared" si="2"/>
        <v>6</v>
      </c>
      <c r="J32" s="65">
        <f>VLOOKUP($A32,'Return Data'!$B$7:$R$2700,8,0)</f>
        <v>6.8577000000000004</v>
      </c>
      <c r="K32" s="66">
        <f t="shared" si="3"/>
        <v>10</v>
      </c>
      <c r="L32" s="65">
        <f>VLOOKUP($A32,'Return Data'!$B$7:$R$2700,9,0)</f>
        <v>6.1096000000000004</v>
      </c>
      <c r="M32" s="66">
        <f t="shared" si="4"/>
        <v>7</v>
      </c>
      <c r="N32" s="65">
        <f>VLOOKUP($A32,'Return Data'!$B$7:$R$2700,10,0)</f>
        <v>6.2248999999999999</v>
      </c>
      <c r="O32" s="66">
        <f t="shared" si="5"/>
        <v>8</v>
      </c>
      <c r="P32" s="65">
        <f>VLOOKUP($A32,'Return Data'!$B$7:$R$2700,11,0)</f>
        <v>7.2679</v>
      </c>
      <c r="Q32" s="66">
        <f t="shared" si="6"/>
        <v>13</v>
      </c>
      <c r="R32" s="65">
        <f>VLOOKUP($A32,'Return Data'!$B$7:$R$2700,12,0)</f>
        <v>7.9295999999999998</v>
      </c>
      <c r="S32" s="66">
        <f t="shared" si="7"/>
        <v>6</v>
      </c>
      <c r="T32" s="65">
        <f>VLOOKUP($A32,'Return Data'!$B$7:$R$2700,13,0)</f>
        <v>7.5895999999999999</v>
      </c>
      <c r="U32" s="66">
        <f t="shared" si="8"/>
        <v>6</v>
      </c>
      <c r="V32" s="65">
        <f>VLOOKUP($A32,'Return Data'!$B$7:$R$2700,17,0)</f>
        <v>5.1501000000000001</v>
      </c>
      <c r="W32" s="66">
        <f t="shared" si="9"/>
        <v>18</v>
      </c>
      <c r="X32" s="65">
        <f>VLOOKUP($A32,'Return Data'!$B$7:$R$2700,14,0)</f>
        <v>5.7110000000000003</v>
      </c>
      <c r="Y32" s="66">
        <f t="shared" si="10"/>
        <v>18</v>
      </c>
      <c r="Z32" s="65">
        <f>VLOOKUP($A32,'Return Data'!$B$7:$R$2700,16,0)</f>
        <v>7.5834000000000001</v>
      </c>
      <c r="AA32" s="67">
        <f t="shared" si="11"/>
        <v>13</v>
      </c>
    </row>
    <row r="33" spans="1:27" x14ac:dyDescent="0.3">
      <c r="A33" s="63" t="s">
        <v>1097</v>
      </c>
      <c r="B33" s="64">
        <f>VLOOKUP($A33,'Return Data'!$B$7:$R$2700,3,0)</f>
        <v>44158</v>
      </c>
      <c r="C33" s="65">
        <f>VLOOKUP($A33,'Return Data'!$B$7:$R$2700,4,0)</f>
        <v>31.121600000000001</v>
      </c>
      <c r="D33" s="65">
        <f>VLOOKUP($A33,'Return Data'!$B$7:$R$2700,5,0)</f>
        <v>0</v>
      </c>
      <c r="E33" s="66">
        <f t="shared" si="0"/>
        <v>26</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-13.850899999999999</v>
      </c>
      <c r="Q33" s="66">
        <f t="shared" si="6"/>
        <v>27</v>
      </c>
      <c r="R33" s="65">
        <f>VLOOKUP($A33,'Return Data'!$B$7:$R$2700,12,0)</f>
        <v>-27.148</v>
      </c>
      <c r="S33" s="66">
        <f t="shared" si="7"/>
        <v>27</v>
      </c>
      <c r="T33" s="65">
        <f>VLOOKUP($A33,'Return Data'!$B$7:$R$2700,13,0)</f>
        <v>-30.5304</v>
      </c>
      <c r="U33" s="66">
        <f t="shared" si="8"/>
        <v>27</v>
      </c>
      <c r="V33" s="65"/>
      <c r="W33" s="66"/>
      <c r="X33" s="65"/>
      <c r="Y33" s="66"/>
      <c r="Z33" s="65">
        <f>VLOOKUP($A33,'Return Data'!$B$7:$R$2700,16,0)</f>
        <v>-23.947900000000001</v>
      </c>
      <c r="AA33" s="67">
        <f t="shared" si="11"/>
        <v>27</v>
      </c>
    </row>
    <row r="34" spans="1:27" x14ac:dyDescent="0.3">
      <c r="A34" s="63" t="s">
        <v>1101</v>
      </c>
      <c r="B34" s="64">
        <f>VLOOKUP($A34,'Return Data'!$B$7:$R$2700,3,0)</f>
        <v>44158</v>
      </c>
      <c r="C34" s="65">
        <f>VLOOKUP($A34,'Return Data'!$B$7:$R$2700,4,0)</f>
        <v>2585.8762999999999</v>
      </c>
      <c r="D34" s="65">
        <f>VLOOKUP($A34,'Return Data'!$B$7:$R$2700,5,0)</f>
        <v>3.0613999999999999</v>
      </c>
      <c r="E34" s="66">
        <f t="shared" si="0"/>
        <v>22</v>
      </c>
      <c r="F34" s="65">
        <f>VLOOKUP($A34,'Return Data'!$B$7:$R$2700,6,0)</f>
        <v>3.0613999999999999</v>
      </c>
      <c r="G34" s="66">
        <f t="shared" si="1"/>
        <v>22</v>
      </c>
      <c r="H34" s="65">
        <f>VLOOKUP($A34,'Return Data'!$B$7:$R$2700,7,0)</f>
        <v>4.9427000000000003</v>
      </c>
      <c r="I34" s="66">
        <f t="shared" si="2"/>
        <v>24</v>
      </c>
      <c r="J34" s="65">
        <f>VLOOKUP($A34,'Return Data'!$B$7:$R$2700,8,0)</f>
        <v>5.1740000000000004</v>
      </c>
      <c r="K34" s="66">
        <f t="shared" si="3"/>
        <v>24</v>
      </c>
      <c r="L34" s="65">
        <f>VLOOKUP($A34,'Return Data'!$B$7:$R$2700,9,0)</f>
        <v>4.7130000000000001</v>
      </c>
      <c r="M34" s="66">
        <f t="shared" si="4"/>
        <v>21</v>
      </c>
      <c r="N34" s="65">
        <f>VLOOKUP($A34,'Return Data'!$B$7:$R$2700,10,0)</f>
        <v>5.5058999999999996</v>
      </c>
      <c r="O34" s="66">
        <f t="shared" si="5"/>
        <v>14</v>
      </c>
      <c r="P34" s="65">
        <f>VLOOKUP($A34,'Return Data'!$B$7:$R$2700,11,0)</f>
        <v>6.6429</v>
      </c>
      <c r="Q34" s="66">
        <f t="shared" si="6"/>
        <v>16</v>
      </c>
      <c r="R34" s="65">
        <f>VLOOKUP($A34,'Return Data'!$B$7:$R$2700,12,0)</f>
        <v>7.5004</v>
      </c>
      <c r="S34" s="66">
        <f t="shared" si="7"/>
        <v>8</v>
      </c>
      <c r="T34" s="65">
        <f>VLOOKUP($A34,'Return Data'!$B$7:$R$2700,13,0)</f>
        <v>7.3743999999999996</v>
      </c>
      <c r="U34" s="66">
        <f t="shared" si="8"/>
        <v>9</v>
      </c>
      <c r="V34" s="65">
        <f>VLOOKUP($A34,'Return Data'!$B$7:$R$2700,17,0)</f>
        <v>1.7020999999999999</v>
      </c>
      <c r="W34" s="66">
        <f>RANK(V34,V$8:V$34,0)</f>
        <v>20</v>
      </c>
      <c r="X34" s="65">
        <f>VLOOKUP($A34,'Return Data'!$B$7:$R$2700,14,0)</f>
        <v>3.3487</v>
      </c>
      <c r="Y34" s="66">
        <f>RANK(X34,X$8:X$34,0)</f>
        <v>20</v>
      </c>
      <c r="Z34" s="65">
        <f>VLOOKUP($A34,'Return Data'!$B$7:$R$2700,16,0)</f>
        <v>7.2370999999999999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3.389303703703705</v>
      </c>
      <c r="E36" s="74"/>
      <c r="F36" s="75">
        <f>AVERAGE(F8:F34)</f>
        <v>3.389303703703705</v>
      </c>
      <c r="G36" s="74"/>
      <c r="H36" s="75">
        <f>AVERAGE(H8:H34)</f>
        <v>6.175162962962963</v>
      </c>
      <c r="I36" s="74"/>
      <c r="J36" s="75">
        <f>AVERAGE(J8:J34)</f>
        <v>6.4478222222222223</v>
      </c>
      <c r="K36" s="74"/>
      <c r="L36" s="75">
        <f>AVERAGE(L8:L34)</f>
        <v>5.5680592592592593</v>
      </c>
      <c r="M36" s="74"/>
      <c r="N36" s="75">
        <f>AVERAGE(N8:N34)</f>
        <v>5.7300555555555546</v>
      </c>
      <c r="O36" s="74"/>
      <c r="P36" s="75">
        <f>AVERAGE(P8:P34)</f>
        <v>10.014840740740741</v>
      </c>
      <c r="Q36" s="74"/>
      <c r="R36" s="75">
        <f>AVERAGE(R8:R34)</f>
        <v>5.0704074074074077</v>
      </c>
      <c r="S36" s="74"/>
      <c r="T36" s="75">
        <f>AVERAGE(T8:T34)</f>
        <v>4.5984666666666669</v>
      </c>
      <c r="U36" s="74"/>
      <c r="V36" s="75">
        <f>AVERAGE(V8:V34)</f>
        <v>4.3667423076923075</v>
      </c>
      <c r="W36" s="74"/>
      <c r="X36" s="75">
        <f>AVERAGE(X8:X34)</f>
        <v>5.0000461538461529</v>
      </c>
      <c r="Y36" s="74"/>
      <c r="Z36" s="75">
        <f>AVERAGE(Z8:Z34)</f>
        <v>5.847707407407408</v>
      </c>
      <c r="AA36" s="76"/>
    </row>
    <row r="37" spans="1:27" x14ac:dyDescent="0.3">
      <c r="A37" s="73" t="s">
        <v>28</v>
      </c>
      <c r="B37" s="74"/>
      <c r="C37" s="74"/>
      <c r="D37" s="75">
        <f>MIN(D8:D34)</f>
        <v>-1.0761000000000001</v>
      </c>
      <c r="E37" s="74"/>
      <c r="F37" s="75">
        <f>MIN(F8:F34)</f>
        <v>-1.0761000000000001</v>
      </c>
      <c r="G37" s="74"/>
      <c r="H37" s="75">
        <f>MIN(H8:H34)</f>
        <v>0</v>
      </c>
      <c r="I37" s="74"/>
      <c r="J37" s="75">
        <f>MIN(J8:J34)</f>
        <v>0</v>
      </c>
      <c r="K37" s="74"/>
      <c r="L37" s="75">
        <f>MIN(L8:L34)</f>
        <v>0</v>
      </c>
      <c r="M37" s="74"/>
      <c r="N37" s="75">
        <f>MIN(N8:N34)</f>
        <v>0</v>
      </c>
      <c r="O37" s="74"/>
      <c r="P37" s="75">
        <f>MIN(P8:P34)</f>
        <v>-13.850899999999999</v>
      </c>
      <c r="Q37" s="74"/>
      <c r="R37" s="75">
        <f>MIN(R8:R34)</f>
        <v>-27.148</v>
      </c>
      <c r="S37" s="74"/>
      <c r="T37" s="75">
        <f>MIN(T8:T34)</f>
        <v>-30.5304</v>
      </c>
      <c r="U37" s="74"/>
      <c r="V37" s="75">
        <f>MIN(V8:V34)</f>
        <v>-15.9132</v>
      </c>
      <c r="W37" s="74"/>
      <c r="X37" s="75">
        <f>MIN(X8:X34)</f>
        <v>-9.0495999999999999</v>
      </c>
      <c r="Y37" s="74"/>
      <c r="Z37" s="75">
        <f>MIN(Z8:Z34)</f>
        <v>-23.947900000000001</v>
      </c>
      <c r="AA37" s="76"/>
    </row>
    <row r="38" spans="1:27" ht="15" thickBot="1" x14ac:dyDescent="0.35">
      <c r="A38" s="77" t="s">
        <v>29</v>
      </c>
      <c r="B38" s="78"/>
      <c r="C38" s="78"/>
      <c r="D38" s="79">
        <f>MAX(D8:D34)</f>
        <v>5.4702999999999999</v>
      </c>
      <c r="E38" s="78"/>
      <c r="F38" s="79">
        <f>MAX(F8:F34)</f>
        <v>5.4702999999999999</v>
      </c>
      <c r="G38" s="78"/>
      <c r="H38" s="79">
        <f>MAX(H8:H34)</f>
        <v>11.190899999999999</v>
      </c>
      <c r="I38" s="78"/>
      <c r="J38" s="79">
        <f>MAX(J8:J34)</f>
        <v>13.0047</v>
      </c>
      <c r="K38" s="78"/>
      <c r="L38" s="79">
        <f>MAX(L8:L34)</f>
        <v>13.542999999999999</v>
      </c>
      <c r="M38" s="78"/>
      <c r="N38" s="79">
        <f>MAX(N8:N34)</f>
        <v>11.6106</v>
      </c>
      <c r="O38" s="78"/>
      <c r="P38" s="79">
        <f>MAX(P8:P34)</f>
        <v>61.199800000000003</v>
      </c>
      <c r="Q38" s="78"/>
      <c r="R38" s="79">
        <f>MAX(R8:R34)</f>
        <v>33.064599999999999</v>
      </c>
      <c r="S38" s="78"/>
      <c r="T38" s="79">
        <f>MAX(T8:T34)</f>
        <v>26.898299999999999</v>
      </c>
      <c r="U38" s="78"/>
      <c r="V38" s="79">
        <f>MAX(V8:V34)</f>
        <v>8.7411999999999992</v>
      </c>
      <c r="W38" s="78"/>
      <c r="X38" s="79">
        <f>MAX(X8:X34)</f>
        <v>8.0433000000000003</v>
      </c>
      <c r="Y38" s="78"/>
      <c r="Z38" s="79">
        <f>MAX(Z8:Z34)</f>
        <v>8.1914999999999996</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44158</v>
      </c>
      <c r="C8" s="65">
        <f>VLOOKUP($A8,'Return Data'!$B$7:$R$2700,4,0)</f>
        <v>421.37610000000001</v>
      </c>
      <c r="D8" s="65">
        <f>VLOOKUP($A8,'Return Data'!$B$7:$R$2700,5,0)</f>
        <v>4.5839999999999996</v>
      </c>
      <c r="E8" s="66">
        <f t="shared" ref="E8:E36" si="0">RANK(D8,D$8:D$36,0)</f>
        <v>6</v>
      </c>
      <c r="F8" s="65">
        <f>VLOOKUP($A8,'Return Data'!$B$7:$R$2700,6,0)</f>
        <v>4.5839999999999996</v>
      </c>
      <c r="G8" s="66">
        <f t="shared" ref="G8:G36" si="1">RANK(F8,F$8:F$36,0)</f>
        <v>6</v>
      </c>
      <c r="H8" s="65">
        <f>VLOOKUP($A8,'Return Data'!$B$7:$R$2700,7,0)</f>
        <v>6.3143000000000002</v>
      </c>
      <c r="I8" s="66">
        <f t="shared" ref="I8:I36" si="2">RANK(H8,H$8:H$36,0)</f>
        <v>3</v>
      </c>
      <c r="J8" s="65">
        <f>VLOOKUP($A8,'Return Data'!$B$7:$R$2700,8,0)</f>
        <v>6.4282000000000004</v>
      </c>
      <c r="K8" s="66">
        <f t="shared" ref="K8:K36" si="3">RANK(J8,J$8:J$36,0)</f>
        <v>2</v>
      </c>
      <c r="L8" s="65">
        <f>VLOOKUP($A8,'Return Data'!$B$7:$R$2700,9,0)</f>
        <v>5.6632999999999996</v>
      </c>
      <c r="M8" s="66">
        <f t="shared" ref="M8:M36" si="4">RANK(L8,L$8:L$36,0)</f>
        <v>5</v>
      </c>
      <c r="N8" s="65">
        <f>VLOOKUP($A8,'Return Data'!$B$7:$R$2700,10,0)</f>
        <v>5.7346000000000004</v>
      </c>
      <c r="O8" s="66">
        <f t="shared" ref="O8:O36" si="5">RANK(N8,N$8:N$36,0)</f>
        <v>4</v>
      </c>
      <c r="P8" s="65">
        <f>VLOOKUP($A8,'Return Data'!$B$7:$R$2700,11,0)</f>
        <v>7.2305999999999999</v>
      </c>
      <c r="Q8" s="66">
        <f t="shared" ref="Q8:Q36" si="6">RANK(P8,P$8:P$36,0)</f>
        <v>3</v>
      </c>
      <c r="R8" s="65">
        <f>VLOOKUP($A8,'Return Data'!$B$7:$R$2700,12,0)</f>
        <v>7.3856000000000002</v>
      </c>
      <c r="S8" s="66">
        <f t="shared" ref="S8:S17" si="7">RANK(R8,R$8:R$36,0)</f>
        <v>2</v>
      </c>
      <c r="T8" s="65">
        <f>VLOOKUP($A8,'Return Data'!$B$7:$R$2700,13,0)</f>
        <v>7.3547000000000002</v>
      </c>
      <c r="U8" s="66">
        <f t="shared" ref="U8:U16" si="8">RANK(T8,T$8:T$36,0)</f>
        <v>2</v>
      </c>
      <c r="V8" s="65">
        <f>VLOOKUP($A8,'Return Data'!$B$7:$R$2700,17,0)</f>
        <v>8.1974</v>
      </c>
      <c r="W8" s="66">
        <f t="shared" ref="W8:W32" si="9">RANK(V8,V$8:V$36,0)</f>
        <v>3</v>
      </c>
      <c r="X8" s="65">
        <f>VLOOKUP($A8,'Return Data'!$B$7:$R$2700,14,0)</f>
        <v>7.8364000000000003</v>
      </c>
      <c r="Y8" s="66">
        <f t="shared" ref="Y8:Y32" si="10">RANK(X8,X$8:X$36,0)</f>
        <v>3</v>
      </c>
      <c r="Z8" s="65">
        <f>VLOOKUP($A8,'Return Data'!$B$7:$R$2700,16,0)</f>
        <v>8.6290999999999993</v>
      </c>
      <c r="AA8" s="67">
        <f t="shared" ref="AA8:AA36" si="11">RANK(Z8,Z$8:Z$36,0)</f>
        <v>4</v>
      </c>
    </row>
    <row r="9" spans="1:27" x14ac:dyDescent="0.3">
      <c r="A9" s="63" t="s">
        <v>1587</v>
      </c>
      <c r="B9" s="64">
        <f>VLOOKUP($A9,'Return Data'!$B$7:$R$2700,3,0)</f>
        <v>44158</v>
      </c>
      <c r="C9" s="65">
        <f>VLOOKUP($A9,'Return Data'!$B$7:$R$2700,4,0)</f>
        <v>11.798299999999999</v>
      </c>
      <c r="D9" s="65">
        <f>VLOOKUP($A9,'Return Data'!$B$7:$R$2700,5,0)</f>
        <v>4.6422999999999996</v>
      </c>
      <c r="E9" s="66">
        <f t="shared" si="0"/>
        <v>5</v>
      </c>
      <c r="F9" s="65">
        <f>VLOOKUP($A9,'Return Data'!$B$7:$R$2700,6,0)</f>
        <v>4.6422999999999996</v>
      </c>
      <c r="G9" s="66">
        <f t="shared" si="1"/>
        <v>5</v>
      </c>
      <c r="H9" s="65">
        <f>VLOOKUP($A9,'Return Data'!$B$7:$R$2700,7,0)</f>
        <v>5.2358000000000002</v>
      </c>
      <c r="I9" s="66">
        <f t="shared" si="2"/>
        <v>7</v>
      </c>
      <c r="J9" s="65">
        <f>VLOOKUP($A9,'Return Data'!$B$7:$R$2700,8,0)</f>
        <v>5.0701999999999998</v>
      </c>
      <c r="K9" s="66">
        <f t="shared" si="3"/>
        <v>9</v>
      </c>
      <c r="L9" s="65">
        <f>VLOOKUP($A9,'Return Data'!$B$7:$R$2700,9,0)</f>
        <v>5.1418999999999997</v>
      </c>
      <c r="M9" s="66">
        <f t="shared" si="4"/>
        <v>7</v>
      </c>
      <c r="N9" s="65">
        <f>VLOOKUP($A9,'Return Data'!$B$7:$R$2700,10,0)</f>
        <v>5.4227999999999996</v>
      </c>
      <c r="O9" s="66">
        <f t="shared" si="5"/>
        <v>6</v>
      </c>
      <c r="P9" s="65">
        <f>VLOOKUP($A9,'Return Data'!$B$7:$R$2700,11,0)</f>
        <v>5.9484000000000004</v>
      </c>
      <c r="Q9" s="66">
        <f t="shared" si="6"/>
        <v>5</v>
      </c>
      <c r="R9" s="65">
        <f>VLOOKUP($A9,'Return Data'!$B$7:$R$2700,12,0)</f>
        <v>6.2282999999999999</v>
      </c>
      <c r="S9" s="66">
        <f t="shared" si="7"/>
        <v>10</v>
      </c>
      <c r="T9" s="65">
        <f>VLOOKUP($A9,'Return Data'!$B$7:$R$2700,13,0)</f>
        <v>6.4036</v>
      </c>
      <c r="U9" s="66">
        <f t="shared" si="8"/>
        <v>6</v>
      </c>
      <c r="V9" s="65">
        <f>VLOOKUP($A9,'Return Data'!$B$7:$R$2700,17,0)</f>
        <v>7.6970000000000001</v>
      </c>
      <c r="W9" s="66">
        <f t="shared" si="9"/>
        <v>5</v>
      </c>
      <c r="X9" s="65"/>
      <c r="Y9" s="66"/>
      <c r="Z9" s="65">
        <f>VLOOKUP($A9,'Return Data'!$B$7:$R$2700,16,0)</f>
        <v>7.7864000000000004</v>
      </c>
      <c r="AA9" s="67">
        <f t="shared" si="11"/>
        <v>16</v>
      </c>
    </row>
    <row r="10" spans="1:27" x14ac:dyDescent="0.3">
      <c r="A10" s="63" t="s">
        <v>1590</v>
      </c>
      <c r="B10" s="64">
        <f>VLOOKUP($A10,'Return Data'!$B$7:$R$2700,3,0)</f>
        <v>44158</v>
      </c>
      <c r="C10" s="65">
        <f>VLOOKUP($A10,'Return Data'!$B$7:$R$2700,4,0)</f>
        <v>1187.3747000000001</v>
      </c>
      <c r="D10" s="65">
        <f>VLOOKUP($A10,'Return Data'!$B$7:$R$2700,5,0)</f>
        <v>2.9373999999999998</v>
      </c>
      <c r="E10" s="66">
        <f t="shared" si="0"/>
        <v>23</v>
      </c>
      <c r="F10" s="65">
        <f>VLOOKUP($A10,'Return Data'!$B$7:$R$2700,6,0)</f>
        <v>2.9373999999999998</v>
      </c>
      <c r="G10" s="66">
        <f t="shared" si="1"/>
        <v>23</v>
      </c>
      <c r="H10" s="65">
        <f>VLOOKUP($A10,'Return Data'!$B$7:$R$2700,7,0)</f>
        <v>4.0681000000000003</v>
      </c>
      <c r="I10" s="66">
        <f t="shared" si="2"/>
        <v>19</v>
      </c>
      <c r="J10" s="65">
        <f>VLOOKUP($A10,'Return Data'!$B$7:$R$2700,8,0)</f>
        <v>4.2224000000000004</v>
      </c>
      <c r="K10" s="66">
        <f t="shared" si="3"/>
        <v>18</v>
      </c>
      <c r="L10" s="65">
        <f>VLOOKUP($A10,'Return Data'!$B$7:$R$2700,9,0)</f>
        <v>3.9125999999999999</v>
      </c>
      <c r="M10" s="66">
        <f t="shared" si="4"/>
        <v>21</v>
      </c>
      <c r="N10" s="65">
        <f>VLOOKUP($A10,'Return Data'!$B$7:$R$2700,10,0)</f>
        <v>4.3323</v>
      </c>
      <c r="O10" s="66">
        <f t="shared" si="5"/>
        <v>16</v>
      </c>
      <c r="P10" s="65">
        <f>VLOOKUP($A10,'Return Data'!$B$7:$R$2700,11,0)</f>
        <v>4.2172000000000001</v>
      </c>
      <c r="Q10" s="66">
        <f t="shared" si="6"/>
        <v>23</v>
      </c>
      <c r="R10" s="65">
        <f>VLOOKUP($A10,'Return Data'!$B$7:$R$2700,12,0)</f>
        <v>5.2081</v>
      </c>
      <c r="S10" s="66">
        <f t="shared" si="7"/>
        <v>22</v>
      </c>
      <c r="T10" s="65">
        <f>VLOOKUP($A10,'Return Data'!$B$7:$R$2700,13,0)</f>
        <v>5.5453999999999999</v>
      </c>
      <c r="U10" s="66">
        <f t="shared" si="8"/>
        <v>19</v>
      </c>
      <c r="V10" s="65">
        <f>VLOOKUP($A10,'Return Data'!$B$7:$R$2700,17,0)</f>
        <v>6.8419999999999996</v>
      </c>
      <c r="W10" s="66">
        <f t="shared" si="9"/>
        <v>13</v>
      </c>
      <c r="X10" s="65"/>
      <c r="Y10" s="66"/>
      <c r="Z10" s="65">
        <f>VLOOKUP($A10,'Return Data'!$B$7:$R$2700,16,0)</f>
        <v>7.1641000000000004</v>
      </c>
      <c r="AA10" s="67">
        <f t="shared" si="11"/>
        <v>20</v>
      </c>
    </row>
    <row r="11" spans="1:27" x14ac:dyDescent="0.3">
      <c r="A11" s="63" t="s">
        <v>1591</v>
      </c>
      <c r="B11" s="64">
        <f>VLOOKUP($A11,'Return Data'!$B$7:$R$2700,3,0)</f>
        <v>44158</v>
      </c>
      <c r="C11" s="65">
        <f>VLOOKUP($A11,'Return Data'!$B$7:$R$2700,4,0)</f>
        <v>2541.9692</v>
      </c>
      <c r="D11" s="65">
        <f>VLOOKUP($A11,'Return Data'!$B$7:$R$2700,5,0)</f>
        <v>3.2240000000000002</v>
      </c>
      <c r="E11" s="66">
        <f t="shared" si="0"/>
        <v>18</v>
      </c>
      <c r="F11" s="65">
        <f>VLOOKUP($A11,'Return Data'!$B$7:$R$2700,6,0)</f>
        <v>3.2240000000000002</v>
      </c>
      <c r="G11" s="66">
        <f t="shared" si="1"/>
        <v>18</v>
      </c>
      <c r="H11" s="65">
        <f>VLOOKUP($A11,'Return Data'!$B$7:$R$2700,7,0)</f>
        <v>3.6884999999999999</v>
      </c>
      <c r="I11" s="66">
        <f t="shared" si="2"/>
        <v>24</v>
      </c>
      <c r="J11" s="65">
        <f>VLOOKUP($A11,'Return Data'!$B$7:$R$2700,8,0)</f>
        <v>4.0164999999999997</v>
      </c>
      <c r="K11" s="66">
        <f t="shared" si="3"/>
        <v>22</v>
      </c>
      <c r="L11" s="65">
        <f>VLOOKUP($A11,'Return Data'!$B$7:$R$2700,9,0)</f>
        <v>3.9636999999999998</v>
      </c>
      <c r="M11" s="66">
        <f t="shared" si="4"/>
        <v>19</v>
      </c>
      <c r="N11" s="65">
        <f>VLOOKUP($A11,'Return Data'!$B$7:$R$2700,10,0)</f>
        <v>4.0564999999999998</v>
      </c>
      <c r="O11" s="66">
        <f t="shared" si="5"/>
        <v>20</v>
      </c>
      <c r="P11" s="65">
        <f>VLOOKUP($A11,'Return Data'!$B$7:$R$2700,11,0)</f>
        <v>4.5068999999999999</v>
      </c>
      <c r="Q11" s="66">
        <f t="shared" si="6"/>
        <v>18</v>
      </c>
      <c r="R11" s="65">
        <f>VLOOKUP($A11,'Return Data'!$B$7:$R$2700,12,0)</f>
        <v>5.298</v>
      </c>
      <c r="S11" s="66">
        <f t="shared" si="7"/>
        <v>19</v>
      </c>
      <c r="T11" s="65">
        <f>VLOOKUP($A11,'Return Data'!$B$7:$R$2700,13,0)</f>
        <v>5.4196999999999997</v>
      </c>
      <c r="U11" s="66">
        <f t="shared" si="8"/>
        <v>20</v>
      </c>
      <c r="V11" s="65">
        <f>VLOOKUP($A11,'Return Data'!$B$7:$R$2700,17,0)</f>
        <v>6.8147000000000002</v>
      </c>
      <c r="W11" s="66">
        <f t="shared" si="9"/>
        <v>14</v>
      </c>
      <c r="X11" s="65">
        <f>VLOOKUP($A11,'Return Data'!$B$7:$R$2700,14,0)</f>
        <v>7.0167000000000002</v>
      </c>
      <c r="Y11" s="66">
        <f t="shared" si="10"/>
        <v>10</v>
      </c>
      <c r="Z11" s="65">
        <f>VLOOKUP($A11,'Return Data'!$B$7:$R$2700,16,0)</f>
        <v>8.3522999999999996</v>
      </c>
      <c r="AA11" s="67">
        <f t="shared" si="11"/>
        <v>6</v>
      </c>
    </row>
    <row r="12" spans="1:27" x14ac:dyDescent="0.3">
      <c r="A12" s="63" t="s">
        <v>1593</v>
      </c>
      <c r="B12" s="64">
        <f>VLOOKUP($A12,'Return Data'!$B$7:$R$2700,3,0)</f>
        <v>44158</v>
      </c>
      <c r="C12" s="65">
        <f>VLOOKUP($A12,'Return Data'!$B$7:$R$2700,4,0)</f>
        <v>3132.5590000000002</v>
      </c>
      <c r="D12" s="65">
        <f>VLOOKUP($A12,'Return Data'!$B$7:$R$2700,5,0)</f>
        <v>3.0807000000000002</v>
      </c>
      <c r="E12" s="66">
        <f t="shared" si="0"/>
        <v>20</v>
      </c>
      <c r="F12" s="65">
        <f>VLOOKUP($A12,'Return Data'!$B$7:$R$2700,6,0)</f>
        <v>3.0807000000000002</v>
      </c>
      <c r="G12" s="66">
        <f t="shared" si="1"/>
        <v>20</v>
      </c>
      <c r="H12" s="65">
        <f>VLOOKUP($A12,'Return Data'!$B$7:$R$2700,7,0)</f>
        <v>4.0042999999999997</v>
      </c>
      <c r="I12" s="66">
        <f t="shared" si="2"/>
        <v>21</v>
      </c>
      <c r="J12" s="65">
        <f>VLOOKUP($A12,'Return Data'!$B$7:$R$2700,8,0)</f>
        <v>4.0465</v>
      </c>
      <c r="K12" s="66">
        <f t="shared" si="3"/>
        <v>21</v>
      </c>
      <c r="L12" s="65">
        <f>VLOOKUP($A12,'Return Data'!$B$7:$R$2700,9,0)</f>
        <v>3.7988</v>
      </c>
      <c r="M12" s="66">
        <f t="shared" si="4"/>
        <v>24</v>
      </c>
      <c r="N12" s="65">
        <f>VLOOKUP($A12,'Return Data'!$B$7:$R$2700,10,0)</f>
        <v>3.6320999999999999</v>
      </c>
      <c r="O12" s="66">
        <f t="shared" si="5"/>
        <v>25</v>
      </c>
      <c r="P12" s="65">
        <f>VLOOKUP($A12,'Return Data'!$B$7:$R$2700,11,0)</f>
        <v>4.2667999999999999</v>
      </c>
      <c r="Q12" s="66">
        <f t="shared" si="6"/>
        <v>22</v>
      </c>
      <c r="R12" s="65">
        <f>VLOOKUP($A12,'Return Data'!$B$7:$R$2700,12,0)</f>
        <v>5.2142999999999997</v>
      </c>
      <c r="S12" s="66">
        <f t="shared" si="7"/>
        <v>21</v>
      </c>
      <c r="T12" s="65">
        <f>VLOOKUP($A12,'Return Data'!$B$7:$R$2700,13,0)</f>
        <v>5.3952</v>
      </c>
      <c r="U12" s="66">
        <f t="shared" si="8"/>
        <v>21</v>
      </c>
      <c r="V12" s="65">
        <f>VLOOKUP($A12,'Return Data'!$B$7:$R$2700,17,0)</f>
        <v>6.3449</v>
      </c>
      <c r="W12" s="66">
        <f t="shared" si="9"/>
        <v>18</v>
      </c>
      <c r="X12" s="65">
        <f>VLOOKUP($A12,'Return Data'!$B$7:$R$2700,14,0)</f>
        <v>6.4333999999999998</v>
      </c>
      <c r="Y12" s="66">
        <f t="shared" si="10"/>
        <v>14</v>
      </c>
      <c r="Z12" s="65">
        <f>VLOOKUP($A12,'Return Data'!$B$7:$R$2700,16,0)</f>
        <v>7.6801000000000004</v>
      </c>
      <c r="AA12" s="67">
        <f t="shared" si="11"/>
        <v>17</v>
      </c>
    </row>
    <row r="13" spans="1:27" x14ac:dyDescent="0.3">
      <c r="A13" s="63" t="s">
        <v>1595</v>
      </c>
      <c r="B13" s="64">
        <f>VLOOKUP($A13,'Return Data'!$B$7:$R$2700,3,0)</f>
        <v>44158</v>
      </c>
      <c r="C13" s="65">
        <f>VLOOKUP($A13,'Return Data'!$B$7:$R$2700,4,0)</f>
        <v>2819.8263000000002</v>
      </c>
      <c r="D13" s="65">
        <f>VLOOKUP($A13,'Return Data'!$B$7:$R$2700,5,0)</f>
        <v>4.0510999999999999</v>
      </c>
      <c r="E13" s="66">
        <f t="shared" si="0"/>
        <v>10</v>
      </c>
      <c r="F13" s="65">
        <f>VLOOKUP($A13,'Return Data'!$B$7:$R$2700,6,0)</f>
        <v>4.0510999999999999</v>
      </c>
      <c r="G13" s="66">
        <f t="shared" si="1"/>
        <v>10</v>
      </c>
      <c r="H13" s="65">
        <f>VLOOKUP($A13,'Return Data'!$B$7:$R$2700,7,0)</f>
        <v>4.1608999999999998</v>
      </c>
      <c r="I13" s="66">
        <f t="shared" si="2"/>
        <v>16</v>
      </c>
      <c r="J13" s="65">
        <f>VLOOKUP($A13,'Return Data'!$B$7:$R$2700,8,0)</f>
        <v>4.2087000000000003</v>
      </c>
      <c r="K13" s="66">
        <f t="shared" si="3"/>
        <v>19</v>
      </c>
      <c r="L13" s="65">
        <f>VLOOKUP($A13,'Return Data'!$B$7:$R$2700,9,0)</f>
        <v>3.9746000000000001</v>
      </c>
      <c r="M13" s="66">
        <f t="shared" si="4"/>
        <v>18</v>
      </c>
      <c r="N13" s="65">
        <f>VLOOKUP($A13,'Return Data'!$B$7:$R$2700,10,0)</f>
        <v>4.2183000000000002</v>
      </c>
      <c r="O13" s="66">
        <f t="shared" si="5"/>
        <v>17</v>
      </c>
      <c r="P13" s="65">
        <f>VLOOKUP($A13,'Return Data'!$B$7:$R$2700,11,0)</f>
        <v>4.3342000000000001</v>
      </c>
      <c r="Q13" s="66">
        <f t="shared" si="6"/>
        <v>20</v>
      </c>
      <c r="R13" s="65">
        <f>VLOOKUP($A13,'Return Data'!$B$7:$R$2700,12,0)</f>
        <v>5.4980000000000002</v>
      </c>
      <c r="S13" s="66">
        <f t="shared" si="7"/>
        <v>18</v>
      </c>
      <c r="T13" s="65">
        <f>VLOOKUP($A13,'Return Data'!$B$7:$R$2700,13,0)</f>
        <v>5.6417999999999999</v>
      </c>
      <c r="U13" s="66">
        <f t="shared" si="8"/>
        <v>18</v>
      </c>
      <c r="V13" s="65">
        <f>VLOOKUP($A13,'Return Data'!$B$7:$R$2700,17,0)</f>
        <v>6.4954999999999998</v>
      </c>
      <c r="W13" s="66">
        <f t="shared" si="9"/>
        <v>16</v>
      </c>
      <c r="X13" s="65">
        <f>VLOOKUP($A13,'Return Data'!$B$7:$R$2700,14,0)</f>
        <v>6.5160999999999998</v>
      </c>
      <c r="Y13" s="66">
        <f t="shared" si="10"/>
        <v>12</v>
      </c>
      <c r="Z13" s="65">
        <f>VLOOKUP($A13,'Return Data'!$B$7:$R$2700,16,0)</f>
        <v>7.7907000000000002</v>
      </c>
      <c r="AA13" s="67">
        <f t="shared" si="11"/>
        <v>14</v>
      </c>
    </row>
    <row r="14" spans="1:27" x14ac:dyDescent="0.3">
      <c r="A14" s="63" t="s">
        <v>1597</v>
      </c>
      <c r="B14" s="64">
        <f>VLOOKUP($A14,'Return Data'!$B$7:$R$2700,3,0)</f>
        <v>44158</v>
      </c>
      <c r="C14" s="65">
        <f>VLOOKUP($A14,'Return Data'!$B$7:$R$2700,4,0)</f>
        <v>2291.8611000000001</v>
      </c>
      <c r="D14" s="65">
        <f>VLOOKUP($A14,'Return Data'!$B$7:$R$2700,5,0)</f>
        <v>2.3856000000000002</v>
      </c>
      <c r="E14" s="66">
        <f t="shared" si="0"/>
        <v>27</v>
      </c>
      <c r="F14" s="65">
        <f>VLOOKUP($A14,'Return Data'!$B$7:$R$2700,6,0)</f>
        <v>2.3856000000000002</v>
      </c>
      <c r="G14" s="66">
        <f t="shared" si="1"/>
        <v>27</v>
      </c>
      <c r="H14" s="65">
        <f>VLOOKUP($A14,'Return Data'!$B$7:$R$2700,7,0)</f>
        <v>3.4460999999999999</v>
      </c>
      <c r="I14" s="66">
        <f t="shared" si="2"/>
        <v>26</v>
      </c>
      <c r="J14" s="65">
        <f>VLOOKUP($A14,'Return Data'!$B$7:$R$2700,8,0)</f>
        <v>3.6421999999999999</v>
      </c>
      <c r="K14" s="66">
        <f t="shared" si="3"/>
        <v>26</v>
      </c>
      <c r="L14" s="65">
        <f>VLOOKUP($A14,'Return Data'!$B$7:$R$2700,9,0)</f>
        <v>3.3511000000000002</v>
      </c>
      <c r="M14" s="66">
        <f t="shared" si="4"/>
        <v>26</v>
      </c>
      <c r="N14" s="65">
        <f>VLOOKUP($A14,'Return Data'!$B$7:$R$2700,10,0)</f>
        <v>3.2801</v>
      </c>
      <c r="O14" s="66">
        <f t="shared" si="5"/>
        <v>27</v>
      </c>
      <c r="P14" s="65">
        <f>VLOOKUP($A14,'Return Data'!$B$7:$R$2700,11,0)</f>
        <v>3.7345999999999999</v>
      </c>
      <c r="Q14" s="66">
        <f t="shared" si="6"/>
        <v>26</v>
      </c>
      <c r="R14" s="65">
        <f>VLOOKUP($A14,'Return Data'!$B$7:$R$2700,12,0)</f>
        <v>4.6138000000000003</v>
      </c>
      <c r="S14" s="66">
        <f t="shared" si="7"/>
        <v>25</v>
      </c>
      <c r="T14" s="65">
        <f>VLOOKUP($A14,'Return Data'!$B$7:$R$2700,13,0)</f>
        <v>4.8094999999999999</v>
      </c>
      <c r="U14" s="66">
        <f t="shared" si="8"/>
        <v>23</v>
      </c>
      <c r="V14" s="65">
        <f>VLOOKUP($A14,'Return Data'!$B$7:$R$2700,17,0)</f>
        <v>6.1338999999999997</v>
      </c>
      <c r="W14" s="66">
        <f t="shared" si="9"/>
        <v>19</v>
      </c>
      <c r="X14" s="65">
        <f>VLOOKUP($A14,'Return Data'!$B$7:$R$2700,14,0)</f>
        <v>6.4496000000000002</v>
      </c>
      <c r="Y14" s="66">
        <f t="shared" si="10"/>
        <v>13</v>
      </c>
      <c r="Z14" s="65">
        <f>VLOOKUP($A14,'Return Data'!$B$7:$R$2700,16,0)</f>
        <v>7.7903000000000002</v>
      </c>
      <c r="AA14" s="67">
        <f t="shared" si="11"/>
        <v>15</v>
      </c>
    </row>
    <row r="15" spans="1:27" x14ac:dyDescent="0.3">
      <c r="A15" s="63" t="s">
        <v>1602</v>
      </c>
      <c r="B15" s="64">
        <f>VLOOKUP($A15,'Return Data'!$B$7:$R$2700,3,0)</f>
        <v>44158</v>
      </c>
      <c r="C15" s="65">
        <f>VLOOKUP($A15,'Return Data'!$B$7:$R$2700,4,0)</f>
        <v>29.202000000000002</v>
      </c>
      <c r="D15" s="65">
        <f>VLOOKUP($A15,'Return Data'!$B$7:$R$2700,5,0)</f>
        <v>-0.62490000000000001</v>
      </c>
      <c r="E15" s="66">
        <f t="shared" si="0"/>
        <v>29</v>
      </c>
      <c r="F15" s="65">
        <f>VLOOKUP($A15,'Return Data'!$B$7:$R$2700,6,0)</f>
        <v>-0.62490000000000001</v>
      </c>
      <c r="G15" s="66">
        <f t="shared" si="1"/>
        <v>29</v>
      </c>
      <c r="H15" s="65">
        <f>VLOOKUP($A15,'Return Data'!$B$7:$R$2700,7,0)</f>
        <v>5.1695000000000002</v>
      </c>
      <c r="I15" s="66">
        <f t="shared" si="2"/>
        <v>9</v>
      </c>
      <c r="J15" s="65">
        <f>VLOOKUP($A15,'Return Data'!$B$7:$R$2700,8,0)</f>
        <v>6.0403000000000002</v>
      </c>
      <c r="K15" s="66">
        <f t="shared" si="3"/>
        <v>5</v>
      </c>
      <c r="L15" s="65">
        <f>VLOOKUP($A15,'Return Data'!$B$7:$R$2700,9,0)</f>
        <v>7.0414000000000003</v>
      </c>
      <c r="M15" s="66">
        <f t="shared" si="4"/>
        <v>1</v>
      </c>
      <c r="N15" s="65">
        <f>VLOOKUP($A15,'Return Data'!$B$7:$R$2700,10,0)</f>
        <v>7.7869000000000002</v>
      </c>
      <c r="O15" s="66">
        <f t="shared" si="5"/>
        <v>2</v>
      </c>
      <c r="P15" s="65">
        <f>VLOOKUP($A15,'Return Data'!$B$7:$R$2700,11,0)</f>
        <v>9.2182999999999993</v>
      </c>
      <c r="Q15" s="66">
        <f t="shared" si="6"/>
        <v>1</v>
      </c>
      <c r="R15" s="65">
        <f>VLOOKUP($A15,'Return Data'!$B$7:$R$2700,12,0)</f>
        <v>8.6004000000000005</v>
      </c>
      <c r="S15" s="66">
        <f t="shared" si="7"/>
        <v>1</v>
      </c>
      <c r="T15" s="65">
        <f>VLOOKUP($A15,'Return Data'!$B$7:$R$2700,13,0)</f>
        <v>4.4621000000000004</v>
      </c>
      <c r="U15" s="66">
        <f t="shared" si="8"/>
        <v>25</v>
      </c>
      <c r="V15" s="65">
        <f>VLOOKUP($A15,'Return Data'!$B$7:$R$2700,17,0)</f>
        <v>7.1573000000000002</v>
      </c>
      <c r="W15" s="66">
        <f t="shared" si="9"/>
        <v>11</v>
      </c>
      <c r="X15" s="65">
        <f>VLOOKUP($A15,'Return Data'!$B$7:$R$2700,14,0)</f>
        <v>7.4516</v>
      </c>
      <c r="Y15" s="66">
        <f t="shared" si="10"/>
        <v>6</v>
      </c>
      <c r="Z15" s="65">
        <f>VLOOKUP($A15,'Return Data'!$B$7:$R$2700,16,0)</f>
        <v>8.8396000000000008</v>
      </c>
      <c r="AA15" s="67">
        <f t="shared" si="11"/>
        <v>3</v>
      </c>
    </row>
    <row r="16" spans="1:27" x14ac:dyDescent="0.3">
      <c r="A16" s="63" t="s">
        <v>1603</v>
      </c>
      <c r="B16" s="64">
        <f>VLOOKUP($A16,'Return Data'!$B$7:$R$2700,3,0)</f>
        <v>44158</v>
      </c>
      <c r="C16" s="65">
        <f>VLOOKUP($A16,'Return Data'!$B$7:$R$2700,4,0)</f>
        <v>11.785500000000001</v>
      </c>
      <c r="D16" s="65">
        <f>VLOOKUP($A16,'Return Data'!$B$7:$R$2700,5,0)</f>
        <v>3.5110000000000001</v>
      </c>
      <c r="E16" s="66">
        <f t="shared" si="0"/>
        <v>17</v>
      </c>
      <c r="F16" s="65">
        <f>VLOOKUP($A16,'Return Data'!$B$7:$R$2700,6,0)</f>
        <v>3.5110000000000001</v>
      </c>
      <c r="G16" s="66">
        <f t="shared" si="1"/>
        <v>17</v>
      </c>
      <c r="H16" s="65">
        <f>VLOOKUP($A16,'Return Data'!$B$7:$R$2700,7,0)</f>
        <v>5.3967999999999998</v>
      </c>
      <c r="I16" s="66">
        <f t="shared" si="2"/>
        <v>6</v>
      </c>
      <c r="J16" s="65">
        <f>VLOOKUP($A16,'Return Data'!$B$7:$R$2700,8,0)</f>
        <v>5.4310999999999998</v>
      </c>
      <c r="K16" s="66">
        <f t="shared" si="3"/>
        <v>7</v>
      </c>
      <c r="L16" s="65">
        <f>VLOOKUP($A16,'Return Data'!$B$7:$R$2700,9,0)</f>
        <v>5.0266000000000002</v>
      </c>
      <c r="M16" s="66">
        <f t="shared" si="4"/>
        <v>8</v>
      </c>
      <c r="N16" s="65">
        <f>VLOOKUP($A16,'Return Data'!$B$7:$R$2700,10,0)</f>
        <v>5.2121000000000004</v>
      </c>
      <c r="O16" s="66">
        <f t="shared" si="5"/>
        <v>8</v>
      </c>
      <c r="P16" s="65">
        <f>VLOOKUP($A16,'Return Data'!$B$7:$R$2700,11,0)</f>
        <v>6.1631</v>
      </c>
      <c r="Q16" s="66">
        <f t="shared" si="6"/>
        <v>4</v>
      </c>
      <c r="R16" s="65">
        <f>VLOOKUP($A16,'Return Data'!$B$7:$R$2700,12,0)</f>
        <v>7.1353</v>
      </c>
      <c r="S16" s="66">
        <f t="shared" si="7"/>
        <v>4</v>
      </c>
      <c r="T16" s="65">
        <f>VLOOKUP($A16,'Return Data'!$B$7:$R$2700,13,0)</f>
        <v>6.9162999999999997</v>
      </c>
      <c r="U16" s="66">
        <f t="shared" si="8"/>
        <v>3</v>
      </c>
      <c r="V16" s="65">
        <f>VLOOKUP($A16,'Return Data'!$B$7:$R$2700,17,0)</f>
        <v>7.7439</v>
      </c>
      <c r="W16" s="66">
        <f t="shared" si="9"/>
        <v>4</v>
      </c>
      <c r="X16" s="65"/>
      <c r="Y16" s="66"/>
      <c r="Z16" s="65">
        <f>VLOOKUP($A16,'Return Data'!$B$7:$R$2700,16,0)</f>
        <v>7.8754999999999997</v>
      </c>
      <c r="AA16" s="67">
        <f t="shared" si="11"/>
        <v>13</v>
      </c>
    </row>
    <row r="17" spans="1:27" x14ac:dyDescent="0.3">
      <c r="A17" s="63" t="s">
        <v>1605</v>
      </c>
      <c r="B17" s="64">
        <f>VLOOKUP($A17,'Return Data'!$B$7:$R$2700,3,0)</f>
        <v>44158</v>
      </c>
      <c r="C17" s="65">
        <f>VLOOKUP($A17,'Return Data'!$B$7:$R$2700,4,0)</f>
        <v>1048.2547999999999</v>
      </c>
      <c r="D17" s="65">
        <f>VLOOKUP($A17,'Return Data'!$B$7:$R$2700,5,0)</f>
        <v>3.0358999999999998</v>
      </c>
      <c r="E17" s="66">
        <f t="shared" si="0"/>
        <v>21</v>
      </c>
      <c r="F17" s="65">
        <f>VLOOKUP($A17,'Return Data'!$B$7:$R$2700,6,0)</f>
        <v>3.0358999999999998</v>
      </c>
      <c r="G17" s="66">
        <f t="shared" si="1"/>
        <v>21</v>
      </c>
      <c r="H17" s="65">
        <f>VLOOKUP($A17,'Return Data'!$B$7:$R$2700,7,0)</f>
        <v>4.0460000000000003</v>
      </c>
      <c r="I17" s="66">
        <f t="shared" si="2"/>
        <v>20</v>
      </c>
      <c r="J17" s="65">
        <f>VLOOKUP($A17,'Return Data'!$B$7:$R$2700,8,0)</f>
        <v>4.4493</v>
      </c>
      <c r="K17" s="66">
        <f t="shared" si="3"/>
        <v>16</v>
      </c>
      <c r="L17" s="65">
        <f>VLOOKUP($A17,'Return Data'!$B$7:$R$2700,9,0)</f>
        <v>4.1368</v>
      </c>
      <c r="M17" s="66">
        <f t="shared" si="4"/>
        <v>16</v>
      </c>
      <c r="N17" s="65">
        <f>VLOOKUP($A17,'Return Data'!$B$7:$R$2700,10,0)</f>
        <v>4.2093999999999996</v>
      </c>
      <c r="O17" s="66">
        <f t="shared" si="5"/>
        <v>18</v>
      </c>
      <c r="P17" s="65">
        <f>VLOOKUP($A17,'Return Data'!$B$7:$R$2700,11,0)</f>
        <v>4.8291000000000004</v>
      </c>
      <c r="Q17" s="66">
        <f t="shared" si="6"/>
        <v>14</v>
      </c>
      <c r="R17" s="65">
        <f>VLOOKUP($A17,'Return Data'!$B$7:$R$2700,12,0)</f>
        <v>5.8292999999999999</v>
      </c>
      <c r="S17" s="66">
        <f t="shared" si="7"/>
        <v>14</v>
      </c>
      <c r="T17" s="65"/>
      <c r="U17" s="66"/>
      <c r="V17" s="65"/>
      <c r="W17" s="66"/>
      <c r="X17" s="65"/>
      <c r="Y17" s="66"/>
      <c r="Z17" s="65">
        <f>VLOOKUP($A17,'Return Data'!$B$7:$R$2700,16,0)</f>
        <v>5.8906000000000001</v>
      </c>
      <c r="AA17" s="67">
        <f t="shared" si="11"/>
        <v>25</v>
      </c>
    </row>
    <row r="18" spans="1:27" x14ac:dyDescent="0.3">
      <c r="A18" s="63" t="s">
        <v>1608</v>
      </c>
      <c r="B18" s="64">
        <f>VLOOKUP($A18,'Return Data'!$B$7:$R$2700,3,0)</f>
        <v>44158</v>
      </c>
      <c r="C18" s="65">
        <f>VLOOKUP($A18,'Return Data'!$B$7:$R$2700,4,0)</f>
        <v>22.526199999999999</v>
      </c>
      <c r="D18" s="65">
        <f>VLOOKUP($A18,'Return Data'!$B$7:$R$2700,5,0)</f>
        <v>4.4846000000000004</v>
      </c>
      <c r="E18" s="66">
        <f t="shared" si="0"/>
        <v>7</v>
      </c>
      <c r="F18" s="65">
        <f>VLOOKUP($A18,'Return Data'!$B$7:$R$2700,6,0)</f>
        <v>4.4846000000000004</v>
      </c>
      <c r="G18" s="66">
        <f t="shared" si="1"/>
        <v>7</v>
      </c>
      <c r="H18" s="65">
        <f>VLOOKUP($A18,'Return Data'!$B$7:$R$2700,7,0)</f>
        <v>6.6879999999999997</v>
      </c>
      <c r="I18" s="66">
        <f t="shared" si="2"/>
        <v>2</v>
      </c>
      <c r="J18" s="65">
        <f>VLOOKUP($A18,'Return Data'!$B$7:$R$2700,8,0)</f>
        <v>6.3928000000000003</v>
      </c>
      <c r="K18" s="66">
        <f t="shared" si="3"/>
        <v>3</v>
      </c>
      <c r="L18" s="65">
        <f>VLOOKUP($A18,'Return Data'!$B$7:$R$2700,9,0)</f>
        <v>5.8253000000000004</v>
      </c>
      <c r="M18" s="66">
        <f t="shared" si="4"/>
        <v>3</v>
      </c>
      <c r="N18" s="65">
        <f>VLOOKUP($A18,'Return Data'!$B$7:$R$2700,10,0)</f>
        <v>6.4077999999999999</v>
      </c>
      <c r="O18" s="66">
        <f t="shared" si="5"/>
        <v>3</v>
      </c>
      <c r="P18" s="65">
        <f>VLOOKUP($A18,'Return Data'!$B$7:$R$2700,11,0)</f>
        <v>7.6847000000000003</v>
      </c>
      <c r="Q18" s="66">
        <f t="shared" si="6"/>
        <v>2</v>
      </c>
      <c r="R18" s="65">
        <f>VLOOKUP($A18,'Return Data'!$B$7:$R$2700,12,0)</f>
        <v>7.2079000000000004</v>
      </c>
      <c r="S18" s="66">
        <f t="shared" ref="S18:S36" si="12">RANK(R18,R$8:R$36,0)</f>
        <v>3</v>
      </c>
      <c r="T18" s="65">
        <f>VLOOKUP($A18,'Return Data'!$B$7:$R$2700,13,0)</f>
        <v>7.5213999999999999</v>
      </c>
      <c r="U18" s="66">
        <f t="shared" ref="U18:U26" si="13">RANK(T18,T$8:T$36,0)</f>
        <v>1</v>
      </c>
      <c r="V18" s="65">
        <f>VLOOKUP($A18,'Return Data'!$B$7:$R$2700,17,0)</f>
        <v>8.4258000000000006</v>
      </c>
      <c r="W18" s="66">
        <f t="shared" si="9"/>
        <v>2</v>
      </c>
      <c r="X18" s="65">
        <f>VLOOKUP($A18,'Return Data'!$B$7:$R$2700,14,0)</f>
        <v>8.0976999999999997</v>
      </c>
      <c r="Y18" s="66">
        <f t="shared" si="10"/>
        <v>2</v>
      </c>
      <c r="Z18" s="65">
        <f>VLOOKUP($A18,'Return Data'!$B$7:$R$2700,16,0)</f>
        <v>9.0221999999999998</v>
      </c>
      <c r="AA18" s="67">
        <f t="shared" si="11"/>
        <v>2</v>
      </c>
    </row>
    <row r="19" spans="1:27" x14ac:dyDescent="0.3">
      <c r="A19" s="63" t="s">
        <v>1610</v>
      </c>
      <c r="B19" s="64">
        <f>VLOOKUP($A19,'Return Data'!$B$7:$R$2700,3,0)</f>
        <v>44158</v>
      </c>
      <c r="C19" s="65">
        <f>VLOOKUP($A19,'Return Data'!$B$7:$R$2700,4,0)</f>
        <v>2236.2150000000001</v>
      </c>
      <c r="D19" s="65">
        <f>VLOOKUP($A19,'Return Data'!$B$7:$R$2700,5,0)</f>
        <v>4.9748999999999999</v>
      </c>
      <c r="E19" s="66">
        <f t="shared" si="0"/>
        <v>2</v>
      </c>
      <c r="F19" s="65">
        <f>VLOOKUP($A19,'Return Data'!$B$7:$R$2700,6,0)</f>
        <v>4.9748999999999999</v>
      </c>
      <c r="G19" s="66">
        <f t="shared" si="1"/>
        <v>2</v>
      </c>
      <c r="H19" s="65">
        <f>VLOOKUP($A19,'Return Data'!$B$7:$R$2700,7,0)</f>
        <v>5.2012999999999998</v>
      </c>
      <c r="I19" s="66">
        <f t="shared" si="2"/>
        <v>8</v>
      </c>
      <c r="J19" s="65">
        <f>VLOOKUP($A19,'Return Data'!$B$7:$R$2700,8,0)</f>
        <v>6.2728000000000002</v>
      </c>
      <c r="K19" s="66">
        <f t="shared" si="3"/>
        <v>4</v>
      </c>
      <c r="L19" s="65">
        <f>VLOOKUP($A19,'Return Data'!$B$7:$R$2700,9,0)</f>
        <v>5.8009000000000004</v>
      </c>
      <c r="M19" s="66">
        <f t="shared" si="4"/>
        <v>4</v>
      </c>
      <c r="N19" s="65">
        <f>VLOOKUP($A19,'Return Data'!$B$7:$R$2700,10,0)</f>
        <v>5.0606</v>
      </c>
      <c r="O19" s="66">
        <f t="shared" si="5"/>
        <v>9</v>
      </c>
      <c r="P19" s="65">
        <f>VLOOKUP($A19,'Return Data'!$B$7:$R$2700,11,0)</f>
        <v>5.6696999999999997</v>
      </c>
      <c r="Q19" s="66">
        <f t="shared" si="6"/>
        <v>7</v>
      </c>
      <c r="R19" s="65">
        <f>VLOOKUP($A19,'Return Data'!$B$7:$R$2700,12,0)</f>
        <v>5.2557999999999998</v>
      </c>
      <c r="S19" s="66">
        <f t="shared" si="12"/>
        <v>20</v>
      </c>
      <c r="T19" s="65">
        <f>VLOOKUP($A19,'Return Data'!$B$7:$R$2700,13,0)</f>
        <v>5.6989999999999998</v>
      </c>
      <c r="U19" s="66">
        <f t="shared" si="13"/>
        <v>17</v>
      </c>
      <c r="V19" s="65">
        <f>VLOOKUP($A19,'Return Data'!$B$7:$R$2700,17,0)</f>
        <v>6.7389000000000001</v>
      </c>
      <c r="W19" s="66">
        <f t="shared" si="9"/>
        <v>15</v>
      </c>
      <c r="X19" s="65">
        <f>VLOOKUP($A19,'Return Data'!$B$7:$R$2700,14,0)</f>
        <v>6.8338000000000001</v>
      </c>
      <c r="Y19" s="66">
        <f t="shared" si="10"/>
        <v>11</v>
      </c>
      <c r="Z19" s="65">
        <f>VLOOKUP($A19,'Return Data'!$B$7:$R$2700,16,0)</f>
        <v>7.9016000000000002</v>
      </c>
      <c r="AA19" s="67">
        <f t="shared" si="11"/>
        <v>11</v>
      </c>
    </row>
    <row r="20" spans="1:27" x14ac:dyDescent="0.3">
      <c r="A20" s="63" t="s">
        <v>1611</v>
      </c>
      <c r="B20" s="64">
        <f>VLOOKUP($A20,'Return Data'!$B$7:$R$2700,3,0)</f>
        <v>44158</v>
      </c>
      <c r="C20" s="65">
        <f>VLOOKUP($A20,'Return Data'!$B$7:$R$2700,4,0)</f>
        <v>11.839700000000001</v>
      </c>
      <c r="D20" s="65">
        <f>VLOOKUP($A20,'Return Data'!$B$7:$R$2700,5,0)</f>
        <v>4.1119000000000003</v>
      </c>
      <c r="E20" s="66">
        <f t="shared" si="0"/>
        <v>9</v>
      </c>
      <c r="F20" s="65">
        <f>VLOOKUP($A20,'Return Data'!$B$7:$R$2700,6,0)</f>
        <v>4.1119000000000003</v>
      </c>
      <c r="G20" s="66">
        <f t="shared" si="1"/>
        <v>9</v>
      </c>
      <c r="H20" s="65">
        <f>VLOOKUP($A20,'Return Data'!$B$7:$R$2700,7,0)</f>
        <v>4.1048</v>
      </c>
      <c r="I20" s="66">
        <f t="shared" si="2"/>
        <v>18</v>
      </c>
      <c r="J20" s="65">
        <f>VLOOKUP($A20,'Return Data'!$B$7:$R$2700,8,0)</f>
        <v>4.1463999999999999</v>
      </c>
      <c r="K20" s="66">
        <f t="shared" si="3"/>
        <v>20</v>
      </c>
      <c r="L20" s="65">
        <f>VLOOKUP($A20,'Return Data'!$B$7:$R$2700,9,0)</f>
        <v>3.8912</v>
      </c>
      <c r="M20" s="66">
        <f t="shared" si="4"/>
        <v>22</v>
      </c>
      <c r="N20" s="65">
        <f>VLOOKUP($A20,'Return Data'!$B$7:$R$2700,10,0)</f>
        <v>3.9891999999999999</v>
      </c>
      <c r="O20" s="66">
        <f t="shared" si="5"/>
        <v>21</v>
      </c>
      <c r="P20" s="65">
        <f>VLOOKUP($A20,'Return Data'!$B$7:$R$2700,11,0)</f>
        <v>4.5677000000000003</v>
      </c>
      <c r="Q20" s="66">
        <f t="shared" si="6"/>
        <v>17</v>
      </c>
      <c r="R20" s="65">
        <f>VLOOKUP($A20,'Return Data'!$B$7:$R$2700,12,0)</f>
        <v>5.9509999999999996</v>
      </c>
      <c r="S20" s="66">
        <f t="shared" si="12"/>
        <v>12</v>
      </c>
      <c r="T20" s="65">
        <f>VLOOKUP($A20,'Return Data'!$B$7:$R$2700,13,0)</f>
        <v>6.0205000000000002</v>
      </c>
      <c r="U20" s="66">
        <f t="shared" si="13"/>
        <v>11</v>
      </c>
      <c r="V20" s="65">
        <f>VLOOKUP($A20,'Return Data'!$B$7:$R$2700,17,0)</f>
        <v>7.3282999999999996</v>
      </c>
      <c r="W20" s="66">
        <f t="shared" si="9"/>
        <v>8</v>
      </c>
      <c r="X20" s="65"/>
      <c r="Y20" s="66"/>
      <c r="Z20" s="65">
        <f>VLOOKUP($A20,'Return Data'!$B$7:$R$2700,16,0)</f>
        <v>7.4394</v>
      </c>
      <c r="AA20" s="67">
        <f t="shared" si="11"/>
        <v>18</v>
      </c>
    </row>
    <row r="21" spans="1:27" x14ac:dyDescent="0.3">
      <c r="A21" s="63" t="s">
        <v>1614</v>
      </c>
      <c r="B21" s="64">
        <f>VLOOKUP($A21,'Return Data'!$B$7:$R$2700,3,0)</f>
        <v>44158</v>
      </c>
      <c r="C21" s="65">
        <f>VLOOKUP($A21,'Return Data'!$B$7:$R$2700,4,0)</f>
        <v>2075.8883999999998</v>
      </c>
      <c r="D21" s="65">
        <f>VLOOKUP($A21,'Return Data'!$B$7:$R$2700,5,0)</f>
        <v>2.6579000000000002</v>
      </c>
      <c r="E21" s="66">
        <f t="shared" si="0"/>
        <v>25</v>
      </c>
      <c r="F21" s="65">
        <f>VLOOKUP($A21,'Return Data'!$B$7:$R$2700,6,0)</f>
        <v>2.6579000000000002</v>
      </c>
      <c r="G21" s="66">
        <f t="shared" si="1"/>
        <v>25</v>
      </c>
      <c r="H21" s="65">
        <f>VLOOKUP($A21,'Return Data'!$B$7:$R$2700,7,0)</f>
        <v>2.4089999999999998</v>
      </c>
      <c r="I21" s="66">
        <f t="shared" si="2"/>
        <v>27</v>
      </c>
      <c r="J21" s="65">
        <f>VLOOKUP($A21,'Return Data'!$B$7:$R$2700,8,0)</f>
        <v>2.4238</v>
      </c>
      <c r="K21" s="66">
        <f t="shared" si="3"/>
        <v>28</v>
      </c>
      <c r="L21" s="65">
        <f>VLOOKUP($A21,'Return Data'!$B$7:$R$2700,9,0)</f>
        <v>2.7294999999999998</v>
      </c>
      <c r="M21" s="66">
        <f t="shared" si="4"/>
        <v>28</v>
      </c>
      <c r="N21" s="65">
        <f>VLOOKUP($A21,'Return Data'!$B$7:$R$2700,10,0)</f>
        <v>3.2366000000000001</v>
      </c>
      <c r="O21" s="66">
        <f t="shared" si="5"/>
        <v>28</v>
      </c>
      <c r="P21" s="65">
        <f>VLOOKUP($A21,'Return Data'!$B$7:$R$2700,11,0)</f>
        <v>3.4971000000000001</v>
      </c>
      <c r="Q21" s="66">
        <f t="shared" si="6"/>
        <v>27</v>
      </c>
      <c r="R21" s="65">
        <f>VLOOKUP($A21,'Return Data'!$B$7:$R$2700,12,0)</f>
        <v>5.8057999999999996</v>
      </c>
      <c r="S21" s="66">
        <f t="shared" si="12"/>
        <v>15</v>
      </c>
      <c r="T21" s="65">
        <f>VLOOKUP($A21,'Return Data'!$B$7:$R$2700,13,0)</f>
        <v>5.8453999999999997</v>
      </c>
      <c r="U21" s="66">
        <f t="shared" si="13"/>
        <v>15</v>
      </c>
      <c r="V21" s="65">
        <f>VLOOKUP($A21,'Return Data'!$B$7:$R$2700,17,0)</f>
        <v>7.1106999999999996</v>
      </c>
      <c r="W21" s="66">
        <f t="shared" si="9"/>
        <v>12</v>
      </c>
      <c r="X21" s="65">
        <f>VLOOKUP($A21,'Return Data'!$B$7:$R$2700,14,0)</f>
        <v>7.1177999999999999</v>
      </c>
      <c r="Y21" s="66">
        <f t="shared" si="10"/>
        <v>9</v>
      </c>
      <c r="Z21" s="65">
        <f>VLOOKUP($A21,'Return Data'!$B$7:$R$2700,16,0)</f>
        <v>8.3671000000000006</v>
      </c>
      <c r="AA21" s="67">
        <f t="shared" si="11"/>
        <v>5</v>
      </c>
    </row>
    <row r="22" spans="1:27" x14ac:dyDescent="0.3">
      <c r="A22" s="63" t="s">
        <v>1616</v>
      </c>
      <c r="B22" s="64">
        <f>VLOOKUP($A22,'Return Data'!$B$7:$R$2700,3,0)</f>
        <v>44158</v>
      </c>
      <c r="C22" s="65">
        <f>VLOOKUP($A22,'Return Data'!$B$7:$R$2700,4,0)</f>
        <v>2195.5823</v>
      </c>
      <c r="D22" s="65">
        <f>VLOOKUP($A22,'Return Data'!$B$7:$R$2700,5,0)</f>
        <v>4.2739000000000003</v>
      </c>
      <c r="E22" s="66">
        <f t="shared" si="0"/>
        <v>8</v>
      </c>
      <c r="F22" s="65">
        <f>VLOOKUP($A22,'Return Data'!$B$7:$R$2700,6,0)</f>
        <v>4.2739000000000003</v>
      </c>
      <c r="G22" s="66">
        <f t="shared" si="1"/>
        <v>8</v>
      </c>
      <c r="H22" s="65">
        <f>VLOOKUP($A22,'Return Data'!$B$7:$R$2700,7,0)</f>
        <v>4.8318000000000003</v>
      </c>
      <c r="I22" s="66">
        <f t="shared" si="2"/>
        <v>11</v>
      </c>
      <c r="J22" s="65">
        <f>VLOOKUP($A22,'Return Data'!$B$7:$R$2700,8,0)</f>
        <v>4.6707999999999998</v>
      </c>
      <c r="K22" s="66">
        <f t="shared" si="3"/>
        <v>13</v>
      </c>
      <c r="L22" s="65">
        <f>VLOOKUP($A22,'Return Data'!$B$7:$R$2700,9,0)</f>
        <v>4.2672999999999996</v>
      </c>
      <c r="M22" s="66">
        <f t="shared" si="4"/>
        <v>14</v>
      </c>
      <c r="N22" s="65">
        <f>VLOOKUP($A22,'Return Data'!$B$7:$R$2700,10,0)</f>
        <v>4.1702000000000004</v>
      </c>
      <c r="O22" s="66">
        <f t="shared" si="5"/>
        <v>19</v>
      </c>
      <c r="P22" s="65">
        <f>VLOOKUP($A22,'Return Data'!$B$7:$R$2700,11,0)</f>
        <v>4.7043999999999997</v>
      </c>
      <c r="Q22" s="66">
        <f t="shared" si="6"/>
        <v>16</v>
      </c>
      <c r="R22" s="65">
        <f>VLOOKUP($A22,'Return Data'!$B$7:$R$2700,12,0)</f>
        <v>5.9116</v>
      </c>
      <c r="S22" s="66">
        <f t="shared" si="12"/>
        <v>13</v>
      </c>
      <c r="T22" s="65">
        <f>VLOOKUP($A22,'Return Data'!$B$7:$R$2700,13,0)</f>
        <v>5.9432</v>
      </c>
      <c r="U22" s="66">
        <f t="shared" si="13"/>
        <v>12</v>
      </c>
      <c r="V22" s="65">
        <f>VLOOKUP($A22,'Return Data'!$B$7:$R$2700,17,0)</f>
        <v>7.306</v>
      </c>
      <c r="W22" s="66">
        <f t="shared" si="9"/>
        <v>9</v>
      </c>
      <c r="X22" s="65">
        <f>VLOOKUP($A22,'Return Data'!$B$7:$R$2700,14,0)</f>
        <v>7.2904999999999998</v>
      </c>
      <c r="Y22" s="66">
        <f t="shared" si="10"/>
        <v>7</v>
      </c>
      <c r="Z22" s="65">
        <f>VLOOKUP($A22,'Return Data'!$B$7:$R$2700,16,0)</f>
        <v>8.1893999999999991</v>
      </c>
      <c r="AA22" s="67">
        <f t="shared" si="11"/>
        <v>9</v>
      </c>
    </row>
    <row r="23" spans="1:27" x14ac:dyDescent="0.3">
      <c r="A23" s="63" t="s">
        <v>1620</v>
      </c>
      <c r="B23" s="64">
        <f>VLOOKUP($A23,'Return Data'!$B$7:$R$2700,3,0)</f>
        <v>44158</v>
      </c>
      <c r="C23" s="65">
        <f>VLOOKUP($A23,'Return Data'!$B$7:$R$2700,4,0)</f>
        <v>34.264299999999999</v>
      </c>
      <c r="D23" s="65">
        <f>VLOOKUP($A23,'Return Data'!$B$7:$R$2700,5,0)</f>
        <v>2.9123999999999999</v>
      </c>
      <c r="E23" s="66">
        <f t="shared" si="0"/>
        <v>24</v>
      </c>
      <c r="F23" s="65">
        <f>VLOOKUP($A23,'Return Data'!$B$7:$R$2700,6,0)</f>
        <v>2.9123999999999999</v>
      </c>
      <c r="G23" s="66">
        <f t="shared" si="1"/>
        <v>24</v>
      </c>
      <c r="H23" s="65">
        <f>VLOOKUP($A23,'Return Data'!$B$7:$R$2700,7,0)</f>
        <v>4.7572000000000001</v>
      </c>
      <c r="I23" s="66">
        <f t="shared" si="2"/>
        <v>12</v>
      </c>
      <c r="J23" s="65">
        <f>VLOOKUP($A23,'Return Data'!$B$7:$R$2700,8,0)</f>
        <v>4.8330000000000002</v>
      </c>
      <c r="K23" s="66">
        <f t="shared" si="3"/>
        <v>11</v>
      </c>
      <c r="L23" s="65">
        <f>VLOOKUP($A23,'Return Data'!$B$7:$R$2700,9,0)</f>
        <v>4.5292000000000003</v>
      </c>
      <c r="M23" s="66">
        <f t="shared" si="4"/>
        <v>10</v>
      </c>
      <c r="N23" s="65">
        <f>VLOOKUP($A23,'Return Data'!$B$7:$R$2700,10,0)</f>
        <v>4.7316000000000003</v>
      </c>
      <c r="O23" s="66">
        <f t="shared" si="5"/>
        <v>10</v>
      </c>
      <c r="P23" s="65">
        <f>VLOOKUP($A23,'Return Data'!$B$7:$R$2700,11,0)</f>
        <v>5.6261999999999999</v>
      </c>
      <c r="Q23" s="66">
        <f t="shared" si="6"/>
        <v>8</v>
      </c>
      <c r="R23" s="65">
        <f>VLOOKUP($A23,'Return Data'!$B$7:$R$2700,12,0)</f>
        <v>6.5277000000000003</v>
      </c>
      <c r="S23" s="66">
        <f t="shared" si="12"/>
        <v>5</v>
      </c>
      <c r="T23" s="65">
        <f>VLOOKUP($A23,'Return Data'!$B$7:$R$2700,13,0)</f>
        <v>6.5012999999999996</v>
      </c>
      <c r="U23" s="66">
        <f t="shared" si="13"/>
        <v>5</v>
      </c>
      <c r="V23" s="65">
        <f>VLOOKUP($A23,'Return Data'!$B$7:$R$2700,17,0)</f>
        <v>7.6124000000000001</v>
      </c>
      <c r="W23" s="66">
        <f t="shared" si="9"/>
        <v>6</v>
      </c>
      <c r="X23" s="65">
        <f>VLOOKUP($A23,'Return Data'!$B$7:$R$2700,14,0)</f>
        <v>7.4889999999999999</v>
      </c>
      <c r="Y23" s="66">
        <f t="shared" si="10"/>
        <v>5</v>
      </c>
      <c r="Z23" s="65">
        <f>VLOOKUP($A23,'Return Data'!$B$7:$R$2700,16,0)</f>
        <v>8.2765000000000004</v>
      </c>
      <c r="AA23" s="67">
        <f t="shared" si="11"/>
        <v>7</v>
      </c>
    </row>
    <row r="24" spans="1:27" x14ac:dyDescent="0.3">
      <c r="A24" s="63" t="s">
        <v>1622</v>
      </c>
      <c r="B24" s="64">
        <f>VLOOKUP($A24,'Return Data'!$B$7:$R$2700,3,0)</f>
        <v>44158</v>
      </c>
      <c r="C24" s="65">
        <f>VLOOKUP($A24,'Return Data'!$B$7:$R$2700,4,0)</f>
        <v>34.6935</v>
      </c>
      <c r="D24" s="65">
        <f>VLOOKUP($A24,'Return Data'!$B$7:$R$2700,5,0)</f>
        <v>3.7886000000000002</v>
      </c>
      <c r="E24" s="66">
        <f t="shared" si="0"/>
        <v>12</v>
      </c>
      <c r="F24" s="65">
        <f>VLOOKUP($A24,'Return Data'!$B$7:$R$2700,6,0)</f>
        <v>3.7886000000000002</v>
      </c>
      <c r="G24" s="66">
        <f t="shared" si="1"/>
        <v>12</v>
      </c>
      <c r="H24" s="65">
        <f>VLOOKUP($A24,'Return Data'!$B$7:$R$2700,7,0)</f>
        <v>4.1288</v>
      </c>
      <c r="I24" s="66">
        <f t="shared" si="2"/>
        <v>17</v>
      </c>
      <c r="J24" s="65">
        <f>VLOOKUP($A24,'Return Data'!$B$7:$R$2700,8,0)</f>
        <v>4.2904999999999998</v>
      </c>
      <c r="K24" s="66">
        <f t="shared" si="3"/>
        <v>17</v>
      </c>
      <c r="L24" s="65">
        <f>VLOOKUP($A24,'Return Data'!$B$7:$R$2700,9,0)</f>
        <v>3.9601999999999999</v>
      </c>
      <c r="M24" s="66">
        <f t="shared" si="4"/>
        <v>20</v>
      </c>
      <c r="N24" s="65">
        <f>VLOOKUP($A24,'Return Data'!$B$7:$R$2700,10,0)</f>
        <v>3.8635999999999999</v>
      </c>
      <c r="O24" s="66">
        <f t="shared" si="5"/>
        <v>23</v>
      </c>
      <c r="P24" s="65">
        <f>VLOOKUP($A24,'Return Data'!$B$7:$R$2700,11,0)</f>
        <v>4.3979999999999997</v>
      </c>
      <c r="Q24" s="66">
        <f t="shared" si="6"/>
        <v>19</v>
      </c>
      <c r="R24" s="65">
        <f>VLOOKUP($A24,'Return Data'!$B$7:$R$2700,12,0)</f>
        <v>6.0376000000000003</v>
      </c>
      <c r="S24" s="66">
        <f t="shared" si="12"/>
        <v>11</v>
      </c>
      <c r="T24" s="65">
        <f>VLOOKUP($A24,'Return Data'!$B$7:$R$2700,13,0)</f>
        <v>6.0225</v>
      </c>
      <c r="U24" s="66">
        <f t="shared" si="13"/>
        <v>10</v>
      </c>
      <c r="V24" s="65">
        <f>VLOOKUP($A24,'Return Data'!$B$7:$R$2700,17,0)</f>
        <v>7.2115</v>
      </c>
      <c r="W24" s="66">
        <f t="shared" si="9"/>
        <v>10</v>
      </c>
      <c r="X24" s="65">
        <f>VLOOKUP($A24,'Return Data'!$B$7:$R$2700,14,0)</f>
        <v>7.2023000000000001</v>
      </c>
      <c r="Y24" s="66">
        <f t="shared" si="10"/>
        <v>8</v>
      </c>
      <c r="Z24" s="65">
        <f>VLOOKUP($A24,'Return Data'!$B$7:$R$2700,16,0)</f>
        <v>8.2284000000000006</v>
      </c>
      <c r="AA24" s="67">
        <f t="shared" si="11"/>
        <v>8</v>
      </c>
    </row>
    <row r="25" spans="1:27" x14ac:dyDescent="0.3">
      <c r="A25" s="63" t="s">
        <v>1623</v>
      </c>
      <c r="B25" s="64">
        <f>VLOOKUP($A25,'Return Data'!$B$7:$R$2700,3,0)</f>
        <v>44158</v>
      </c>
      <c r="C25" s="65">
        <f>VLOOKUP($A25,'Return Data'!$B$7:$R$2700,4,0)</f>
        <v>1047.7012</v>
      </c>
      <c r="D25" s="65">
        <f>VLOOKUP($A25,'Return Data'!$B$7:$R$2700,5,0)</f>
        <v>3.9113000000000002</v>
      </c>
      <c r="E25" s="66">
        <f t="shared" si="0"/>
        <v>11</v>
      </c>
      <c r="F25" s="65">
        <f>VLOOKUP($A25,'Return Data'!$B$7:$R$2700,6,0)</f>
        <v>3.9113000000000002</v>
      </c>
      <c r="G25" s="66">
        <f t="shared" si="1"/>
        <v>11</v>
      </c>
      <c r="H25" s="65">
        <f>VLOOKUP($A25,'Return Data'!$B$7:$R$2700,7,0)</f>
        <v>3.9203999999999999</v>
      </c>
      <c r="I25" s="66">
        <f t="shared" si="2"/>
        <v>22</v>
      </c>
      <c r="J25" s="65">
        <f>VLOOKUP($A25,'Return Data'!$B$7:$R$2700,8,0)</f>
        <v>3.8957000000000002</v>
      </c>
      <c r="K25" s="66">
        <f t="shared" si="3"/>
        <v>23</v>
      </c>
      <c r="L25" s="65">
        <f>VLOOKUP($A25,'Return Data'!$B$7:$R$2700,9,0)</f>
        <v>4.0054999999999996</v>
      </c>
      <c r="M25" s="66">
        <f t="shared" si="4"/>
        <v>17</v>
      </c>
      <c r="N25" s="65">
        <f>VLOOKUP($A25,'Return Data'!$B$7:$R$2700,10,0)</f>
        <v>3.8</v>
      </c>
      <c r="O25" s="66">
        <f t="shared" si="5"/>
        <v>24</v>
      </c>
      <c r="P25" s="65">
        <f>VLOOKUP($A25,'Return Data'!$B$7:$R$2700,11,0)</f>
        <v>4.2798999999999996</v>
      </c>
      <c r="Q25" s="66">
        <f t="shared" si="6"/>
        <v>21</v>
      </c>
      <c r="R25" s="65">
        <f>VLOOKUP($A25,'Return Data'!$B$7:$R$2700,12,0)</f>
        <v>4.3445</v>
      </c>
      <c r="S25" s="66">
        <f t="shared" si="12"/>
        <v>27</v>
      </c>
      <c r="T25" s="65"/>
      <c r="U25" s="66"/>
      <c r="V25" s="65"/>
      <c r="W25" s="66"/>
      <c r="X25" s="65"/>
      <c r="Y25" s="66"/>
      <c r="Z25" s="65">
        <f>VLOOKUP($A25,'Return Data'!$B$7:$R$2700,16,0)</f>
        <v>4.8097000000000003</v>
      </c>
      <c r="AA25" s="67">
        <f t="shared" si="11"/>
        <v>27</v>
      </c>
    </row>
    <row r="26" spans="1:27" x14ac:dyDescent="0.3">
      <c r="A26" s="63" t="s">
        <v>1625</v>
      </c>
      <c r="B26" s="64">
        <f>VLOOKUP($A26,'Return Data'!$B$7:$R$2700,3,0)</f>
        <v>44158</v>
      </c>
      <c r="C26" s="65">
        <f>VLOOKUP($A26,'Return Data'!$B$7:$R$2700,4,0)</f>
        <v>1074.7455</v>
      </c>
      <c r="D26" s="65">
        <f>VLOOKUP($A26,'Return Data'!$B$7:$R$2700,5,0)</f>
        <v>3.6429</v>
      </c>
      <c r="E26" s="66">
        <f t="shared" si="0"/>
        <v>14</v>
      </c>
      <c r="F26" s="65">
        <f>VLOOKUP($A26,'Return Data'!$B$7:$R$2700,6,0)</f>
        <v>3.6429</v>
      </c>
      <c r="G26" s="66">
        <f t="shared" si="1"/>
        <v>14</v>
      </c>
      <c r="H26" s="65">
        <f>VLOOKUP($A26,'Return Data'!$B$7:$R$2700,7,0)</f>
        <v>4.4779</v>
      </c>
      <c r="I26" s="66">
        <f t="shared" si="2"/>
        <v>13</v>
      </c>
      <c r="J26" s="65">
        <f>VLOOKUP($A26,'Return Data'!$B$7:$R$2700,8,0)</f>
        <v>4.7756999999999996</v>
      </c>
      <c r="K26" s="66">
        <f t="shared" si="3"/>
        <v>12</v>
      </c>
      <c r="L26" s="65">
        <f>VLOOKUP($A26,'Return Data'!$B$7:$R$2700,9,0)</f>
        <v>4.3920000000000003</v>
      </c>
      <c r="M26" s="66">
        <f t="shared" si="4"/>
        <v>11</v>
      </c>
      <c r="N26" s="65">
        <f>VLOOKUP($A26,'Return Data'!$B$7:$R$2700,10,0)</f>
        <v>4.6391</v>
      </c>
      <c r="O26" s="66">
        <f t="shared" si="5"/>
        <v>12</v>
      </c>
      <c r="P26" s="65">
        <f>VLOOKUP($A26,'Return Data'!$B$7:$R$2700,11,0)</f>
        <v>5.4245999999999999</v>
      </c>
      <c r="Q26" s="66">
        <f t="shared" si="6"/>
        <v>9</v>
      </c>
      <c r="R26" s="65">
        <f>VLOOKUP($A26,'Return Data'!$B$7:$R$2700,12,0)</f>
        <v>6.5060000000000002</v>
      </c>
      <c r="S26" s="66">
        <f t="shared" si="12"/>
        <v>6</v>
      </c>
      <c r="T26" s="65">
        <f>VLOOKUP($A26,'Return Data'!$B$7:$R$2700,13,0)</f>
        <v>6.6795</v>
      </c>
      <c r="U26" s="66">
        <f t="shared" si="13"/>
        <v>4</v>
      </c>
      <c r="V26" s="65"/>
      <c r="W26" s="66"/>
      <c r="X26" s="65"/>
      <c r="Y26" s="66"/>
      <c r="Z26" s="65">
        <f>VLOOKUP($A26,'Return Data'!$B$7:$R$2700,16,0)</f>
        <v>6.7465000000000002</v>
      </c>
      <c r="AA26" s="67">
        <f t="shared" si="11"/>
        <v>23</v>
      </c>
    </row>
    <row r="27" spans="1:27" x14ac:dyDescent="0.3">
      <c r="A27" s="63" t="s">
        <v>1627</v>
      </c>
      <c r="B27" s="64">
        <f>VLOOKUP($A27,'Return Data'!$B$7:$R$2700,3,0)</f>
        <v>44158</v>
      </c>
      <c r="C27" s="65">
        <f>VLOOKUP($A27,'Return Data'!$B$7:$R$2700,4,0)</f>
        <v>13.8017</v>
      </c>
      <c r="D27" s="65">
        <f>VLOOKUP($A27,'Return Data'!$B$7:$R$2700,5,0)</f>
        <v>3.0861999999999998</v>
      </c>
      <c r="E27" s="66">
        <f t="shared" si="0"/>
        <v>19</v>
      </c>
      <c r="F27" s="65">
        <f>VLOOKUP($A27,'Return Data'!$B$7:$R$2700,6,0)</f>
        <v>3.0861999999999998</v>
      </c>
      <c r="G27" s="66">
        <f t="shared" si="1"/>
        <v>19</v>
      </c>
      <c r="H27" s="65">
        <f>VLOOKUP($A27,'Return Data'!$B$7:$R$2700,7,0)</f>
        <v>3.6532</v>
      </c>
      <c r="I27" s="66">
        <f t="shared" si="2"/>
        <v>25</v>
      </c>
      <c r="J27" s="65">
        <f>VLOOKUP($A27,'Return Data'!$B$7:$R$2700,8,0)</f>
        <v>3.7077</v>
      </c>
      <c r="K27" s="66">
        <f t="shared" si="3"/>
        <v>25</v>
      </c>
      <c r="L27" s="65">
        <f>VLOOKUP($A27,'Return Data'!$B$7:$R$2700,9,0)</f>
        <v>3.3794</v>
      </c>
      <c r="M27" s="66">
        <f t="shared" si="4"/>
        <v>25</v>
      </c>
      <c r="N27" s="65">
        <f>VLOOKUP($A27,'Return Data'!$B$7:$R$2700,10,0)</f>
        <v>3.4916</v>
      </c>
      <c r="O27" s="66">
        <f t="shared" si="5"/>
        <v>26</v>
      </c>
      <c r="P27" s="65">
        <f>VLOOKUP($A27,'Return Data'!$B$7:$R$2700,11,0)</f>
        <v>3.2682000000000002</v>
      </c>
      <c r="Q27" s="66">
        <f t="shared" si="6"/>
        <v>28</v>
      </c>
      <c r="R27" s="65">
        <f>VLOOKUP($A27,'Return Data'!$B$7:$R$2700,12,0)</f>
        <v>4.3533999999999997</v>
      </c>
      <c r="S27" s="66">
        <f t="shared" si="12"/>
        <v>26</v>
      </c>
      <c r="T27" s="65">
        <f>VLOOKUP($A27,'Return Data'!$B$7:$R$2700,13,0)</f>
        <v>4.5271999999999997</v>
      </c>
      <c r="U27" s="66">
        <f>RANK(T27,T$8:T$36,0)</f>
        <v>24</v>
      </c>
      <c r="V27" s="65">
        <f>VLOOKUP($A27,'Return Data'!$B$7:$R$2700,17,0)</f>
        <v>1.2488999999999999</v>
      </c>
      <c r="W27" s="66">
        <f t="shared" si="9"/>
        <v>22</v>
      </c>
      <c r="X27" s="65">
        <f>VLOOKUP($A27,'Return Data'!$B$7:$R$2700,14,0)</f>
        <v>0.7883</v>
      </c>
      <c r="Y27" s="66">
        <f t="shared" si="10"/>
        <v>18</v>
      </c>
      <c r="Z27" s="65">
        <f>VLOOKUP($A27,'Return Data'!$B$7:$R$2700,16,0)</f>
        <v>4.5643000000000002</v>
      </c>
      <c r="AA27" s="67">
        <f t="shared" si="11"/>
        <v>28</v>
      </c>
    </row>
    <row r="28" spans="1:27" x14ac:dyDescent="0.3">
      <c r="A28" s="63" t="s">
        <v>1630</v>
      </c>
      <c r="B28" s="64">
        <f>VLOOKUP($A28,'Return Data'!$B$7:$R$2700,3,0)</f>
        <v>44158</v>
      </c>
      <c r="C28" s="65">
        <f>VLOOKUP($A28,'Return Data'!$B$7:$R$2700,4,0)</f>
        <v>3188.6442999999999</v>
      </c>
      <c r="D28" s="65">
        <f>VLOOKUP($A28,'Return Data'!$B$7:$R$2700,5,0)</f>
        <v>5.4546000000000001</v>
      </c>
      <c r="E28" s="66">
        <f t="shared" si="0"/>
        <v>1</v>
      </c>
      <c r="F28" s="65">
        <f>VLOOKUP($A28,'Return Data'!$B$7:$R$2700,6,0)</f>
        <v>5.4546000000000001</v>
      </c>
      <c r="G28" s="66">
        <f t="shared" si="1"/>
        <v>1</v>
      </c>
      <c r="H28" s="65">
        <f>VLOOKUP($A28,'Return Data'!$B$7:$R$2700,7,0)</f>
        <v>7.5488</v>
      </c>
      <c r="I28" s="66">
        <f t="shared" si="2"/>
        <v>1</v>
      </c>
      <c r="J28" s="65">
        <f>VLOOKUP($A28,'Return Data'!$B$7:$R$2700,8,0)</f>
        <v>7.6351000000000004</v>
      </c>
      <c r="K28" s="66">
        <f t="shared" si="3"/>
        <v>1</v>
      </c>
      <c r="L28" s="65">
        <f>VLOOKUP($A28,'Return Data'!$B$7:$R$2700,9,0)</f>
        <v>6.7161999999999997</v>
      </c>
      <c r="M28" s="66">
        <f t="shared" si="4"/>
        <v>2</v>
      </c>
      <c r="N28" s="65">
        <f>VLOOKUP($A28,'Return Data'!$B$7:$R$2700,10,0)</f>
        <v>7.88</v>
      </c>
      <c r="O28" s="66">
        <f t="shared" si="5"/>
        <v>1</v>
      </c>
      <c r="P28" s="65">
        <f>VLOOKUP($A28,'Return Data'!$B$7:$R$2700,11,0)</f>
        <v>5.8246000000000002</v>
      </c>
      <c r="Q28" s="66">
        <f t="shared" si="6"/>
        <v>6</v>
      </c>
      <c r="R28" s="65">
        <f>VLOOKUP($A28,'Return Data'!$B$7:$R$2700,12,0)</f>
        <v>4.9103000000000003</v>
      </c>
      <c r="S28" s="66">
        <f t="shared" si="12"/>
        <v>23</v>
      </c>
      <c r="T28" s="65">
        <f>VLOOKUP($A28,'Return Data'!$B$7:$R$2700,13,0)</f>
        <v>5.9371</v>
      </c>
      <c r="U28" s="66">
        <f>RANK(T28,T$8:T$36,0)</f>
        <v>13</v>
      </c>
      <c r="V28" s="65">
        <f>VLOOKUP($A28,'Return Data'!$B$7:$R$2700,17,0)</f>
        <v>3.8730000000000002</v>
      </c>
      <c r="W28" s="66">
        <f t="shared" si="9"/>
        <v>21</v>
      </c>
      <c r="X28" s="65">
        <f>VLOOKUP($A28,'Return Data'!$B$7:$R$2700,14,0)</f>
        <v>5.1879999999999997</v>
      </c>
      <c r="Y28" s="66">
        <f t="shared" si="10"/>
        <v>16</v>
      </c>
      <c r="Z28" s="65">
        <f>VLOOKUP($A28,'Return Data'!$B$7:$R$2700,16,0)</f>
        <v>7.1029</v>
      </c>
      <c r="AA28" s="67">
        <f t="shared" si="11"/>
        <v>21</v>
      </c>
    </row>
    <row r="29" spans="1:27" x14ac:dyDescent="0.3">
      <c r="A29" s="63" t="s">
        <v>1632</v>
      </c>
      <c r="B29" s="64">
        <f>VLOOKUP($A29,'Return Data'!$B$7:$R$2700,3,0)</f>
        <v>44158</v>
      </c>
      <c r="C29" s="65">
        <f>VLOOKUP($A29,'Return Data'!$B$7:$R$2700,4,0)</f>
        <v>27.853300000000001</v>
      </c>
      <c r="D29" s="65">
        <f>VLOOKUP($A29,'Return Data'!$B$7:$R$2700,5,0)</f>
        <v>0</v>
      </c>
      <c r="E29" s="66">
        <f t="shared" si="0"/>
        <v>28</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-74.643199999999993</v>
      </c>
      <c r="O29" s="66">
        <f t="shared" si="5"/>
        <v>29</v>
      </c>
      <c r="P29" s="65">
        <f>VLOOKUP($A29,'Return Data'!$B$7:$R$2700,11,0)</f>
        <v>-37.9268</v>
      </c>
      <c r="Q29" s="66">
        <f t="shared" si="6"/>
        <v>29</v>
      </c>
      <c r="R29" s="65">
        <f>VLOOKUP($A29,'Return Data'!$B$7:$R$2700,12,0)</f>
        <v>-25.330200000000001</v>
      </c>
      <c r="S29" s="66">
        <f t="shared" si="12"/>
        <v>29</v>
      </c>
      <c r="T29" s="65">
        <f>VLOOKUP($A29,'Return Data'!$B$7:$R$2700,13,0)</f>
        <v>-38.611499999999999</v>
      </c>
      <c r="U29" s="66">
        <f>RANK(T29,T$8:T$36,0)</f>
        <v>27</v>
      </c>
      <c r="V29" s="65"/>
      <c r="W29" s="66"/>
      <c r="X29" s="65"/>
      <c r="Y29" s="66"/>
      <c r="Z29" s="65">
        <f>VLOOKUP($A29,'Return Data'!$B$7:$R$2700,16,0)</f>
        <v>-34.4283</v>
      </c>
      <c r="AA29" s="67">
        <f t="shared" si="11"/>
        <v>29</v>
      </c>
    </row>
    <row r="30" spans="1:27" x14ac:dyDescent="0.3">
      <c r="A30" s="63" t="s">
        <v>1634</v>
      </c>
      <c r="B30" s="64">
        <f>VLOOKUP($A30,'Return Data'!$B$7:$R$2700,3,0)</f>
        <v>44158</v>
      </c>
      <c r="C30" s="65">
        <f>VLOOKUP($A30,'Return Data'!$B$7:$R$2700,4,0)</f>
        <v>27.2319</v>
      </c>
      <c r="D30" s="65">
        <f>VLOOKUP($A30,'Return Data'!$B$7:$R$2700,5,0)</f>
        <v>3.5752999999999999</v>
      </c>
      <c r="E30" s="66">
        <f t="shared" si="0"/>
        <v>15</v>
      </c>
      <c r="F30" s="65">
        <f>VLOOKUP($A30,'Return Data'!$B$7:$R$2700,6,0)</f>
        <v>3.5752999999999999</v>
      </c>
      <c r="G30" s="66">
        <f t="shared" si="1"/>
        <v>15</v>
      </c>
      <c r="H30" s="65">
        <f>VLOOKUP($A30,'Return Data'!$B$7:$R$2700,7,0)</f>
        <v>5.0331999999999999</v>
      </c>
      <c r="I30" s="66">
        <f t="shared" si="2"/>
        <v>10</v>
      </c>
      <c r="J30" s="65">
        <f>VLOOKUP($A30,'Return Data'!$B$7:$R$2700,8,0)</f>
        <v>4.8342000000000001</v>
      </c>
      <c r="K30" s="66">
        <f t="shared" si="3"/>
        <v>10</v>
      </c>
      <c r="L30" s="65">
        <f>VLOOKUP($A30,'Return Data'!$B$7:$R$2700,9,0)</f>
        <v>4.3440000000000003</v>
      </c>
      <c r="M30" s="66">
        <f t="shared" si="4"/>
        <v>12</v>
      </c>
      <c r="N30" s="65">
        <f>VLOOKUP($A30,'Return Data'!$B$7:$R$2700,10,0)</f>
        <v>4.6798999999999999</v>
      </c>
      <c r="O30" s="66">
        <f t="shared" si="5"/>
        <v>11</v>
      </c>
      <c r="P30" s="65">
        <f>VLOOKUP($A30,'Return Data'!$B$7:$R$2700,11,0)</f>
        <v>5.0521000000000003</v>
      </c>
      <c r="Q30" s="66">
        <f t="shared" si="6"/>
        <v>12</v>
      </c>
      <c r="R30" s="65">
        <f>VLOOKUP($A30,'Return Data'!$B$7:$R$2700,12,0)</f>
        <v>6.3372999999999999</v>
      </c>
      <c r="S30" s="66">
        <f t="shared" si="12"/>
        <v>7</v>
      </c>
      <c r="T30" s="65">
        <f>VLOOKUP($A30,'Return Data'!$B$7:$R$2700,13,0)</f>
        <v>6.3696000000000002</v>
      </c>
      <c r="U30" s="66">
        <f t="shared" ref="U30:U36" si="14">RANK(T30,T$8:T$36,0)</f>
        <v>7</v>
      </c>
      <c r="V30" s="65">
        <f>VLOOKUP($A30,'Return Data'!$B$7:$R$2700,17,0)</f>
        <v>10.3672</v>
      </c>
      <c r="W30" s="66">
        <f t="shared" si="9"/>
        <v>1</v>
      </c>
      <c r="X30" s="65">
        <f>VLOOKUP($A30,'Return Data'!$B$7:$R$2700,14,0)</f>
        <v>9.3765000000000001</v>
      </c>
      <c r="Y30" s="66">
        <f t="shared" si="10"/>
        <v>1</v>
      </c>
      <c r="Z30" s="65">
        <f>VLOOKUP($A30,'Return Data'!$B$7:$R$2700,16,0)</f>
        <v>9.1624999999999996</v>
      </c>
      <c r="AA30" s="67">
        <f t="shared" si="11"/>
        <v>1</v>
      </c>
    </row>
    <row r="31" spans="1:27" x14ac:dyDescent="0.3">
      <c r="A31" s="63" t="s">
        <v>1636</v>
      </c>
      <c r="B31" s="64">
        <f>VLOOKUP($A31,'Return Data'!$B$7:$R$2700,3,0)</f>
        <v>44158</v>
      </c>
      <c r="C31" s="65">
        <f>VLOOKUP($A31,'Return Data'!$B$7:$R$2700,4,0)</f>
        <v>2234.4013</v>
      </c>
      <c r="D31" s="65">
        <f>VLOOKUP($A31,'Return Data'!$B$7:$R$2700,5,0)</f>
        <v>2.9994000000000001</v>
      </c>
      <c r="E31" s="66">
        <f t="shared" si="0"/>
        <v>22</v>
      </c>
      <c r="F31" s="65">
        <f>VLOOKUP($A31,'Return Data'!$B$7:$R$2700,6,0)</f>
        <v>2.9994000000000001</v>
      </c>
      <c r="G31" s="66">
        <f t="shared" si="1"/>
        <v>22</v>
      </c>
      <c r="H31" s="65">
        <f>VLOOKUP($A31,'Return Data'!$B$7:$R$2700,7,0)</f>
        <v>3.7887</v>
      </c>
      <c r="I31" s="66">
        <f t="shared" si="2"/>
        <v>23</v>
      </c>
      <c r="J31" s="65">
        <f>VLOOKUP($A31,'Return Data'!$B$7:$R$2700,8,0)</f>
        <v>3.8852000000000002</v>
      </c>
      <c r="K31" s="66">
        <f t="shared" si="3"/>
        <v>24</v>
      </c>
      <c r="L31" s="65">
        <f>VLOOKUP($A31,'Return Data'!$B$7:$R$2700,9,0)</f>
        <v>3.8824999999999998</v>
      </c>
      <c r="M31" s="66">
        <f t="shared" si="4"/>
        <v>23</v>
      </c>
      <c r="N31" s="65">
        <f>VLOOKUP($A31,'Return Data'!$B$7:$R$2700,10,0)</f>
        <v>3.8803999999999998</v>
      </c>
      <c r="O31" s="66">
        <f t="shared" si="5"/>
        <v>22</v>
      </c>
      <c r="P31" s="65">
        <f>VLOOKUP($A31,'Return Data'!$B$7:$R$2700,11,0)</f>
        <v>4.1139000000000001</v>
      </c>
      <c r="Q31" s="66">
        <f t="shared" si="6"/>
        <v>24</v>
      </c>
      <c r="R31" s="65">
        <f>VLOOKUP($A31,'Return Data'!$B$7:$R$2700,12,0)</f>
        <v>4.8262999999999998</v>
      </c>
      <c r="S31" s="66">
        <f t="shared" si="12"/>
        <v>24</v>
      </c>
      <c r="T31" s="65">
        <f>VLOOKUP($A31,'Return Data'!$B$7:$R$2700,13,0)</f>
        <v>5.1043000000000003</v>
      </c>
      <c r="U31" s="66">
        <f t="shared" si="14"/>
        <v>22</v>
      </c>
      <c r="V31" s="65">
        <f>VLOOKUP($A31,'Return Data'!$B$7:$R$2700,17,0)</f>
        <v>6.4820000000000002</v>
      </c>
      <c r="W31" s="66">
        <f t="shared" si="9"/>
        <v>17</v>
      </c>
      <c r="X31" s="65">
        <f>VLOOKUP($A31,'Return Data'!$B$7:$R$2700,14,0)</f>
        <v>4.8465999999999996</v>
      </c>
      <c r="Y31" s="66">
        <f t="shared" si="10"/>
        <v>17</v>
      </c>
      <c r="Z31" s="65">
        <f>VLOOKUP($A31,'Return Data'!$B$7:$R$2700,16,0)</f>
        <v>7.2445000000000004</v>
      </c>
      <c r="AA31" s="67">
        <f t="shared" si="11"/>
        <v>19</v>
      </c>
    </row>
    <row r="32" spans="1:27" x14ac:dyDescent="0.3">
      <c r="A32" s="63" t="s">
        <v>1637</v>
      </c>
      <c r="B32" s="64">
        <f>VLOOKUP($A32,'Return Data'!$B$7:$R$2700,3,0)</f>
        <v>44158</v>
      </c>
      <c r="C32" s="65">
        <f>VLOOKUP($A32,'Return Data'!$B$7:$R$2700,4,0)</f>
        <v>4663.6985999999997</v>
      </c>
      <c r="D32" s="65">
        <f>VLOOKUP($A32,'Return Data'!$B$7:$R$2700,5,0)</f>
        <v>3.5383</v>
      </c>
      <c r="E32" s="66">
        <f t="shared" si="0"/>
        <v>16</v>
      </c>
      <c r="F32" s="65">
        <f>VLOOKUP($A32,'Return Data'!$B$7:$R$2700,6,0)</f>
        <v>3.5383</v>
      </c>
      <c r="G32" s="66">
        <f t="shared" si="1"/>
        <v>16</v>
      </c>
      <c r="H32" s="65">
        <f>VLOOKUP($A32,'Return Data'!$B$7:$R$2700,7,0)</f>
        <v>4.3978999999999999</v>
      </c>
      <c r="I32" s="66">
        <f t="shared" si="2"/>
        <v>14</v>
      </c>
      <c r="J32" s="65">
        <f>VLOOKUP($A32,'Return Data'!$B$7:$R$2700,8,0)</f>
        <v>4.6470000000000002</v>
      </c>
      <c r="K32" s="66">
        <f t="shared" si="3"/>
        <v>14</v>
      </c>
      <c r="L32" s="65">
        <f>VLOOKUP($A32,'Return Data'!$B$7:$R$2700,9,0)</f>
        <v>4.3095999999999997</v>
      </c>
      <c r="M32" s="66">
        <f t="shared" si="4"/>
        <v>13</v>
      </c>
      <c r="N32" s="65">
        <f>VLOOKUP($A32,'Return Data'!$B$7:$R$2700,10,0)</f>
        <v>4.5141</v>
      </c>
      <c r="O32" s="66">
        <f t="shared" si="5"/>
        <v>13</v>
      </c>
      <c r="P32" s="65">
        <f>VLOOKUP($A32,'Return Data'!$B$7:$R$2700,11,0)</f>
        <v>5.2263999999999999</v>
      </c>
      <c r="Q32" s="66">
        <f t="shared" si="6"/>
        <v>11</v>
      </c>
      <c r="R32" s="65">
        <f>VLOOKUP($A32,'Return Data'!$B$7:$R$2700,12,0)</f>
        <v>6.2386999999999997</v>
      </c>
      <c r="S32" s="66">
        <f t="shared" si="12"/>
        <v>9</v>
      </c>
      <c r="T32" s="65">
        <f>VLOOKUP($A32,'Return Data'!$B$7:$R$2700,13,0)</f>
        <v>6.2858000000000001</v>
      </c>
      <c r="U32" s="66">
        <f t="shared" si="14"/>
        <v>8</v>
      </c>
      <c r="V32" s="65">
        <f>VLOOKUP($A32,'Return Data'!$B$7:$R$2700,17,0)</f>
        <v>7.4135</v>
      </c>
      <c r="W32" s="66">
        <f t="shared" si="9"/>
        <v>7</v>
      </c>
      <c r="X32" s="65">
        <f>VLOOKUP($A32,'Return Data'!$B$7:$R$2700,14,0)</f>
        <v>7.5145999999999997</v>
      </c>
      <c r="Y32" s="66">
        <f t="shared" si="10"/>
        <v>4</v>
      </c>
      <c r="Z32" s="65">
        <f>VLOOKUP($A32,'Return Data'!$B$7:$R$2700,16,0)</f>
        <v>8.0005000000000006</v>
      </c>
      <c r="AA32" s="67">
        <f t="shared" si="11"/>
        <v>10</v>
      </c>
    </row>
    <row r="33" spans="1:27" x14ac:dyDescent="0.3">
      <c r="A33" s="63" t="s">
        <v>1639</v>
      </c>
      <c r="B33" s="64">
        <f>VLOOKUP($A33,'Return Data'!$B$7:$R$2700,3,0)</f>
        <v>44158</v>
      </c>
      <c r="C33" s="65">
        <f>VLOOKUP($A33,'Return Data'!$B$7:$R$2700,4,0)</f>
        <v>10.9359</v>
      </c>
      <c r="D33" s="65">
        <f>VLOOKUP($A33,'Return Data'!$B$7:$R$2700,5,0)</f>
        <v>3.7837999999999998</v>
      </c>
      <c r="E33" s="66">
        <f t="shared" si="0"/>
        <v>13</v>
      </c>
      <c r="F33" s="65">
        <f>VLOOKUP($A33,'Return Data'!$B$7:$R$2700,6,0)</f>
        <v>3.7837999999999998</v>
      </c>
      <c r="G33" s="66">
        <f t="shared" si="1"/>
        <v>13</v>
      </c>
      <c r="H33" s="65">
        <f>VLOOKUP($A33,'Return Data'!$B$7:$R$2700,7,0)</f>
        <v>4.3441000000000001</v>
      </c>
      <c r="I33" s="66">
        <f t="shared" si="2"/>
        <v>15</v>
      </c>
      <c r="J33" s="65">
        <f>VLOOKUP($A33,'Return Data'!$B$7:$R$2700,8,0)</f>
        <v>4.5374999999999996</v>
      </c>
      <c r="K33" s="66">
        <f t="shared" si="3"/>
        <v>15</v>
      </c>
      <c r="L33" s="65">
        <f>VLOOKUP($A33,'Return Data'!$B$7:$R$2700,9,0)</f>
        <v>4.1489000000000003</v>
      </c>
      <c r="M33" s="66">
        <f t="shared" si="4"/>
        <v>15</v>
      </c>
      <c r="N33" s="65">
        <f>VLOOKUP($A33,'Return Data'!$B$7:$R$2700,10,0)</f>
        <v>4.3916000000000004</v>
      </c>
      <c r="O33" s="66">
        <f t="shared" si="5"/>
        <v>15</v>
      </c>
      <c r="P33" s="65">
        <f>VLOOKUP($A33,'Return Data'!$B$7:$R$2700,11,0)</f>
        <v>4.8371000000000004</v>
      </c>
      <c r="Q33" s="66">
        <f t="shared" si="6"/>
        <v>13</v>
      </c>
      <c r="R33" s="65">
        <f>VLOOKUP($A33,'Return Data'!$B$7:$R$2700,12,0)</f>
        <v>5.7125000000000004</v>
      </c>
      <c r="S33" s="66">
        <f t="shared" si="12"/>
        <v>17</v>
      </c>
      <c r="T33" s="65">
        <f>VLOOKUP($A33,'Return Data'!$B$7:$R$2700,13,0)</f>
        <v>5.7754000000000003</v>
      </c>
      <c r="U33" s="66">
        <f t="shared" si="14"/>
        <v>16</v>
      </c>
      <c r="V33" s="65"/>
      <c r="W33" s="66"/>
      <c r="X33" s="65"/>
      <c r="Y33" s="66"/>
      <c r="Z33" s="65">
        <f>VLOOKUP($A33,'Return Data'!$B$7:$R$2700,16,0)</f>
        <v>6.5069999999999997</v>
      </c>
      <c r="AA33" s="67">
        <f t="shared" si="11"/>
        <v>24</v>
      </c>
    </row>
    <row r="34" spans="1:27" x14ac:dyDescent="0.3">
      <c r="A34" s="63" t="s">
        <v>1641</v>
      </c>
      <c r="B34" s="64">
        <f>VLOOKUP($A34,'Return Data'!$B$7:$R$2700,3,0)</f>
        <v>44158</v>
      </c>
      <c r="C34" s="65">
        <f>VLOOKUP($A34,'Return Data'!$B$7:$R$2700,4,0)</f>
        <v>11.293699999999999</v>
      </c>
      <c r="D34" s="65">
        <f>VLOOKUP($A34,'Return Data'!$B$7:$R$2700,5,0)</f>
        <v>4.9576000000000002</v>
      </c>
      <c r="E34" s="66">
        <f t="shared" si="0"/>
        <v>3</v>
      </c>
      <c r="F34" s="65">
        <f>VLOOKUP($A34,'Return Data'!$B$7:$R$2700,6,0)</f>
        <v>4.9576000000000002</v>
      </c>
      <c r="G34" s="66">
        <f t="shared" si="1"/>
        <v>3</v>
      </c>
      <c r="H34" s="65">
        <f>VLOOKUP($A34,'Return Data'!$B$7:$R$2700,7,0)</f>
        <v>5.4051999999999998</v>
      </c>
      <c r="I34" s="66">
        <f t="shared" si="2"/>
        <v>5</v>
      </c>
      <c r="J34" s="65">
        <f>VLOOKUP($A34,'Return Data'!$B$7:$R$2700,8,0)</f>
        <v>5.3434999999999997</v>
      </c>
      <c r="K34" s="66">
        <f t="shared" si="3"/>
        <v>8</v>
      </c>
      <c r="L34" s="65">
        <f>VLOOKUP($A34,'Return Data'!$B$7:$R$2700,9,0)</f>
        <v>4.6787000000000001</v>
      </c>
      <c r="M34" s="66">
        <f t="shared" si="4"/>
        <v>9</v>
      </c>
      <c r="N34" s="65">
        <f>VLOOKUP($A34,'Return Data'!$B$7:$R$2700,10,0)</f>
        <v>4.4231999999999996</v>
      </c>
      <c r="O34" s="66">
        <f t="shared" si="5"/>
        <v>14</v>
      </c>
      <c r="P34" s="65">
        <f>VLOOKUP($A34,'Return Data'!$B$7:$R$2700,11,0)</f>
        <v>4.8140000000000001</v>
      </c>
      <c r="Q34" s="66">
        <f t="shared" si="6"/>
        <v>15</v>
      </c>
      <c r="R34" s="65">
        <f>VLOOKUP($A34,'Return Data'!$B$7:$R$2700,12,0)</f>
        <v>5.7994000000000003</v>
      </c>
      <c r="S34" s="66">
        <f t="shared" si="12"/>
        <v>16</v>
      </c>
      <c r="T34" s="65">
        <f>VLOOKUP($A34,'Return Data'!$B$7:$R$2700,13,0)</f>
        <v>5.8490000000000002</v>
      </c>
      <c r="U34" s="66">
        <f t="shared" si="14"/>
        <v>14</v>
      </c>
      <c r="V34" s="65"/>
      <c r="W34" s="66"/>
      <c r="X34" s="65"/>
      <c r="Y34" s="66"/>
      <c r="Z34" s="65">
        <f>VLOOKUP($A34,'Return Data'!$B$7:$R$2700,16,0)</f>
        <v>6.8418000000000001</v>
      </c>
      <c r="AA34" s="67">
        <f t="shared" si="11"/>
        <v>22</v>
      </c>
    </row>
    <row r="35" spans="1:27" x14ac:dyDescent="0.3">
      <c r="A35" s="63" t="s">
        <v>1643</v>
      </c>
      <c r="B35" s="64">
        <f>VLOOKUP($A35,'Return Data'!$B$7:$R$2700,3,0)</f>
        <v>44158</v>
      </c>
      <c r="C35" s="65">
        <f>VLOOKUP($A35,'Return Data'!$B$7:$R$2700,4,0)</f>
        <v>3367.6581999999999</v>
      </c>
      <c r="D35" s="65">
        <f>VLOOKUP($A35,'Return Data'!$B$7:$R$2700,5,0)</f>
        <v>4.7088999999999999</v>
      </c>
      <c r="E35" s="66">
        <f t="shared" si="0"/>
        <v>4</v>
      </c>
      <c r="F35" s="65">
        <f>VLOOKUP($A35,'Return Data'!$B$7:$R$2700,6,0)</f>
        <v>4.7088999999999999</v>
      </c>
      <c r="G35" s="66">
        <f t="shared" si="1"/>
        <v>4</v>
      </c>
      <c r="H35" s="65">
        <f>VLOOKUP($A35,'Return Data'!$B$7:$R$2700,7,0)</f>
        <v>5.5762999999999998</v>
      </c>
      <c r="I35" s="66">
        <f t="shared" si="2"/>
        <v>4</v>
      </c>
      <c r="J35" s="65">
        <f>VLOOKUP($A35,'Return Data'!$B$7:$R$2700,8,0)</f>
        <v>5.5899000000000001</v>
      </c>
      <c r="K35" s="66">
        <f t="shared" si="3"/>
        <v>6</v>
      </c>
      <c r="L35" s="65">
        <f>VLOOKUP($A35,'Return Data'!$B$7:$R$2700,9,0)</f>
        <v>5.2736999999999998</v>
      </c>
      <c r="M35" s="66">
        <f t="shared" si="4"/>
        <v>6</v>
      </c>
      <c r="N35" s="65">
        <f>VLOOKUP($A35,'Return Data'!$B$7:$R$2700,10,0)</f>
        <v>5.3019999999999996</v>
      </c>
      <c r="O35" s="66">
        <f t="shared" si="5"/>
        <v>7</v>
      </c>
      <c r="P35" s="65">
        <f>VLOOKUP($A35,'Return Data'!$B$7:$R$2700,11,0)</f>
        <v>5.3879000000000001</v>
      </c>
      <c r="Q35" s="66">
        <f t="shared" si="6"/>
        <v>10</v>
      </c>
      <c r="R35" s="65">
        <f>VLOOKUP($A35,'Return Data'!$B$7:$R$2700,12,0)</f>
        <v>6.2766000000000002</v>
      </c>
      <c r="S35" s="66">
        <f t="shared" si="12"/>
        <v>8</v>
      </c>
      <c r="T35" s="65">
        <f>VLOOKUP($A35,'Return Data'!$B$7:$R$2700,13,0)</f>
        <v>6.0476000000000001</v>
      </c>
      <c r="U35" s="66">
        <f t="shared" si="14"/>
        <v>9</v>
      </c>
      <c r="V35" s="65">
        <f>VLOOKUP($A35,'Return Data'!$B$7:$R$2700,17,0)</f>
        <v>5.1083999999999996</v>
      </c>
      <c r="W35" s="66">
        <f>RANK(V35,V$8:V$36,0)</f>
        <v>20</v>
      </c>
      <c r="X35" s="65">
        <f>VLOOKUP($A35,'Return Data'!$B$7:$R$2700,14,0)</f>
        <v>5.7858999999999998</v>
      </c>
      <c r="Y35" s="66">
        <f>RANK(X35,X$8:X$36,0)</f>
        <v>15</v>
      </c>
      <c r="Z35" s="65">
        <f>VLOOKUP($A35,'Return Data'!$B$7:$R$2700,16,0)</f>
        <v>7.8966000000000003</v>
      </c>
      <c r="AA35" s="67">
        <f t="shared" si="11"/>
        <v>12</v>
      </c>
    </row>
    <row r="36" spans="1:27" x14ac:dyDescent="0.3">
      <c r="A36" s="63" t="s">
        <v>1645</v>
      </c>
      <c r="B36" s="64">
        <f>VLOOKUP($A36,'Return Data'!$B$7:$R$2700,3,0)</f>
        <v>44158</v>
      </c>
      <c r="C36" s="65">
        <f>VLOOKUP($A36,'Return Data'!$B$7:$R$2700,4,0)</f>
        <v>1076.7195999999999</v>
      </c>
      <c r="D36" s="65">
        <f>VLOOKUP($A36,'Return Data'!$B$7:$R$2700,5,0)</f>
        <v>2.4243000000000001</v>
      </c>
      <c r="E36" s="66">
        <f t="shared" si="0"/>
        <v>26</v>
      </c>
      <c r="F36" s="65">
        <f>VLOOKUP($A36,'Return Data'!$B$7:$R$2700,6,0)</f>
        <v>2.4243000000000001</v>
      </c>
      <c r="G36" s="66">
        <f t="shared" si="1"/>
        <v>26</v>
      </c>
      <c r="H36" s="65">
        <f>VLOOKUP($A36,'Return Data'!$B$7:$R$2700,7,0)</f>
        <v>2.3107000000000002</v>
      </c>
      <c r="I36" s="66">
        <f t="shared" si="2"/>
        <v>28</v>
      </c>
      <c r="J36" s="65">
        <f>VLOOKUP($A36,'Return Data'!$B$7:$R$2700,8,0)</f>
        <v>2.6074999999999999</v>
      </c>
      <c r="K36" s="66">
        <f t="shared" si="3"/>
        <v>27</v>
      </c>
      <c r="L36" s="65">
        <f>VLOOKUP($A36,'Return Data'!$B$7:$R$2700,9,0)</f>
        <v>2.7305000000000001</v>
      </c>
      <c r="M36" s="66">
        <f t="shared" si="4"/>
        <v>27</v>
      </c>
      <c r="N36" s="65">
        <f>VLOOKUP($A36,'Return Data'!$B$7:$R$2700,10,0)</f>
        <v>5.5332999999999997</v>
      </c>
      <c r="O36" s="66">
        <f t="shared" si="5"/>
        <v>5</v>
      </c>
      <c r="P36" s="65">
        <f>VLOOKUP($A36,'Return Data'!$B$7:$R$2700,11,0)</f>
        <v>3.9260000000000002</v>
      </c>
      <c r="Q36" s="66">
        <f t="shared" si="6"/>
        <v>25</v>
      </c>
      <c r="R36" s="65">
        <f>VLOOKUP($A36,'Return Data'!$B$7:$R$2700,12,0)</f>
        <v>3.9868000000000001</v>
      </c>
      <c r="S36" s="66">
        <f t="shared" si="12"/>
        <v>28</v>
      </c>
      <c r="T36" s="65">
        <f>VLOOKUP($A36,'Return Data'!$B$7:$R$2700,13,0)</f>
        <v>4.3117999999999999</v>
      </c>
      <c r="U36" s="66">
        <f t="shared" si="14"/>
        <v>26</v>
      </c>
      <c r="V36" s="65"/>
      <c r="W36" s="66"/>
      <c r="X36" s="65">
        <f>VLOOKUP($A36,'Return Data'!$B$7:$R$2700,14,0)</f>
        <v>0</v>
      </c>
      <c r="Y36" s="66">
        <f t="shared" ref="Y36" si="15">RANK(X36,X$8:X$36,0)</f>
        <v>19</v>
      </c>
      <c r="Z36" s="65">
        <f>VLOOKUP($A36,'Return Data'!$B$7:$R$2700,16,0)</f>
        <v>5.1624999999999996</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3.4522034482758621</v>
      </c>
      <c r="E38" s="74"/>
      <c r="F38" s="75">
        <f>AVERAGE(F8:F36)</f>
        <v>3.4522034482758621</v>
      </c>
      <c r="G38" s="74"/>
      <c r="H38" s="75">
        <f>AVERAGE(H8:H36)</f>
        <v>4.4175034482758617</v>
      </c>
      <c r="I38" s="74"/>
      <c r="J38" s="75">
        <f>AVERAGE(J8:J36)</f>
        <v>4.5532586206896548</v>
      </c>
      <c r="K38" s="74"/>
      <c r="L38" s="75">
        <f>AVERAGE(L8:L36)</f>
        <v>4.3060482758620697</v>
      </c>
      <c r="M38" s="74"/>
      <c r="N38" s="75">
        <f>AVERAGE(N8:N36)</f>
        <v>1.9736793103448276</v>
      </c>
      <c r="O38" s="74"/>
      <c r="P38" s="75">
        <f>AVERAGE(P8:P36)</f>
        <v>3.6146517241379312</v>
      </c>
      <c r="Q38" s="74"/>
      <c r="R38" s="75">
        <f>AVERAGE(R8:R36)</f>
        <v>4.747244827586206</v>
      </c>
      <c r="S38" s="74"/>
      <c r="T38" s="75">
        <f>AVERAGE(T8:T36)</f>
        <v>4.213977777777778</v>
      </c>
      <c r="U38" s="74"/>
      <c r="V38" s="75">
        <f>AVERAGE(V8:V36)</f>
        <v>6.8024181818181804</v>
      </c>
      <c r="W38" s="74"/>
      <c r="X38" s="75">
        <f>AVERAGE(X8:X36)</f>
        <v>6.2755157894736842</v>
      </c>
      <c r="Y38" s="74"/>
      <c r="Z38" s="75">
        <f>AVERAGE(Z8:Z36)</f>
        <v>6.0287517241379307</v>
      </c>
      <c r="AA38" s="76"/>
    </row>
    <row r="39" spans="1:27" x14ac:dyDescent="0.3">
      <c r="A39" s="73" t="s">
        <v>28</v>
      </c>
      <c r="B39" s="74"/>
      <c r="C39" s="74"/>
      <c r="D39" s="75">
        <f>MIN(D8:D36)</f>
        <v>-0.62490000000000001</v>
      </c>
      <c r="E39" s="74"/>
      <c r="F39" s="75">
        <f>MIN(F8:F36)</f>
        <v>-0.62490000000000001</v>
      </c>
      <c r="G39" s="74"/>
      <c r="H39" s="75">
        <f>MIN(H8:H36)</f>
        <v>0</v>
      </c>
      <c r="I39" s="74"/>
      <c r="J39" s="75">
        <f>MIN(J8:J36)</f>
        <v>0</v>
      </c>
      <c r="K39" s="74"/>
      <c r="L39" s="75">
        <f>MIN(L8:L36)</f>
        <v>0</v>
      </c>
      <c r="M39" s="74"/>
      <c r="N39" s="75">
        <f>MIN(N8:N36)</f>
        <v>-74.643199999999993</v>
      </c>
      <c r="O39" s="74"/>
      <c r="P39" s="75">
        <f>MIN(P8:P36)</f>
        <v>-37.9268</v>
      </c>
      <c r="Q39" s="74"/>
      <c r="R39" s="75">
        <f>MIN(R8:R36)</f>
        <v>-25.330200000000001</v>
      </c>
      <c r="S39" s="74"/>
      <c r="T39" s="75">
        <f>MIN(T8:T36)</f>
        <v>-38.611499999999999</v>
      </c>
      <c r="U39" s="74"/>
      <c r="V39" s="75">
        <f>MIN(V8:V36)</f>
        <v>1.2488999999999999</v>
      </c>
      <c r="W39" s="74"/>
      <c r="X39" s="75">
        <f>MIN(X8:X36)</f>
        <v>0</v>
      </c>
      <c r="Y39" s="74"/>
      <c r="Z39" s="75">
        <f>MIN(Z8:Z36)</f>
        <v>-34.4283</v>
      </c>
      <c r="AA39" s="76"/>
    </row>
    <row r="40" spans="1:27" ht="15" thickBot="1" x14ac:dyDescent="0.35">
      <c r="A40" s="77" t="s">
        <v>29</v>
      </c>
      <c r="B40" s="78"/>
      <c r="C40" s="78"/>
      <c r="D40" s="79">
        <f>MAX(D8:D36)</f>
        <v>5.4546000000000001</v>
      </c>
      <c r="E40" s="78"/>
      <c r="F40" s="79">
        <f>MAX(F8:F36)</f>
        <v>5.4546000000000001</v>
      </c>
      <c r="G40" s="78"/>
      <c r="H40" s="79">
        <f>MAX(H8:H36)</f>
        <v>7.5488</v>
      </c>
      <c r="I40" s="78"/>
      <c r="J40" s="79">
        <f>MAX(J8:J36)</f>
        <v>7.6351000000000004</v>
      </c>
      <c r="K40" s="78"/>
      <c r="L40" s="79">
        <f>MAX(L8:L36)</f>
        <v>7.0414000000000003</v>
      </c>
      <c r="M40" s="78"/>
      <c r="N40" s="79">
        <f>MAX(N8:N36)</f>
        <v>7.88</v>
      </c>
      <c r="O40" s="78"/>
      <c r="P40" s="79">
        <f>MAX(P8:P36)</f>
        <v>9.2182999999999993</v>
      </c>
      <c r="Q40" s="78"/>
      <c r="R40" s="79">
        <f>MAX(R8:R36)</f>
        <v>8.6004000000000005</v>
      </c>
      <c r="S40" s="78"/>
      <c r="T40" s="79">
        <f>MAX(T8:T36)</f>
        <v>7.5213999999999999</v>
      </c>
      <c r="U40" s="78"/>
      <c r="V40" s="79">
        <f>MAX(V8:V36)</f>
        <v>10.3672</v>
      </c>
      <c r="W40" s="78"/>
      <c r="X40" s="79">
        <f>MAX(X8:X36)</f>
        <v>9.3765000000000001</v>
      </c>
      <c r="Y40" s="78"/>
      <c r="Z40" s="79">
        <f>MAX(Z8:Z36)</f>
        <v>9.1624999999999996</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44158</v>
      </c>
      <c r="C8" s="65">
        <f>VLOOKUP($A8,'Return Data'!$B$7:$R$2700,4,0)</f>
        <v>417.52640000000002</v>
      </c>
      <c r="D8" s="65">
        <f>VLOOKUP($A8,'Return Data'!$B$7:$R$2700,5,0)</f>
        <v>4.4455</v>
      </c>
      <c r="E8" s="66">
        <f t="shared" ref="E8:E36" si="0">RANK(D8,D$8:D$36,0)</f>
        <v>3</v>
      </c>
      <c r="F8" s="65">
        <f>VLOOKUP($A8,'Return Data'!$B$7:$R$2700,6,0)</f>
        <v>4.4455</v>
      </c>
      <c r="G8" s="66">
        <f t="shared" ref="G8:G36" si="1">RANK(F8,F$8:F$36,0)</f>
        <v>3</v>
      </c>
      <c r="H8" s="65">
        <f>VLOOKUP($A8,'Return Data'!$B$7:$R$2700,7,0)</f>
        <v>6.1734999999999998</v>
      </c>
      <c r="I8" s="66">
        <f t="shared" ref="I8:I36" si="2">RANK(H8,H$8:H$36,0)</f>
        <v>2</v>
      </c>
      <c r="J8" s="65">
        <f>VLOOKUP($A8,'Return Data'!$B$7:$R$2700,8,0)</f>
        <v>6.2881</v>
      </c>
      <c r="K8" s="66">
        <f t="shared" ref="K8:K36" si="3">RANK(J8,J$8:J$36,0)</f>
        <v>2</v>
      </c>
      <c r="L8" s="65">
        <f>VLOOKUP($A8,'Return Data'!$B$7:$R$2700,9,0)</f>
        <v>5.5210999999999997</v>
      </c>
      <c r="M8" s="66">
        <f t="shared" ref="M8:M36" si="4">RANK(L8,L$8:L$36,0)</f>
        <v>3</v>
      </c>
      <c r="N8" s="65">
        <f>VLOOKUP($A8,'Return Data'!$B$7:$R$2700,10,0)</f>
        <v>5.5980999999999996</v>
      </c>
      <c r="O8" s="66">
        <f t="shared" ref="O8:O36" si="5">RANK(N8,N$8:N$36,0)</f>
        <v>4</v>
      </c>
      <c r="P8" s="65">
        <f>VLOOKUP($A8,'Return Data'!$B$7:$R$2700,11,0)</f>
        <v>7.0891000000000002</v>
      </c>
      <c r="Q8" s="66">
        <f t="shared" ref="Q8:Q36" si="6">RANK(P8,P$8:P$36,0)</f>
        <v>2</v>
      </c>
      <c r="R8" s="65">
        <f>VLOOKUP($A8,'Return Data'!$B$7:$R$2700,12,0)</f>
        <v>7.2434000000000003</v>
      </c>
      <c r="S8" s="66">
        <f t="shared" ref="S8:S17" si="7">RANK(R8,R$8:R$36,0)</f>
        <v>2</v>
      </c>
      <c r="T8" s="65">
        <f>VLOOKUP($A8,'Return Data'!$B$7:$R$2700,13,0)</f>
        <v>7.2135999999999996</v>
      </c>
      <c r="U8" s="66">
        <f t="shared" ref="U8" si="8">RANK(T8,T$8:T$36,0)</f>
        <v>1</v>
      </c>
      <c r="V8" s="65">
        <f>VLOOKUP($A8,'Return Data'!$B$7:$R$2700,17,0)</f>
        <v>8.0616000000000003</v>
      </c>
      <c r="W8" s="66">
        <f>RANK(V8,V$8:V$36,0)</f>
        <v>2</v>
      </c>
      <c r="X8" s="65">
        <f>VLOOKUP($A8,'Return Data'!$B$7:$R$2700,14,0)</f>
        <v>7.7034000000000002</v>
      </c>
      <c r="Y8" s="66">
        <f>RANK(X8,X$8:X$36,0)</f>
        <v>2</v>
      </c>
      <c r="Z8" s="65">
        <f>VLOOKUP($A8,'Return Data'!$B$7:$R$2700,16,0)</f>
        <v>7.7797999999999998</v>
      </c>
      <c r="AA8" s="67">
        <f t="shared" ref="AA8:AA36" si="9">RANK(Z8,Z$8:Z$36,0)</f>
        <v>6</v>
      </c>
    </row>
    <row r="9" spans="1:27" x14ac:dyDescent="0.3">
      <c r="A9" s="63" t="s">
        <v>1588</v>
      </c>
      <c r="B9" s="64">
        <f>VLOOKUP($A9,'Return Data'!$B$7:$R$2700,3,0)</f>
        <v>44158</v>
      </c>
      <c r="C9" s="65">
        <f>VLOOKUP($A9,'Return Data'!$B$7:$R$2700,4,0)</f>
        <v>11.568899999999999</v>
      </c>
      <c r="D9" s="65">
        <f>VLOOKUP($A9,'Return Data'!$B$7:$R$2700,5,0)</f>
        <v>3.6819999999999999</v>
      </c>
      <c r="E9" s="66">
        <f t="shared" si="0"/>
        <v>8</v>
      </c>
      <c r="F9" s="65">
        <f>VLOOKUP($A9,'Return Data'!$B$7:$R$2700,6,0)</f>
        <v>3.6819999999999999</v>
      </c>
      <c r="G9" s="66">
        <f t="shared" si="1"/>
        <v>8</v>
      </c>
      <c r="H9" s="65">
        <f>VLOOKUP($A9,'Return Data'!$B$7:$R$2700,7,0)</f>
        <v>4.3274999999999997</v>
      </c>
      <c r="I9" s="66">
        <f t="shared" si="2"/>
        <v>9</v>
      </c>
      <c r="J9" s="65">
        <f>VLOOKUP($A9,'Return Data'!$B$7:$R$2700,8,0)</f>
        <v>4.1757999999999997</v>
      </c>
      <c r="K9" s="66">
        <f t="shared" si="3"/>
        <v>14</v>
      </c>
      <c r="L9" s="65">
        <f>VLOOKUP($A9,'Return Data'!$B$7:$R$2700,9,0)</f>
        <v>4.2388000000000003</v>
      </c>
      <c r="M9" s="66">
        <f t="shared" si="4"/>
        <v>8</v>
      </c>
      <c r="N9" s="65">
        <f>VLOOKUP($A9,'Return Data'!$B$7:$R$2700,10,0)</f>
        <v>4.5194000000000001</v>
      </c>
      <c r="O9" s="66">
        <f t="shared" si="5"/>
        <v>9</v>
      </c>
      <c r="P9" s="65">
        <f>VLOOKUP($A9,'Return Data'!$B$7:$R$2700,11,0)</f>
        <v>5.0225999999999997</v>
      </c>
      <c r="Q9" s="66">
        <f t="shared" si="6"/>
        <v>9</v>
      </c>
      <c r="R9" s="65">
        <f>VLOOKUP($A9,'Return Data'!$B$7:$R$2700,12,0)</f>
        <v>5.2847999999999997</v>
      </c>
      <c r="S9" s="66">
        <f t="shared" si="7"/>
        <v>13</v>
      </c>
      <c r="T9" s="65">
        <f>VLOOKUP($A9,'Return Data'!$B$7:$R$2700,13,0)</f>
        <v>5.4450000000000003</v>
      </c>
      <c r="U9" s="66">
        <f t="shared" ref="U9:U36" si="10">RANK(T9,T$8:T$36,0)</f>
        <v>11</v>
      </c>
      <c r="V9" s="65">
        <f>VLOOKUP($A9,'Return Data'!$B$7:$R$2700,17,0)</f>
        <v>6.7351999999999999</v>
      </c>
      <c r="W9" s="66">
        <f t="shared" ref="W9:W35" si="11">RANK(V9,V$8:V$36,0)</f>
        <v>10</v>
      </c>
      <c r="X9" s="65"/>
      <c r="Y9" s="66"/>
      <c r="Z9" s="65">
        <f>VLOOKUP($A9,'Return Data'!$B$7:$R$2700,16,0)</f>
        <v>6.8311000000000002</v>
      </c>
      <c r="AA9" s="67">
        <f t="shared" si="9"/>
        <v>18</v>
      </c>
    </row>
    <row r="10" spans="1:27" x14ac:dyDescent="0.3">
      <c r="A10" s="63" t="s">
        <v>1589</v>
      </c>
      <c r="B10" s="64">
        <f>VLOOKUP($A10,'Return Data'!$B$7:$R$2700,3,0)</f>
        <v>44158</v>
      </c>
      <c r="C10" s="65">
        <f>VLOOKUP($A10,'Return Data'!$B$7:$R$2700,4,0)</f>
        <v>1181.8991000000001</v>
      </c>
      <c r="D10" s="65">
        <f>VLOOKUP($A10,'Return Data'!$B$7:$R$2700,5,0)</f>
        <v>2.7481</v>
      </c>
      <c r="E10" s="66">
        <f t="shared" si="0"/>
        <v>20</v>
      </c>
      <c r="F10" s="65">
        <f>VLOOKUP($A10,'Return Data'!$B$7:$R$2700,6,0)</f>
        <v>2.7481</v>
      </c>
      <c r="G10" s="66">
        <f t="shared" si="1"/>
        <v>20</v>
      </c>
      <c r="H10" s="65">
        <f>VLOOKUP($A10,'Return Data'!$B$7:$R$2700,7,0)</f>
        <v>3.8776999999999999</v>
      </c>
      <c r="I10" s="66">
        <f t="shared" si="2"/>
        <v>17</v>
      </c>
      <c r="J10" s="65">
        <f>VLOOKUP($A10,'Return Data'!$B$7:$R$2700,8,0)</f>
        <v>4.032</v>
      </c>
      <c r="K10" s="66">
        <f t="shared" si="3"/>
        <v>16</v>
      </c>
      <c r="L10" s="65">
        <f>VLOOKUP($A10,'Return Data'!$B$7:$R$2700,9,0)</f>
        <v>3.7225999999999999</v>
      </c>
      <c r="M10" s="66">
        <f t="shared" si="4"/>
        <v>19</v>
      </c>
      <c r="N10" s="65">
        <f>VLOOKUP($A10,'Return Data'!$B$7:$R$2700,10,0)</f>
        <v>4.1471999999999998</v>
      </c>
      <c r="O10" s="66">
        <f t="shared" si="5"/>
        <v>14</v>
      </c>
      <c r="P10" s="65">
        <f>VLOOKUP($A10,'Return Data'!$B$7:$R$2700,11,0)</f>
        <v>4.0317999999999996</v>
      </c>
      <c r="Q10" s="66">
        <f t="shared" si="6"/>
        <v>20</v>
      </c>
      <c r="R10" s="65">
        <f>VLOOKUP($A10,'Return Data'!$B$7:$R$2700,12,0)</f>
        <v>5.0199999999999996</v>
      </c>
      <c r="S10" s="66">
        <f t="shared" si="7"/>
        <v>18</v>
      </c>
      <c r="T10" s="65">
        <f>VLOOKUP($A10,'Return Data'!$B$7:$R$2700,13,0)</f>
        <v>5.3547000000000002</v>
      </c>
      <c r="U10" s="66">
        <f t="shared" si="10"/>
        <v>12</v>
      </c>
      <c r="V10" s="65">
        <f>VLOOKUP($A10,'Return Data'!$B$7:$R$2700,17,0)</f>
        <v>6.6473000000000004</v>
      </c>
      <c r="W10" s="66">
        <f t="shared" si="11"/>
        <v>12</v>
      </c>
      <c r="X10" s="65"/>
      <c r="Y10" s="66"/>
      <c r="Z10" s="65">
        <f>VLOOKUP($A10,'Return Data'!$B$7:$R$2700,16,0)</f>
        <v>6.9646999999999997</v>
      </c>
      <c r="AA10" s="67">
        <f t="shared" si="9"/>
        <v>17</v>
      </c>
    </row>
    <row r="11" spans="1:27" x14ac:dyDescent="0.3">
      <c r="A11" s="63" t="s">
        <v>1592</v>
      </c>
      <c r="B11" s="64">
        <f>VLOOKUP($A11,'Return Data'!$B$7:$R$2700,3,0)</f>
        <v>44158</v>
      </c>
      <c r="C11" s="65">
        <f>VLOOKUP($A11,'Return Data'!$B$7:$R$2700,4,0)</f>
        <v>2496.3746999999998</v>
      </c>
      <c r="D11" s="65">
        <f>VLOOKUP($A11,'Return Data'!$B$7:$R$2700,5,0)</f>
        <v>2.9859</v>
      </c>
      <c r="E11" s="66">
        <f t="shared" si="0"/>
        <v>18</v>
      </c>
      <c r="F11" s="65">
        <f>VLOOKUP($A11,'Return Data'!$B$7:$R$2700,6,0)</f>
        <v>2.9859</v>
      </c>
      <c r="G11" s="66">
        <f t="shared" si="1"/>
        <v>18</v>
      </c>
      <c r="H11" s="65">
        <f>VLOOKUP($A11,'Return Data'!$B$7:$R$2700,7,0)</f>
        <v>3.4504000000000001</v>
      </c>
      <c r="I11" s="66">
        <f t="shared" si="2"/>
        <v>21</v>
      </c>
      <c r="J11" s="65">
        <f>VLOOKUP($A11,'Return Data'!$B$7:$R$2700,8,0)</f>
        <v>3.7784</v>
      </c>
      <c r="K11" s="66">
        <f t="shared" si="3"/>
        <v>19</v>
      </c>
      <c r="L11" s="65">
        <f>VLOOKUP($A11,'Return Data'!$B$7:$R$2700,9,0)</f>
        <v>3.7250000000000001</v>
      </c>
      <c r="M11" s="66">
        <f t="shared" si="4"/>
        <v>18</v>
      </c>
      <c r="N11" s="65">
        <f>VLOOKUP($A11,'Return Data'!$B$7:$R$2700,10,0)</f>
        <v>3.8167</v>
      </c>
      <c r="O11" s="66">
        <f t="shared" si="5"/>
        <v>17</v>
      </c>
      <c r="P11" s="65">
        <f>VLOOKUP($A11,'Return Data'!$B$7:$R$2700,11,0)</f>
        <v>4.2641</v>
      </c>
      <c r="Q11" s="66">
        <f t="shared" si="6"/>
        <v>15</v>
      </c>
      <c r="R11" s="65">
        <f>VLOOKUP($A11,'Return Data'!$B$7:$R$2700,12,0)</f>
        <v>5.0513000000000003</v>
      </c>
      <c r="S11" s="66">
        <f t="shared" si="7"/>
        <v>17</v>
      </c>
      <c r="T11" s="65">
        <f>VLOOKUP($A11,'Return Data'!$B$7:$R$2700,13,0)</f>
        <v>5.1698000000000004</v>
      </c>
      <c r="U11" s="66">
        <f t="shared" si="10"/>
        <v>16</v>
      </c>
      <c r="V11" s="65">
        <f>VLOOKUP($A11,'Return Data'!$B$7:$R$2700,17,0)</f>
        <v>6.5488</v>
      </c>
      <c r="W11" s="66">
        <f t="shared" si="11"/>
        <v>14</v>
      </c>
      <c r="X11" s="65">
        <f>VLOOKUP($A11,'Return Data'!$B$7:$R$2700,14,0)</f>
        <v>6.7896999999999998</v>
      </c>
      <c r="Y11" s="66">
        <f t="shared" ref="Y11:Y35" si="12">RANK(X11,X$8:X$36,0)</f>
        <v>8</v>
      </c>
      <c r="Z11" s="65">
        <f>VLOOKUP($A11,'Return Data'!$B$7:$R$2700,16,0)</f>
        <v>7.6795999999999998</v>
      </c>
      <c r="AA11" s="67">
        <f t="shared" si="9"/>
        <v>8</v>
      </c>
    </row>
    <row r="12" spans="1:27" x14ac:dyDescent="0.3">
      <c r="A12" s="63" t="s">
        <v>1594</v>
      </c>
      <c r="B12" s="64">
        <f>VLOOKUP($A12,'Return Data'!$B$7:$R$2700,3,0)</f>
        <v>44158</v>
      </c>
      <c r="C12" s="65">
        <f>VLOOKUP($A12,'Return Data'!$B$7:$R$2700,4,0)</f>
        <v>3020.5526</v>
      </c>
      <c r="D12" s="65">
        <f>VLOOKUP($A12,'Return Data'!$B$7:$R$2700,5,0)</f>
        <v>2.4788999999999999</v>
      </c>
      <c r="E12" s="66">
        <f t="shared" si="0"/>
        <v>22</v>
      </c>
      <c r="F12" s="65">
        <f>VLOOKUP($A12,'Return Data'!$B$7:$R$2700,6,0)</f>
        <v>2.4788999999999999</v>
      </c>
      <c r="G12" s="66">
        <f t="shared" si="1"/>
        <v>22</v>
      </c>
      <c r="H12" s="65">
        <f>VLOOKUP($A12,'Return Data'!$B$7:$R$2700,7,0)</f>
        <v>3.3961999999999999</v>
      </c>
      <c r="I12" s="66">
        <f t="shared" si="2"/>
        <v>23</v>
      </c>
      <c r="J12" s="65">
        <f>VLOOKUP($A12,'Return Data'!$B$7:$R$2700,8,0)</f>
        <v>3.4327000000000001</v>
      </c>
      <c r="K12" s="66">
        <f t="shared" si="3"/>
        <v>23</v>
      </c>
      <c r="L12" s="65">
        <f>VLOOKUP($A12,'Return Data'!$B$7:$R$2700,9,0)</f>
        <v>3.1839</v>
      </c>
      <c r="M12" s="66">
        <f t="shared" si="4"/>
        <v>23</v>
      </c>
      <c r="N12" s="65">
        <f>VLOOKUP($A12,'Return Data'!$B$7:$R$2700,10,0)</f>
        <v>3.0390000000000001</v>
      </c>
      <c r="O12" s="66">
        <f t="shared" si="5"/>
        <v>26</v>
      </c>
      <c r="P12" s="65">
        <f>VLOOKUP($A12,'Return Data'!$B$7:$R$2700,11,0)</f>
        <v>3.6697000000000002</v>
      </c>
      <c r="Q12" s="66">
        <f t="shared" si="6"/>
        <v>21</v>
      </c>
      <c r="R12" s="65">
        <f>VLOOKUP($A12,'Return Data'!$B$7:$R$2700,12,0)</f>
        <v>4.6120999999999999</v>
      </c>
      <c r="S12" s="66">
        <f t="shared" si="7"/>
        <v>21</v>
      </c>
      <c r="T12" s="65">
        <f>VLOOKUP($A12,'Return Data'!$B$7:$R$2700,13,0)</f>
        <v>4.7824999999999998</v>
      </c>
      <c r="U12" s="66">
        <f t="shared" si="10"/>
        <v>20</v>
      </c>
      <c r="V12" s="65">
        <f>VLOOKUP($A12,'Return Data'!$B$7:$R$2700,17,0)</f>
        <v>5.7948000000000004</v>
      </c>
      <c r="W12" s="66">
        <f t="shared" si="11"/>
        <v>16</v>
      </c>
      <c r="X12" s="65">
        <f>VLOOKUP($A12,'Return Data'!$B$7:$R$2700,14,0)</f>
        <v>5.8361000000000001</v>
      </c>
      <c r="Y12" s="66">
        <f t="shared" si="12"/>
        <v>12</v>
      </c>
      <c r="Z12" s="65">
        <f>VLOOKUP($A12,'Return Data'!$B$7:$R$2700,16,0)</f>
        <v>7.4527999999999999</v>
      </c>
      <c r="AA12" s="67">
        <f t="shared" si="9"/>
        <v>12</v>
      </c>
    </row>
    <row r="13" spans="1:27" x14ac:dyDescent="0.3">
      <c r="A13" s="63" t="s">
        <v>1596</v>
      </c>
      <c r="B13" s="64">
        <f>VLOOKUP($A13,'Return Data'!$B$7:$R$2700,3,0)</f>
        <v>44158</v>
      </c>
      <c r="C13" s="65">
        <f>VLOOKUP($A13,'Return Data'!$B$7:$R$2700,4,0)</f>
        <v>2680.2253000000001</v>
      </c>
      <c r="D13" s="65">
        <f>VLOOKUP($A13,'Return Data'!$B$7:$R$2700,5,0)</f>
        <v>3.3306</v>
      </c>
      <c r="E13" s="66">
        <f t="shared" si="0"/>
        <v>13</v>
      </c>
      <c r="F13" s="65">
        <f>VLOOKUP($A13,'Return Data'!$B$7:$R$2700,6,0)</f>
        <v>3.3306</v>
      </c>
      <c r="G13" s="66">
        <f t="shared" si="1"/>
        <v>13</v>
      </c>
      <c r="H13" s="65">
        <f>VLOOKUP($A13,'Return Data'!$B$7:$R$2700,7,0)</f>
        <v>3.4398</v>
      </c>
      <c r="I13" s="66">
        <f t="shared" si="2"/>
        <v>22</v>
      </c>
      <c r="J13" s="65">
        <f>VLOOKUP($A13,'Return Data'!$B$7:$R$2700,8,0)</f>
        <v>3.4874999999999998</v>
      </c>
      <c r="K13" s="66">
        <f t="shared" si="3"/>
        <v>22</v>
      </c>
      <c r="L13" s="65">
        <f>VLOOKUP($A13,'Return Data'!$B$7:$R$2700,9,0)</f>
        <v>3.2524000000000002</v>
      </c>
      <c r="M13" s="66">
        <f t="shared" si="4"/>
        <v>22</v>
      </c>
      <c r="N13" s="65">
        <f>VLOOKUP($A13,'Return Data'!$B$7:$R$2700,10,0)</f>
        <v>3.5114999999999998</v>
      </c>
      <c r="O13" s="66">
        <f t="shared" si="5"/>
        <v>22</v>
      </c>
      <c r="P13" s="65">
        <f>VLOOKUP($A13,'Return Data'!$B$7:$R$2700,11,0)</f>
        <v>3.6251000000000002</v>
      </c>
      <c r="Q13" s="66">
        <f t="shared" si="6"/>
        <v>22</v>
      </c>
      <c r="R13" s="65">
        <f>VLOOKUP($A13,'Return Data'!$B$7:$R$2700,12,0)</f>
        <v>4.8002000000000002</v>
      </c>
      <c r="S13" s="66">
        <f t="shared" si="7"/>
        <v>20</v>
      </c>
      <c r="T13" s="65">
        <f>VLOOKUP($A13,'Return Data'!$B$7:$R$2700,13,0)</f>
        <v>4.9135</v>
      </c>
      <c r="U13" s="66">
        <f t="shared" si="10"/>
        <v>19</v>
      </c>
      <c r="V13" s="65">
        <f>VLOOKUP($A13,'Return Data'!$B$7:$R$2700,17,0)</f>
        <v>5.7255000000000003</v>
      </c>
      <c r="W13" s="66">
        <f t="shared" si="11"/>
        <v>17</v>
      </c>
      <c r="X13" s="65">
        <f>VLOOKUP($A13,'Return Data'!$B$7:$R$2700,14,0)</f>
        <v>5.7362000000000002</v>
      </c>
      <c r="Y13" s="66">
        <f t="shared" si="12"/>
        <v>13</v>
      </c>
      <c r="Z13" s="65">
        <f>VLOOKUP($A13,'Return Data'!$B$7:$R$2700,16,0)</f>
        <v>7.1242000000000001</v>
      </c>
      <c r="AA13" s="67">
        <f t="shared" si="9"/>
        <v>15</v>
      </c>
    </row>
    <row r="14" spans="1:27" x14ac:dyDescent="0.3">
      <c r="A14" s="63" t="s">
        <v>1598</v>
      </c>
      <c r="B14" s="64">
        <f>VLOOKUP($A14,'Return Data'!$B$7:$R$2700,3,0)</f>
        <v>44158</v>
      </c>
      <c r="C14" s="65">
        <f>VLOOKUP($A14,'Return Data'!$B$7:$R$2700,4,0)</f>
        <v>2182.0473999999999</v>
      </c>
      <c r="D14" s="65">
        <f>VLOOKUP($A14,'Return Data'!$B$7:$R$2700,5,0)</f>
        <v>1.4649000000000001</v>
      </c>
      <c r="E14" s="66">
        <f t="shared" si="0"/>
        <v>27</v>
      </c>
      <c r="F14" s="65">
        <f>VLOOKUP($A14,'Return Data'!$B$7:$R$2700,6,0)</f>
        <v>1.4649000000000001</v>
      </c>
      <c r="G14" s="66">
        <f t="shared" si="1"/>
        <v>27</v>
      </c>
      <c r="H14" s="65">
        <f>VLOOKUP($A14,'Return Data'!$B$7:$R$2700,7,0)</f>
        <v>2.5251000000000001</v>
      </c>
      <c r="I14" s="66">
        <f t="shared" si="2"/>
        <v>26</v>
      </c>
      <c r="J14" s="65">
        <f>VLOOKUP($A14,'Return Data'!$B$7:$R$2700,8,0)</f>
        <v>2.7216</v>
      </c>
      <c r="K14" s="66">
        <f t="shared" si="3"/>
        <v>26</v>
      </c>
      <c r="L14" s="65">
        <f>VLOOKUP($A14,'Return Data'!$B$7:$R$2700,9,0)</f>
        <v>2.4298999999999999</v>
      </c>
      <c r="M14" s="66">
        <f t="shared" si="4"/>
        <v>26</v>
      </c>
      <c r="N14" s="65">
        <f>VLOOKUP($A14,'Return Data'!$B$7:$R$2700,10,0)</f>
        <v>2.3553999999999999</v>
      </c>
      <c r="O14" s="66">
        <f t="shared" si="5"/>
        <v>28</v>
      </c>
      <c r="P14" s="65">
        <f>VLOOKUP($A14,'Return Data'!$B$7:$R$2700,11,0)</f>
        <v>2.8121999999999998</v>
      </c>
      <c r="Q14" s="66">
        <f t="shared" si="6"/>
        <v>28</v>
      </c>
      <c r="R14" s="65">
        <f>VLOOKUP($A14,'Return Data'!$B$7:$R$2700,12,0)</f>
        <v>3.8014999999999999</v>
      </c>
      <c r="S14" s="66">
        <f t="shared" si="7"/>
        <v>27</v>
      </c>
      <c r="T14" s="65">
        <f>VLOOKUP($A14,'Return Data'!$B$7:$R$2700,13,0)</f>
        <v>4.0316999999999998</v>
      </c>
      <c r="U14" s="66">
        <f t="shared" si="10"/>
        <v>25</v>
      </c>
      <c r="V14" s="65">
        <f>VLOOKUP($A14,'Return Data'!$B$7:$R$2700,17,0)</f>
        <v>5.3025000000000002</v>
      </c>
      <c r="W14" s="66">
        <f t="shared" si="11"/>
        <v>19</v>
      </c>
      <c r="X14" s="65">
        <f>VLOOKUP($A14,'Return Data'!$B$7:$R$2700,14,0)</f>
        <v>5.65</v>
      </c>
      <c r="Y14" s="66">
        <f t="shared" si="12"/>
        <v>14</v>
      </c>
      <c r="Z14" s="65">
        <f>VLOOKUP($A14,'Return Data'!$B$7:$R$2700,16,0)</f>
        <v>7.5157999999999996</v>
      </c>
      <c r="AA14" s="67">
        <f t="shared" si="9"/>
        <v>11</v>
      </c>
    </row>
    <row r="15" spans="1:27" x14ac:dyDescent="0.3">
      <c r="A15" s="63" t="s">
        <v>1601</v>
      </c>
      <c r="B15" s="64">
        <f>VLOOKUP($A15,'Return Data'!$B$7:$R$2700,3,0)</f>
        <v>44158</v>
      </c>
      <c r="C15" s="65">
        <f>VLOOKUP($A15,'Return Data'!$B$7:$R$2700,4,0)</f>
        <v>29.0289</v>
      </c>
      <c r="D15" s="65">
        <f>VLOOKUP($A15,'Return Data'!$B$7:$R$2700,5,0)</f>
        <v>-0.71250000000000002</v>
      </c>
      <c r="E15" s="66">
        <f t="shared" si="0"/>
        <v>29</v>
      </c>
      <c r="F15" s="65">
        <f>VLOOKUP($A15,'Return Data'!$B$7:$R$2700,6,0)</f>
        <v>-0.71250000000000002</v>
      </c>
      <c r="G15" s="66">
        <f t="shared" si="1"/>
        <v>29</v>
      </c>
      <c r="H15" s="65">
        <f>VLOOKUP($A15,'Return Data'!$B$7:$R$2700,7,0)</f>
        <v>5.0868000000000002</v>
      </c>
      <c r="I15" s="66">
        <f t="shared" si="2"/>
        <v>6</v>
      </c>
      <c r="J15" s="65">
        <f>VLOOKUP($A15,'Return Data'!$B$7:$R$2700,8,0)</f>
        <v>5.9591000000000003</v>
      </c>
      <c r="K15" s="66">
        <f t="shared" si="3"/>
        <v>3</v>
      </c>
      <c r="L15" s="65">
        <f>VLOOKUP($A15,'Return Data'!$B$7:$R$2700,9,0)</f>
        <v>6.9523000000000001</v>
      </c>
      <c r="M15" s="66">
        <f t="shared" si="4"/>
        <v>1</v>
      </c>
      <c r="N15" s="65">
        <f>VLOOKUP($A15,'Return Data'!$B$7:$R$2700,10,0)</f>
        <v>7.6965000000000003</v>
      </c>
      <c r="O15" s="66">
        <f t="shared" si="5"/>
        <v>1</v>
      </c>
      <c r="P15" s="65">
        <f>VLOOKUP($A15,'Return Data'!$B$7:$R$2700,11,0)</f>
        <v>9.1247000000000007</v>
      </c>
      <c r="Q15" s="66">
        <f t="shared" si="6"/>
        <v>1</v>
      </c>
      <c r="R15" s="65">
        <f>VLOOKUP($A15,'Return Data'!$B$7:$R$2700,12,0)</f>
        <v>8.5025999999999993</v>
      </c>
      <c r="S15" s="66">
        <f t="shared" si="7"/>
        <v>1</v>
      </c>
      <c r="T15" s="65">
        <f>VLOOKUP($A15,'Return Data'!$B$7:$R$2700,13,0)</f>
        <v>4.3613</v>
      </c>
      <c r="U15" s="66">
        <f t="shared" si="10"/>
        <v>23</v>
      </c>
      <c r="V15" s="65">
        <f>VLOOKUP($A15,'Return Data'!$B$7:$R$2700,17,0)</f>
        <v>7.0590999999999999</v>
      </c>
      <c r="W15" s="66">
        <f t="shared" si="11"/>
        <v>8</v>
      </c>
      <c r="X15" s="65">
        <f>VLOOKUP($A15,'Return Data'!$B$7:$R$2700,14,0)</f>
        <v>7.3605999999999998</v>
      </c>
      <c r="Y15" s="66">
        <f t="shared" si="12"/>
        <v>5</v>
      </c>
      <c r="Z15" s="65">
        <f>VLOOKUP($A15,'Return Data'!$B$7:$R$2700,16,0)</f>
        <v>8.5827000000000009</v>
      </c>
      <c r="AA15" s="67">
        <f t="shared" si="9"/>
        <v>1</v>
      </c>
    </row>
    <row r="16" spans="1:27" x14ac:dyDescent="0.3">
      <c r="A16" s="63" t="s">
        <v>1604</v>
      </c>
      <c r="B16" s="64">
        <f>VLOOKUP($A16,'Return Data'!$B$7:$R$2700,3,0)</f>
        <v>44158</v>
      </c>
      <c r="C16" s="65">
        <f>VLOOKUP($A16,'Return Data'!$B$7:$R$2700,4,0)</f>
        <v>11.706899999999999</v>
      </c>
      <c r="D16" s="65">
        <f>VLOOKUP($A16,'Return Data'!$B$7:$R$2700,5,0)</f>
        <v>3.3266</v>
      </c>
      <c r="E16" s="66">
        <f t="shared" si="0"/>
        <v>14</v>
      </c>
      <c r="F16" s="65">
        <f>VLOOKUP($A16,'Return Data'!$B$7:$R$2700,6,0)</f>
        <v>3.3266</v>
      </c>
      <c r="G16" s="66">
        <f t="shared" si="1"/>
        <v>14</v>
      </c>
      <c r="H16" s="65">
        <f>VLOOKUP($A16,'Return Data'!$B$7:$R$2700,7,0)</f>
        <v>5.1204000000000001</v>
      </c>
      <c r="I16" s="66">
        <f t="shared" si="2"/>
        <v>4</v>
      </c>
      <c r="J16" s="65">
        <f>VLOOKUP($A16,'Return Data'!$B$7:$R$2700,8,0)</f>
        <v>5.1322000000000001</v>
      </c>
      <c r="K16" s="66">
        <f t="shared" si="3"/>
        <v>6</v>
      </c>
      <c r="L16" s="65">
        <f>VLOOKUP($A16,'Return Data'!$B$7:$R$2700,9,0)</f>
        <v>4.7359</v>
      </c>
      <c r="M16" s="66">
        <f t="shared" si="4"/>
        <v>7</v>
      </c>
      <c r="N16" s="65">
        <f>VLOOKUP($A16,'Return Data'!$B$7:$R$2700,10,0)</f>
        <v>4.9104999999999999</v>
      </c>
      <c r="O16" s="66">
        <f t="shared" si="5"/>
        <v>6</v>
      </c>
      <c r="P16" s="65">
        <f>VLOOKUP($A16,'Return Data'!$B$7:$R$2700,11,0)</f>
        <v>5.8550000000000004</v>
      </c>
      <c r="Q16" s="66">
        <f t="shared" si="6"/>
        <v>4</v>
      </c>
      <c r="R16" s="65">
        <f>VLOOKUP($A16,'Return Data'!$B$7:$R$2700,12,0)</f>
        <v>6.81</v>
      </c>
      <c r="S16" s="66">
        <f t="shared" si="7"/>
        <v>3</v>
      </c>
      <c r="T16" s="65">
        <f>VLOOKUP($A16,'Return Data'!$B$7:$R$2700,13,0)</f>
        <v>6.5890000000000004</v>
      </c>
      <c r="U16" s="66">
        <f t="shared" si="10"/>
        <v>3</v>
      </c>
      <c r="V16" s="65">
        <f>VLOOKUP($A16,'Return Data'!$B$7:$R$2700,17,0)</f>
        <v>7.4157000000000002</v>
      </c>
      <c r="W16" s="66">
        <f t="shared" si="11"/>
        <v>4</v>
      </c>
      <c r="X16" s="65"/>
      <c r="Y16" s="66"/>
      <c r="Z16" s="65">
        <f>VLOOKUP($A16,'Return Data'!$B$7:$R$2700,16,0)</f>
        <v>7.5429000000000004</v>
      </c>
      <c r="AA16" s="67">
        <f t="shared" si="9"/>
        <v>10</v>
      </c>
    </row>
    <row r="17" spans="1:27" x14ac:dyDescent="0.3">
      <c r="A17" s="63" t="s">
        <v>1606</v>
      </c>
      <c r="B17" s="64">
        <f>VLOOKUP($A17,'Return Data'!$B$7:$R$2700,3,0)</f>
        <v>44158</v>
      </c>
      <c r="C17" s="65">
        <f>VLOOKUP($A17,'Return Data'!$B$7:$R$2700,4,0)</f>
        <v>1046.056</v>
      </c>
      <c r="D17" s="65">
        <f>VLOOKUP($A17,'Return Data'!$B$7:$R$2700,5,0)</f>
        <v>2.7688000000000001</v>
      </c>
      <c r="E17" s="66">
        <f t="shared" si="0"/>
        <v>19</v>
      </c>
      <c r="F17" s="65">
        <f>VLOOKUP($A17,'Return Data'!$B$7:$R$2700,6,0)</f>
        <v>2.7688000000000001</v>
      </c>
      <c r="G17" s="66">
        <f t="shared" si="1"/>
        <v>19</v>
      </c>
      <c r="H17" s="65">
        <f>VLOOKUP($A17,'Return Data'!$B$7:$R$2700,7,0)</f>
        <v>3.7789999999999999</v>
      </c>
      <c r="I17" s="66">
        <f t="shared" si="2"/>
        <v>18</v>
      </c>
      <c r="J17" s="65">
        <f>VLOOKUP($A17,'Return Data'!$B$7:$R$2700,8,0)</f>
        <v>4.1824000000000003</v>
      </c>
      <c r="K17" s="66">
        <f t="shared" si="3"/>
        <v>13</v>
      </c>
      <c r="L17" s="65">
        <f>VLOOKUP($A17,'Return Data'!$B$7:$R$2700,9,0)</f>
        <v>3.8694000000000002</v>
      </c>
      <c r="M17" s="66">
        <f t="shared" si="4"/>
        <v>13</v>
      </c>
      <c r="N17" s="65">
        <f>VLOOKUP($A17,'Return Data'!$B$7:$R$2700,10,0)</f>
        <v>3.9430000000000001</v>
      </c>
      <c r="O17" s="66">
        <f t="shared" si="5"/>
        <v>15</v>
      </c>
      <c r="P17" s="65">
        <f>VLOOKUP($A17,'Return Data'!$B$7:$R$2700,11,0)</f>
        <v>4.5640999999999998</v>
      </c>
      <c r="Q17" s="66">
        <f t="shared" si="6"/>
        <v>13</v>
      </c>
      <c r="R17" s="65">
        <f>VLOOKUP($A17,'Return Data'!$B$7:$R$2700,12,0)</f>
        <v>5.5621999999999998</v>
      </c>
      <c r="S17" s="66">
        <f t="shared" si="7"/>
        <v>12</v>
      </c>
      <c r="T17" s="65"/>
      <c r="U17" s="66"/>
      <c r="V17" s="65"/>
      <c r="W17" s="66"/>
      <c r="X17" s="65"/>
      <c r="Y17" s="66"/>
      <c r="Z17" s="65">
        <f>VLOOKUP($A17,'Return Data'!$B$7:$R$2700,16,0)</f>
        <v>5.6222000000000003</v>
      </c>
      <c r="AA17" s="67">
        <f t="shared" si="9"/>
        <v>23</v>
      </c>
    </row>
    <row r="18" spans="1:27" x14ac:dyDescent="0.3">
      <c r="A18" s="63" t="s">
        <v>1607</v>
      </c>
      <c r="B18" s="64">
        <f>VLOOKUP($A18,'Return Data'!$B$7:$R$2700,3,0)</f>
        <v>44158</v>
      </c>
      <c r="C18" s="65">
        <f>VLOOKUP($A18,'Return Data'!$B$7:$R$2700,4,0)</f>
        <v>21.278500000000001</v>
      </c>
      <c r="D18" s="65">
        <f>VLOOKUP($A18,'Return Data'!$B$7:$R$2700,5,0)</f>
        <v>3.8894000000000002</v>
      </c>
      <c r="E18" s="66">
        <f t="shared" si="0"/>
        <v>5</v>
      </c>
      <c r="F18" s="65">
        <f>VLOOKUP($A18,'Return Data'!$B$7:$R$2700,6,0)</f>
        <v>3.8894000000000002</v>
      </c>
      <c r="G18" s="66">
        <f t="shared" si="1"/>
        <v>5</v>
      </c>
      <c r="H18" s="65">
        <f>VLOOKUP($A18,'Return Data'!$B$7:$R$2700,7,0)</f>
        <v>6.0997000000000003</v>
      </c>
      <c r="I18" s="66">
        <f t="shared" si="2"/>
        <v>3</v>
      </c>
      <c r="J18" s="65">
        <f>VLOOKUP($A18,'Return Data'!$B$7:$R$2700,8,0)</f>
        <v>5.8083</v>
      </c>
      <c r="K18" s="66">
        <f t="shared" si="3"/>
        <v>5</v>
      </c>
      <c r="L18" s="65">
        <f>VLOOKUP($A18,'Return Data'!$B$7:$R$2700,9,0)</f>
        <v>5.2355999999999998</v>
      </c>
      <c r="M18" s="66">
        <f t="shared" si="4"/>
        <v>5</v>
      </c>
      <c r="N18" s="65">
        <f>VLOOKUP($A18,'Return Data'!$B$7:$R$2700,10,0)</f>
        <v>5.8177000000000003</v>
      </c>
      <c r="O18" s="66">
        <f t="shared" si="5"/>
        <v>3</v>
      </c>
      <c r="P18" s="65">
        <f>VLOOKUP($A18,'Return Data'!$B$7:$R$2700,11,0)</f>
        <v>7.0479000000000003</v>
      </c>
      <c r="Q18" s="66">
        <f t="shared" si="6"/>
        <v>3</v>
      </c>
      <c r="R18" s="65">
        <f>VLOOKUP($A18,'Return Data'!$B$7:$R$2700,12,0)</f>
        <v>6.5545999999999998</v>
      </c>
      <c r="S18" s="66">
        <f t="shared" ref="S18:S36" si="13">RANK(R18,R$8:R$36,0)</f>
        <v>4</v>
      </c>
      <c r="T18" s="65">
        <f>VLOOKUP($A18,'Return Data'!$B$7:$R$2700,13,0)</f>
        <v>6.8663999999999996</v>
      </c>
      <c r="U18" s="66">
        <f t="shared" si="10"/>
        <v>2</v>
      </c>
      <c r="V18" s="65">
        <f>VLOOKUP($A18,'Return Data'!$B$7:$R$2700,17,0)</f>
        <v>7.7938000000000001</v>
      </c>
      <c r="W18" s="66">
        <f t="shared" si="11"/>
        <v>3</v>
      </c>
      <c r="X18" s="65">
        <f>VLOOKUP($A18,'Return Data'!$B$7:$R$2700,14,0)</f>
        <v>7.4661</v>
      </c>
      <c r="Y18" s="66">
        <f t="shared" si="12"/>
        <v>3</v>
      </c>
      <c r="Z18" s="65">
        <f>VLOOKUP($A18,'Return Data'!$B$7:$R$2700,16,0)</f>
        <v>8.2126000000000001</v>
      </c>
      <c r="AA18" s="67">
        <f t="shared" si="9"/>
        <v>3</v>
      </c>
    </row>
    <row r="19" spans="1:27" x14ac:dyDescent="0.3">
      <c r="A19" s="63" t="s">
        <v>1609</v>
      </c>
      <c r="B19" s="64">
        <f>VLOOKUP($A19,'Return Data'!$B$7:$R$2700,3,0)</f>
        <v>44158</v>
      </c>
      <c r="C19" s="65">
        <f>VLOOKUP($A19,'Return Data'!$B$7:$R$2700,4,0)</f>
        <v>2139.7415000000001</v>
      </c>
      <c r="D19" s="65">
        <f>VLOOKUP($A19,'Return Data'!$B$7:$R$2700,5,0)</f>
        <v>4.6547000000000001</v>
      </c>
      <c r="E19" s="66">
        <f t="shared" si="0"/>
        <v>2</v>
      </c>
      <c r="F19" s="65">
        <f>VLOOKUP($A19,'Return Data'!$B$7:$R$2700,6,0)</f>
        <v>4.6547000000000001</v>
      </c>
      <c r="G19" s="66">
        <f t="shared" si="1"/>
        <v>2</v>
      </c>
      <c r="H19" s="65">
        <f>VLOOKUP($A19,'Return Data'!$B$7:$R$2700,7,0)</f>
        <v>4.8821000000000003</v>
      </c>
      <c r="I19" s="66">
        <f t="shared" si="2"/>
        <v>7</v>
      </c>
      <c r="J19" s="65">
        <f>VLOOKUP($A19,'Return Data'!$B$7:$R$2700,8,0)</f>
        <v>5.9527999999999999</v>
      </c>
      <c r="K19" s="66">
        <f t="shared" si="3"/>
        <v>4</v>
      </c>
      <c r="L19" s="65">
        <f>VLOOKUP($A19,'Return Data'!$B$7:$R$2700,9,0)</f>
        <v>5.4535999999999998</v>
      </c>
      <c r="M19" s="66">
        <f t="shared" si="4"/>
        <v>4</v>
      </c>
      <c r="N19" s="65">
        <f>VLOOKUP($A19,'Return Data'!$B$7:$R$2700,10,0)</f>
        <v>4.6737000000000002</v>
      </c>
      <c r="O19" s="66">
        <f t="shared" si="5"/>
        <v>8</v>
      </c>
      <c r="P19" s="65">
        <f>VLOOKUP($A19,'Return Data'!$B$7:$R$2700,11,0)</f>
        <v>5.2659000000000002</v>
      </c>
      <c r="Q19" s="66">
        <f t="shared" si="6"/>
        <v>5</v>
      </c>
      <c r="R19" s="65">
        <f>VLOOKUP($A19,'Return Data'!$B$7:$R$2700,12,0)</f>
        <v>4.8421000000000003</v>
      </c>
      <c r="S19" s="66">
        <f t="shared" si="13"/>
        <v>19</v>
      </c>
      <c r="T19" s="65">
        <f>VLOOKUP($A19,'Return Data'!$B$7:$R$2700,13,0)</f>
        <v>5.2771999999999997</v>
      </c>
      <c r="U19" s="66">
        <f t="shared" si="10"/>
        <v>15</v>
      </c>
      <c r="V19" s="65">
        <f>VLOOKUP($A19,'Return Data'!$B$7:$R$2700,17,0)</f>
        <v>6.2476000000000003</v>
      </c>
      <c r="W19" s="66">
        <f t="shared" si="11"/>
        <v>15</v>
      </c>
      <c r="X19" s="65">
        <f>VLOOKUP($A19,'Return Data'!$B$7:$R$2700,14,0)</f>
        <v>6.2568999999999999</v>
      </c>
      <c r="Y19" s="66">
        <f t="shared" si="12"/>
        <v>11</v>
      </c>
      <c r="Z19" s="65">
        <f>VLOOKUP($A19,'Return Data'!$B$7:$R$2700,16,0)</f>
        <v>7.7191999999999998</v>
      </c>
      <c r="AA19" s="67">
        <f t="shared" si="9"/>
        <v>7</v>
      </c>
    </row>
    <row r="20" spans="1:27" x14ac:dyDescent="0.3">
      <c r="A20" s="63" t="s">
        <v>1612</v>
      </c>
      <c r="B20" s="64">
        <f>VLOOKUP($A20,'Return Data'!$B$7:$R$2700,3,0)</f>
        <v>44158</v>
      </c>
      <c r="C20" s="65">
        <f>VLOOKUP($A20,'Return Data'!$B$7:$R$2700,4,0)</f>
        <v>11.794600000000001</v>
      </c>
      <c r="D20" s="65">
        <f>VLOOKUP($A20,'Return Data'!$B$7:$R$2700,5,0)</f>
        <v>3.8178999999999998</v>
      </c>
      <c r="E20" s="66">
        <f t="shared" si="0"/>
        <v>6</v>
      </c>
      <c r="F20" s="65">
        <f>VLOOKUP($A20,'Return Data'!$B$7:$R$2700,6,0)</f>
        <v>3.8178999999999998</v>
      </c>
      <c r="G20" s="66">
        <f t="shared" si="1"/>
        <v>6</v>
      </c>
      <c r="H20" s="65">
        <f>VLOOKUP($A20,'Return Data'!$B$7:$R$2700,7,0)</f>
        <v>3.9344000000000001</v>
      </c>
      <c r="I20" s="66">
        <f t="shared" si="2"/>
        <v>16</v>
      </c>
      <c r="J20" s="65">
        <f>VLOOKUP($A20,'Return Data'!$B$7:$R$2700,8,0)</f>
        <v>3.9626999999999999</v>
      </c>
      <c r="K20" s="66">
        <f t="shared" si="3"/>
        <v>18</v>
      </c>
      <c r="L20" s="65">
        <f>VLOOKUP($A20,'Return Data'!$B$7:$R$2700,9,0)</f>
        <v>3.7252999999999998</v>
      </c>
      <c r="M20" s="66">
        <f t="shared" si="4"/>
        <v>17</v>
      </c>
      <c r="N20" s="65">
        <f>VLOOKUP($A20,'Return Data'!$B$7:$R$2700,10,0)</f>
        <v>3.83</v>
      </c>
      <c r="O20" s="66">
        <f t="shared" si="5"/>
        <v>16</v>
      </c>
      <c r="P20" s="65">
        <f>VLOOKUP($A20,'Return Data'!$B$7:$R$2700,11,0)</f>
        <v>4.4053000000000004</v>
      </c>
      <c r="Q20" s="66">
        <f t="shared" si="6"/>
        <v>14</v>
      </c>
      <c r="R20" s="65">
        <f>VLOOKUP($A20,'Return Data'!$B$7:$R$2700,12,0)</f>
        <v>5.7919</v>
      </c>
      <c r="S20" s="66">
        <f t="shared" si="13"/>
        <v>9</v>
      </c>
      <c r="T20" s="65">
        <f>VLOOKUP($A20,'Return Data'!$B$7:$R$2700,13,0)</f>
        <v>5.8592000000000004</v>
      </c>
      <c r="U20" s="66">
        <f t="shared" si="10"/>
        <v>7</v>
      </c>
      <c r="V20" s="65">
        <f>VLOOKUP($A20,'Return Data'!$B$7:$R$2700,17,0)</f>
        <v>7.1616999999999997</v>
      </c>
      <c r="W20" s="66">
        <f t="shared" si="11"/>
        <v>7</v>
      </c>
      <c r="X20" s="65"/>
      <c r="Y20" s="66"/>
      <c r="Z20" s="65">
        <f>VLOOKUP($A20,'Return Data'!$B$7:$R$2700,16,0)</f>
        <v>7.2652999999999999</v>
      </c>
      <c r="AA20" s="67">
        <f t="shared" si="9"/>
        <v>14</v>
      </c>
    </row>
    <row r="21" spans="1:27" x14ac:dyDescent="0.3">
      <c r="A21" s="63" t="s">
        <v>1613</v>
      </c>
      <c r="B21" s="64">
        <f>VLOOKUP($A21,'Return Data'!$B$7:$R$2700,3,0)</f>
        <v>44158</v>
      </c>
      <c r="C21" s="65">
        <f>VLOOKUP($A21,'Return Data'!$B$7:$R$2700,4,0)</f>
        <v>2000.5895</v>
      </c>
      <c r="D21" s="65">
        <f>VLOOKUP($A21,'Return Data'!$B$7:$R$2700,5,0)</f>
        <v>2.1076000000000001</v>
      </c>
      <c r="E21" s="66">
        <f t="shared" si="0"/>
        <v>25</v>
      </c>
      <c r="F21" s="65">
        <f>VLOOKUP($A21,'Return Data'!$B$7:$R$2700,6,0)</f>
        <v>2.1076000000000001</v>
      </c>
      <c r="G21" s="66">
        <f t="shared" si="1"/>
        <v>25</v>
      </c>
      <c r="H21" s="65">
        <f>VLOOKUP($A21,'Return Data'!$B$7:$R$2700,7,0)</f>
        <v>1.8586</v>
      </c>
      <c r="I21" s="66">
        <f t="shared" si="2"/>
        <v>27</v>
      </c>
      <c r="J21" s="65">
        <f>VLOOKUP($A21,'Return Data'!$B$7:$R$2700,8,0)</f>
        <v>1.8731</v>
      </c>
      <c r="K21" s="66">
        <f t="shared" si="3"/>
        <v>28</v>
      </c>
      <c r="L21" s="65">
        <f>VLOOKUP($A21,'Return Data'!$B$7:$R$2700,9,0)</f>
        <v>2.1806000000000001</v>
      </c>
      <c r="M21" s="66">
        <f t="shared" si="4"/>
        <v>28</v>
      </c>
      <c r="N21" s="65">
        <f>VLOOKUP($A21,'Return Data'!$B$7:$R$2700,10,0)</f>
        <v>2.6831999999999998</v>
      </c>
      <c r="O21" s="66">
        <f t="shared" si="5"/>
        <v>27</v>
      </c>
      <c r="P21" s="65">
        <f>VLOOKUP($A21,'Return Data'!$B$7:$R$2700,11,0)</f>
        <v>2.9394</v>
      </c>
      <c r="Q21" s="66">
        <f t="shared" si="6"/>
        <v>27</v>
      </c>
      <c r="R21" s="65">
        <f>VLOOKUP($A21,'Return Data'!$B$7:$R$2700,12,0)</f>
        <v>5.2337999999999996</v>
      </c>
      <c r="S21" s="66">
        <f t="shared" si="13"/>
        <v>15</v>
      </c>
      <c r="T21" s="65">
        <f>VLOOKUP($A21,'Return Data'!$B$7:$R$2700,13,0)</f>
        <v>5.3021000000000003</v>
      </c>
      <c r="U21" s="66">
        <f t="shared" si="10"/>
        <v>13</v>
      </c>
      <c r="V21" s="65">
        <f>VLOOKUP($A21,'Return Data'!$B$7:$R$2700,17,0)</f>
        <v>6.6273</v>
      </c>
      <c r="W21" s="66">
        <f t="shared" si="11"/>
        <v>13</v>
      </c>
      <c r="X21" s="65">
        <f>VLOOKUP($A21,'Return Data'!$B$7:$R$2700,14,0)</f>
        <v>6.6494</v>
      </c>
      <c r="Y21" s="66">
        <f t="shared" si="12"/>
        <v>10</v>
      </c>
      <c r="Z21" s="65">
        <f>VLOOKUP($A21,'Return Data'!$B$7:$R$2700,16,0)</f>
        <v>8.1146999999999991</v>
      </c>
      <c r="AA21" s="67">
        <f t="shared" si="9"/>
        <v>4</v>
      </c>
    </row>
    <row r="22" spans="1:27" x14ac:dyDescent="0.3">
      <c r="A22" s="63" t="s">
        <v>1615</v>
      </c>
      <c r="B22" s="64">
        <f>VLOOKUP($A22,'Return Data'!$B$7:$R$2700,3,0)</f>
        <v>44158</v>
      </c>
      <c r="C22" s="65">
        <f>VLOOKUP($A22,'Return Data'!$B$7:$R$2700,4,0)</f>
        <v>2109.0587</v>
      </c>
      <c r="D22" s="65">
        <f>VLOOKUP($A22,'Return Data'!$B$7:$R$2700,5,0)</f>
        <v>3.6267999999999998</v>
      </c>
      <c r="E22" s="66">
        <f t="shared" si="0"/>
        <v>9</v>
      </c>
      <c r="F22" s="65">
        <f>VLOOKUP($A22,'Return Data'!$B$7:$R$2700,6,0)</f>
        <v>3.6267999999999998</v>
      </c>
      <c r="G22" s="66">
        <f t="shared" si="1"/>
        <v>9</v>
      </c>
      <c r="H22" s="65">
        <f>VLOOKUP($A22,'Return Data'!$B$7:$R$2700,7,0)</f>
        <v>4.1820000000000004</v>
      </c>
      <c r="I22" s="66">
        <f t="shared" si="2"/>
        <v>13</v>
      </c>
      <c r="J22" s="65">
        <f>VLOOKUP($A22,'Return Data'!$B$7:$R$2700,8,0)</f>
        <v>4.0206</v>
      </c>
      <c r="K22" s="66">
        <f t="shared" si="3"/>
        <v>17</v>
      </c>
      <c r="L22" s="65">
        <f>VLOOKUP($A22,'Return Data'!$B$7:$R$2700,9,0)</f>
        <v>3.6156999999999999</v>
      </c>
      <c r="M22" s="66">
        <f t="shared" si="4"/>
        <v>20</v>
      </c>
      <c r="N22" s="65">
        <f>VLOOKUP($A22,'Return Data'!$B$7:$R$2700,10,0)</f>
        <v>3.5144000000000002</v>
      </c>
      <c r="O22" s="66">
        <f t="shared" si="5"/>
        <v>21</v>
      </c>
      <c r="P22" s="65">
        <f>VLOOKUP($A22,'Return Data'!$B$7:$R$2700,11,0)</f>
        <v>4.0406000000000004</v>
      </c>
      <c r="Q22" s="66">
        <f t="shared" si="6"/>
        <v>19</v>
      </c>
      <c r="R22" s="65">
        <f>VLOOKUP($A22,'Return Data'!$B$7:$R$2700,12,0)</f>
        <v>5.2355</v>
      </c>
      <c r="S22" s="66">
        <f t="shared" si="13"/>
        <v>14</v>
      </c>
      <c r="T22" s="65">
        <f>VLOOKUP($A22,'Return Data'!$B$7:$R$2700,13,0)</f>
        <v>5.2869000000000002</v>
      </c>
      <c r="U22" s="66">
        <f t="shared" si="10"/>
        <v>14</v>
      </c>
      <c r="V22" s="65">
        <f>VLOOKUP($A22,'Return Data'!$B$7:$R$2700,17,0)</f>
        <v>6.7072000000000003</v>
      </c>
      <c r="W22" s="66">
        <f t="shared" si="11"/>
        <v>11</v>
      </c>
      <c r="X22" s="65">
        <f>VLOOKUP($A22,'Return Data'!$B$7:$R$2700,14,0)</f>
        <v>6.7127999999999997</v>
      </c>
      <c r="Y22" s="66">
        <f t="shared" si="12"/>
        <v>9</v>
      </c>
      <c r="Z22" s="65">
        <f>VLOOKUP($A22,'Return Data'!$B$7:$R$2700,16,0)</f>
        <v>7.8235000000000001</v>
      </c>
      <c r="AA22" s="67">
        <f t="shared" si="9"/>
        <v>5</v>
      </c>
    </row>
    <row r="23" spans="1:27" x14ac:dyDescent="0.3">
      <c r="A23" s="63" t="s">
        <v>1619</v>
      </c>
      <c r="B23" s="64">
        <f>VLOOKUP($A23,'Return Data'!$B$7:$R$2700,3,0)</f>
        <v>44158</v>
      </c>
      <c r="C23" s="65">
        <f>VLOOKUP($A23,'Return Data'!$B$7:$R$2700,4,0)</f>
        <v>33.375</v>
      </c>
      <c r="D23" s="65">
        <f>VLOOKUP($A23,'Return Data'!$B$7:$R$2700,5,0)</f>
        <v>2.4428999999999998</v>
      </c>
      <c r="E23" s="66">
        <f t="shared" si="0"/>
        <v>23</v>
      </c>
      <c r="F23" s="65">
        <f>VLOOKUP($A23,'Return Data'!$B$7:$R$2700,6,0)</f>
        <v>2.4428999999999998</v>
      </c>
      <c r="G23" s="66">
        <f t="shared" si="1"/>
        <v>23</v>
      </c>
      <c r="H23" s="65">
        <f>VLOOKUP($A23,'Return Data'!$B$7:$R$2700,7,0)</f>
        <v>4.3140000000000001</v>
      </c>
      <c r="I23" s="66">
        <f t="shared" si="2"/>
        <v>10</v>
      </c>
      <c r="J23" s="65">
        <f>VLOOKUP($A23,'Return Data'!$B$7:$R$2700,8,0)</f>
        <v>4.3897000000000004</v>
      </c>
      <c r="K23" s="66">
        <f t="shared" si="3"/>
        <v>9</v>
      </c>
      <c r="L23" s="65">
        <f>VLOOKUP($A23,'Return Data'!$B$7:$R$2700,9,0)</f>
        <v>4.0853000000000002</v>
      </c>
      <c r="M23" s="66">
        <f t="shared" si="4"/>
        <v>10</v>
      </c>
      <c r="N23" s="65">
        <f>VLOOKUP($A23,'Return Data'!$B$7:$R$2700,10,0)</f>
        <v>4.2864000000000004</v>
      </c>
      <c r="O23" s="66">
        <f t="shared" si="5"/>
        <v>11</v>
      </c>
      <c r="P23" s="65">
        <f>VLOOKUP($A23,'Return Data'!$B$7:$R$2700,11,0)</f>
        <v>5.1741999999999999</v>
      </c>
      <c r="Q23" s="66">
        <f t="shared" si="6"/>
        <v>6</v>
      </c>
      <c r="R23" s="65">
        <f>VLOOKUP($A23,'Return Data'!$B$7:$R$2700,12,0)</f>
        <v>6.0594999999999999</v>
      </c>
      <c r="S23" s="66">
        <f t="shared" si="13"/>
        <v>7</v>
      </c>
      <c r="T23" s="65">
        <f>VLOOKUP($A23,'Return Data'!$B$7:$R$2700,13,0)</f>
        <v>6.0305</v>
      </c>
      <c r="U23" s="66">
        <f t="shared" si="10"/>
        <v>6</v>
      </c>
      <c r="V23" s="65">
        <f>VLOOKUP($A23,'Return Data'!$B$7:$R$2700,17,0)</f>
        <v>7.1619000000000002</v>
      </c>
      <c r="W23" s="66">
        <f t="shared" si="11"/>
        <v>6</v>
      </c>
      <c r="X23" s="65">
        <f>VLOOKUP($A23,'Return Data'!$B$7:$R$2700,14,0)</f>
        <v>7.0643000000000002</v>
      </c>
      <c r="Y23" s="66">
        <f t="shared" si="12"/>
        <v>6</v>
      </c>
      <c r="Z23" s="65">
        <f>VLOOKUP($A23,'Return Data'!$B$7:$R$2700,16,0)</f>
        <v>7.6788999999999996</v>
      </c>
      <c r="AA23" s="67">
        <f t="shared" si="9"/>
        <v>9</v>
      </c>
    </row>
    <row r="24" spans="1:27" x14ac:dyDescent="0.3">
      <c r="A24" s="63" t="s">
        <v>1621</v>
      </c>
      <c r="B24" s="64">
        <f>VLOOKUP($A24,'Return Data'!$B$7:$R$2700,3,0)</f>
        <v>44158</v>
      </c>
      <c r="C24" s="65">
        <f>VLOOKUP($A24,'Return Data'!$B$7:$R$2700,4,0)</f>
        <v>33.8583</v>
      </c>
      <c r="D24" s="65">
        <f>VLOOKUP($A24,'Return Data'!$B$7:$R$2700,5,0)</f>
        <v>3.5945</v>
      </c>
      <c r="E24" s="66">
        <f t="shared" si="0"/>
        <v>10</v>
      </c>
      <c r="F24" s="65">
        <f>VLOOKUP($A24,'Return Data'!$B$7:$R$2700,6,0)</f>
        <v>3.5945</v>
      </c>
      <c r="G24" s="66">
        <f t="shared" si="1"/>
        <v>10</v>
      </c>
      <c r="H24" s="65">
        <f>VLOOKUP($A24,'Return Data'!$B$7:$R$2700,7,0)</f>
        <v>3.9605999999999999</v>
      </c>
      <c r="I24" s="66">
        <f t="shared" si="2"/>
        <v>15</v>
      </c>
      <c r="J24" s="65">
        <f>VLOOKUP($A24,'Return Data'!$B$7:$R$2700,8,0)</f>
        <v>4.1261000000000001</v>
      </c>
      <c r="K24" s="66">
        <f t="shared" si="3"/>
        <v>15</v>
      </c>
      <c r="L24" s="65">
        <f>VLOOKUP($A24,'Return Data'!$B$7:$R$2700,9,0)</f>
        <v>3.7991999999999999</v>
      </c>
      <c r="M24" s="66">
        <f t="shared" si="4"/>
        <v>16</v>
      </c>
      <c r="N24" s="65">
        <f>VLOOKUP($A24,'Return Data'!$B$7:$R$2700,10,0)</f>
        <v>3.6757</v>
      </c>
      <c r="O24" s="66">
        <f t="shared" si="5"/>
        <v>19</v>
      </c>
      <c r="P24" s="65">
        <f>VLOOKUP($A24,'Return Data'!$B$7:$R$2700,11,0)</f>
        <v>4.1505000000000001</v>
      </c>
      <c r="Q24" s="66">
        <f t="shared" si="6"/>
        <v>17</v>
      </c>
      <c r="R24" s="65">
        <f>VLOOKUP($A24,'Return Data'!$B$7:$R$2700,12,0)</f>
        <v>5.7558999999999996</v>
      </c>
      <c r="S24" s="66">
        <f t="shared" si="13"/>
        <v>10</v>
      </c>
      <c r="T24" s="65">
        <f>VLOOKUP($A24,'Return Data'!$B$7:$R$2700,13,0)</f>
        <v>5.7243000000000004</v>
      </c>
      <c r="U24" s="66">
        <f t="shared" si="10"/>
        <v>9</v>
      </c>
      <c r="V24" s="65">
        <f>VLOOKUP($A24,'Return Data'!$B$7:$R$2700,17,0)</f>
        <v>6.9006999999999996</v>
      </c>
      <c r="W24" s="66">
        <f t="shared" si="11"/>
        <v>9</v>
      </c>
      <c r="X24" s="65">
        <f>VLOOKUP($A24,'Return Data'!$B$7:$R$2700,14,0)</f>
        <v>6.8710000000000004</v>
      </c>
      <c r="Y24" s="66">
        <f t="shared" si="12"/>
        <v>7</v>
      </c>
      <c r="Z24" s="65">
        <f>VLOOKUP($A24,'Return Data'!$B$7:$R$2700,16,0)</f>
        <v>3.8599000000000001</v>
      </c>
      <c r="AA24" s="67">
        <f t="shared" si="9"/>
        <v>28</v>
      </c>
    </row>
    <row r="25" spans="1:27" x14ac:dyDescent="0.3">
      <c r="A25" s="63" t="s">
        <v>1624</v>
      </c>
      <c r="B25" s="64">
        <f>VLOOKUP($A25,'Return Data'!$B$7:$R$2700,3,0)</f>
        <v>44158</v>
      </c>
      <c r="C25" s="65">
        <f>VLOOKUP($A25,'Return Data'!$B$7:$R$2700,4,0)</f>
        <v>1044.991</v>
      </c>
      <c r="D25" s="65">
        <f>VLOOKUP($A25,'Return Data'!$B$7:$R$2700,5,0)</f>
        <v>3.7105000000000001</v>
      </c>
      <c r="E25" s="66">
        <f t="shared" si="0"/>
        <v>7</v>
      </c>
      <c r="F25" s="65">
        <f>VLOOKUP($A25,'Return Data'!$B$7:$R$2700,6,0)</f>
        <v>3.7105000000000001</v>
      </c>
      <c r="G25" s="66">
        <f t="shared" si="1"/>
        <v>7</v>
      </c>
      <c r="H25" s="65">
        <f>VLOOKUP($A25,'Return Data'!$B$7:$R$2700,7,0)</f>
        <v>3.7160000000000002</v>
      </c>
      <c r="I25" s="66">
        <f t="shared" si="2"/>
        <v>19</v>
      </c>
      <c r="J25" s="65">
        <f>VLOOKUP($A25,'Return Data'!$B$7:$R$2700,8,0)</f>
        <v>3.6924000000000001</v>
      </c>
      <c r="K25" s="66">
        <f t="shared" si="3"/>
        <v>21</v>
      </c>
      <c r="L25" s="65">
        <f>VLOOKUP($A25,'Return Data'!$B$7:$R$2700,9,0)</f>
        <v>3.8033000000000001</v>
      </c>
      <c r="M25" s="66">
        <f t="shared" si="4"/>
        <v>14</v>
      </c>
      <c r="N25" s="65">
        <f>VLOOKUP($A25,'Return Data'!$B$7:$R$2700,10,0)</f>
        <v>3.5958999999999999</v>
      </c>
      <c r="O25" s="66">
        <f t="shared" si="5"/>
        <v>20</v>
      </c>
      <c r="P25" s="65">
        <f>VLOOKUP($A25,'Return Data'!$B$7:$R$2700,11,0)</f>
        <v>4.0541999999999998</v>
      </c>
      <c r="Q25" s="66">
        <f t="shared" si="6"/>
        <v>18</v>
      </c>
      <c r="R25" s="65">
        <f>VLOOKUP($A25,'Return Data'!$B$7:$R$2700,12,0)</f>
        <v>4.0884</v>
      </c>
      <c r="S25" s="66">
        <f t="shared" si="13"/>
        <v>25</v>
      </c>
      <c r="T25" s="65"/>
      <c r="U25" s="66"/>
      <c r="V25" s="65"/>
      <c r="W25" s="66"/>
      <c r="X25" s="65"/>
      <c r="Y25" s="66"/>
      <c r="Z25" s="65">
        <f>VLOOKUP($A25,'Return Data'!$B$7:$R$2700,16,0)</f>
        <v>4.5364000000000004</v>
      </c>
      <c r="AA25" s="67">
        <f t="shared" si="9"/>
        <v>26</v>
      </c>
    </row>
    <row r="26" spans="1:27" x14ac:dyDescent="0.3">
      <c r="A26" s="63" t="s">
        <v>1626</v>
      </c>
      <c r="B26" s="64">
        <f>VLOOKUP($A26,'Return Data'!$B$7:$R$2700,3,0)</f>
        <v>44158</v>
      </c>
      <c r="C26" s="65">
        <f>VLOOKUP($A26,'Return Data'!$B$7:$R$2700,4,0)</f>
        <v>1069.7447</v>
      </c>
      <c r="D26" s="65">
        <f>VLOOKUP($A26,'Return Data'!$B$7:$R$2700,5,0)</f>
        <v>3.2229000000000001</v>
      </c>
      <c r="E26" s="66">
        <f t="shared" si="0"/>
        <v>15</v>
      </c>
      <c r="F26" s="65">
        <f>VLOOKUP($A26,'Return Data'!$B$7:$R$2700,6,0)</f>
        <v>3.2229000000000001</v>
      </c>
      <c r="G26" s="66">
        <f t="shared" si="1"/>
        <v>15</v>
      </c>
      <c r="H26" s="65">
        <f>VLOOKUP($A26,'Return Data'!$B$7:$R$2700,7,0)</f>
        <v>4.0576999999999996</v>
      </c>
      <c r="I26" s="66">
        <f t="shared" si="2"/>
        <v>14</v>
      </c>
      <c r="J26" s="65">
        <f>VLOOKUP($A26,'Return Data'!$B$7:$R$2700,8,0)</f>
        <v>4.3548999999999998</v>
      </c>
      <c r="K26" s="66">
        <f t="shared" si="3"/>
        <v>11</v>
      </c>
      <c r="L26" s="65">
        <f>VLOOKUP($A26,'Return Data'!$B$7:$R$2700,9,0)</f>
        <v>3.9710000000000001</v>
      </c>
      <c r="M26" s="66">
        <f t="shared" si="4"/>
        <v>11</v>
      </c>
      <c r="N26" s="65">
        <f>VLOOKUP($A26,'Return Data'!$B$7:$R$2700,10,0)</f>
        <v>4.2145000000000001</v>
      </c>
      <c r="O26" s="66">
        <f t="shared" si="5"/>
        <v>13</v>
      </c>
      <c r="P26" s="65">
        <f>VLOOKUP($A26,'Return Data'!$B$7:$R$2700,11,0)</f>
        <v>4.9943</v>
      </c>
      <c r="Q26" s="66">
        <f t="shared" si="6"/>
        <v>10</v>
      </c>
      <c r="R26" s="65">
        <f>VLOOKUP($A26,'Return Data'!$B$7:$R$2700,12,0)</f>
        <v>6.0679999999999996</v>
      </c>
      <c r="S26" s="66">
        <f t="shared" si="13"/>
        <v>5</v>
      </c>
      <c r="T26" s="65">
        <f>VLOOKUP($A26,'Return Data'!$B$7:$R$2700,13,0)</f>
        <v>6.2302999999999997</v>
      </c>
      <c r="U26" s="66">
        <f t="shared" si="10"/>
        <v>4</v>
      </c>
      <c r="V26" s="65"/>
      <c r="W26" s="66"/>
      <c r="X26" s="65"/>
      <c r="Y26" s="66"/>
      <c r="Z26" s="65">
        <f>VLOOKUP($A26,'Return Data'!$B$7:$R$2700,16,0)</f>
        <v>6.2965999999999998</v>
      </c>
      <c r="AA26" s="67">
        <f t="shared" si="9"/>
        <v>19</v>
      </c>
    </row>
    <row r="27" spans="1:27" x14ac:dyDescent="0.3">
      <c r="A27" s="63" t="s">
        <v>1628</v>
      </c>
      <c r="B27" s="64">
        <f>VLOOKUP($A27,'Return Data'!$B$7:$R$2700,3,0)</f>
        <v>44158</v>
      </c>
      <c r="C27" s="65">
        <f>VLOOKUP($A27,'Return Data'!$B$7:$R$2700,4,0)</f>
        <v>13.4209</v>
      </c>
      <c r="D27" s="65">
        <f>VLOOKUP($A27,'Return Data'!$B$7:$R$2700,5,0)</f>
        <v>2.9923000000000002</v>
      </c>
      <c r="E27" s="66">
        <f t="shared" si="0"/>
        <v>17</v>
      </c>
      <c r="F27" s="65">
        <f>VLOOKUP($A27,'Return Data'!$B$7:$R$2700,6,0)</f>
        <v>2.9923000000000002</v>
      </c>
      <c r="G27" s="66">
        <f t="shared" si="1"/>
        <v>17</v>
      </c>
      <c r="H27" s="65">
        <f>VLOOKUP($A27,'Return Data'!$B$7:$R$2700,7,0)</f>
        <v>3.6480000000000001</v>
      </c>
      <c r="I27" s="66">
        <f t="shared" si="2"/>
        <v>20</v>
      </c>
      <c r="J27" s="65">
        <f>VLOOKUP($A27,'Return Data'!$B$7:$R$2700,8,0)</f>
        <v>3.6962000000000002</v>
      </c>
      <c r="K27" s="66">
        <f t="shared" si="3"/>
        <v>20</v>
      </c>
      <c r="L27" s="65">
        <f>VLOOKUP($A27,'Return Data'!$B$7:$R$2700,9,0)</f>
        <v>3.3696999999999999</v>
      </c>
      <c r="M27" s="66">
        <f t="shared" si="4"/>
        <v>21</v>
      </c>
      <c r="N27" s="65">
        <f>VLOOKUP($A27,'Return Data'!$B$7:$R$2700,10,0)</f>
        <v>3.4914000000000001</v>
      </c>
      <c r="O27" s="66">
        <f t="shared" si="5"/>
        <v>23</v>
      </c>
      <c r="P27" s="65">
        <f>VLOOKUP($A27,'Return Data'!$B$7:$R$2700,11,0)</f>
        <v>3.2683</v>
      </c>
      <c r="Q27" s="66">
        <f t="shared" si="6"/>
        <v>26</v>
      </c>
      <c r="R27" s="65">
        <f>VLOOKUP($A27,'Return Data'!$B$7:$R$2700,12,0)</f>
        <v>4.3521000000000001</v>
      </c>
      <c r="S27" s="66">
        <f t="shared" si="13"/>
        <v>23</v>
      </c>
      <c r="T27" s="65">
        <f>VLOOKUP($A27,'Return Data'!$B$7:$R$2700,13,0)</f>
        <v>4.5270000000000001</v>
      </c>
      <c r="U27" s="66">
        <f t="shared" si="10"/>
        <v>22</v>
      </c>
      <c r="V27" s="65">
        <f>VLOOKUP($A27,'Return Data'!$B$7:$R$2700,17,0)</f>
        <v>1.2486999999999999</v>
      </c>
      <c r="W27" s="66">
        <f t="shared" si="11"/>
        <v>22</v>
      </c>
      <c r="X27" s="65">
        <f>VLOOKUP($A27,'Return Data'!$B$7:$R$2700,14,0)</f>
        <v>0.65459999999999996</v>
      </c>
      <c r="Y27" s="66">
        <f t="shared" si="12"/>
        <v>18</v>
      </c>
      <c r="Z27" s="65">
        <f>VLOOKUP($A27,'Return Data'!$B$7:$R$2700,16,0)</f>
        <v>4.1597999999999997</v>
      </c>
      <c r="AA27" s="67">
        <f t="shared" si="9"/>
        <v>27</v>
      </c>
    </row>
    <row r="28" spans="1:27" x14ac:dyDescent="0.3">
      <c r="A28" s="63" t="s">
        <v>1629</v>
      </c>
      <c r="B28" s="64">
        <f>VLOOKUP($A28,'Return Data'!$B$7:$R$2700,3,0)</f>
        <v>44158</v>
      </c>
      <c r="C28" s="65">
        <f>VLOOKUP($A28,'Return Data'!$B$7:$R$2700,4,0)</f>
        <v>2997.4047</v>
      </c>
      <c r="D28" s="65">
        <f>VLOOKUP($A28,'Return Data'!$B$7:$R$2700,5,0)</f>
        <v>4.6839000000000004</v>
      </c>
      <c r="E28" s="66">
        <f t="shared" si="0"/>
        <v>1</v>
      </c>
      <c r="F28" s="65">
        <f>VLOOKUP($A28,'Return Data'!$B$7:$R$2700,6,0)</f>
        <v>4.6839000000000004</v>
      </c>
      <c r="G28" s="66">
        <f t="shared" si="1"/>
        <v>1</v>
      </c>
      <c r="H28" s="65">
        <f>VLOOKUP($A28,'Return Data'!$B$7:$R$2700,7,0)</f>
        <v>6.7766000000000002</v>
      </c>
      <c r="I28" s="66">
        <f t="shared" si="2"/>
        <v>1</v>
      </c>
      <c r="J28" s="65">
        <f>VLOOKUP($A28,'Return Data'!$B$7:$R$2700,8,0)</f>
        <v>6.8623000000000003</v>
      </c>
      <c r="K28" s="66">
        <f t="shared" si="3"/>
        <v>1</v>
      </c>
      <c r="L28" s="65">
        <f>VLOOKUP($A28,'Return Data'!$B$7:$R$2700,9,0)</f>
        <v>5.9419000000000004</v>
      </c>
      <c r="M28" s="66">
        <f t="shared" si="4"/>
        <v>2</v>
      </c>
      <c r="N28" s="65">
        <f>VLOOKUP($A28,'Return Data'!$B$7:$R$2700,10,0)</f>
        <v>7.0960000000000001</v>
      </c>
      <c r="O28" s="66">
        <f t="shared" si="5"/>
        <v>2</v>
      </c>
      <c r="P28" s="65">
        <f>VLOOKUP($A28,'Return Data'!$B$7:$R$2700,11,0)</f>
        <v>5.0335999999999999</v>
      </c>
      <c r="Q28" s="66">
        <f t="shared" si="6"/>
        <v>8</v>
      </c>
      <c r="R28" s="65">
        <f>VLOOKUP($A28,'Return Data'!$B$7:$R$2700,12,0)</f>
        <v>4.1128</v>
      </c>
      <c r="S28" s="66">
        <f t="shared" si="13"/>
        <v>24</v>
      </c>
      <c r="T28" s="65">
        <f>VLOOKUP($A28,'Return Data'!$B$7:$R$2700,13,0)</f>
        <v>5.1212999999999997</v>
      </c>
      <c r="U28" s="66">
        <f t="shared" si="10"/>
        <v>17</v>
      </c>
      <c r="V28" s="65">
        <f>VLOOKUP($A28,'Return Data'!$B$7:$R$2700,17,0)</f>
        <v>3.0741999999999998</v>
      </c>
      <c r="W28" s="66">
        <f t="shared" si="11"/>
        <v>21</v>
      </c>
      <c r="X28" s="65">
        <f>VLOOKUP($A28,'Return Data'!$B$7:$R$2700,14,0)</f>
        <v>4.3404999999999996</v>
      </c>
      <c r="Y28" s="66">
        <f t="shared" si="12"/>
        <v>16</v>
      </c>
      <c r="Z28" s="65">
        <f>VLOOKUP($A28,'Return Data'!$B$7:$R$2700,16,0)</f>
        <v>5.9547999999999996</v>
      </c>
      <c r="AA28" s="67">
        <f t="shared" si="9"/>
        <v>22</v>
      </c>
    </row>
    <row r="29" spans="1:27" x14ac:dyDescent="0.3">
      <c r="A29" s="63" t="s">
        <v>1631</v>
      </c>
      <c r="B29" s="64">
        <f>VLOOKUP($A29,'Return Data'!$B$7:$R$2700,3,0)</f>
        <v>44158</v>
      </c>
      <c r="C29" s="65">
        <f>VLOOKUP($A29,'Return Data'!$B$7:$R$2700,4,0)</f>
        <v>26.419699999999999</v>
      </c>
      <c r="D29" s="65">
        <f>VLOOKUP($A29,'Return Data'!$B$7:$R$2700,5,0)</f>
        <v>0</v>
      </c>
      <c r="E29" s="66">
        <f t="shared" si="0"/>
        <v>28</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-74.642899999999997</v>
      </c>
      <c r="O29" s="66">
        <f t="shared" si="5"/>
        <v>29</v>
      </c>
      <c r="P29" s="65">
        <f>VLOOKUP($A29,'Return Data'!$B$7:$R$2700,11,0)</f>
        <v>-37.926699999999997</v>
      </c>
      <c r="Q29" s="66">
        <f t="shared" si="6"/>
        <v>29</v>
      </c>
      <c r="R29" s="65">
        <f>VLOOKUP($A29,'Return Data'!$B$7:$R$2700,12,0)</f>
        <v>-25.330100000000002</v>
      </c>
      <c r="S29" s="66">
        <f t="shared" si="13"/>
        <v>29</v>
      </c>
      <c r="T29" s="65">
        <f>VLOOKUP($A29,'Return Data'!$B$7:$R$2700,13,0)</f>
        <v>-38.611499999999999</v>
      </c>
      <c r="U29" s="66">
        <f t="shared" si="10"/>
        <v>27</v>
      </c>
      <c r="V29" s="65"/>
      <c r="W29" s="66"/>
      <c r="X29" s="65"/>
      <c r="Y29" s="66"/>
      <c r="Z29" s="65">
        <f>VLOOKUP($A29,'Return Data'!$B$7:$R$2700,16,0)</f>
        <v>-34.4283</v>
      </c>
      <c r="AA29" s="67">
        <f t="shared" si="9"/>
        <v>29</v>
      </c>
    </row>
    <row r="30" spans="1:27" x14ac:dyDescent="0.3">
      <c r="A30" s="63" t="s">
        <v>1633</v>
      </c>
      <c r="B30" s="64">
        <f>VLOOKUP($A30,'Return Data'!$B$7:$R$2700,3,0)</f>
        <v>44158</v>
      </c>
      <c r="C30" s="65">
        <f>VLOOKUP($A30,'Return Data'!$B$7:$R$2700,4,0)</f>
        <v>26.7624</v>
      </c>
      <c r="D30" s="65">
        <f>VLOOKUP($A30,'Return Data'!$B$7:$R$2700,5,0)</f>
        <v>3.0922000000000001</v>
      </c>
      <c r="E30" s="66">
        <f t="shared" si="0"/>
        <v>16</v>
      </c>
      <c r="F30" s="65">
        <f>VLOOKUP($A30,'Return Data'!$B$7:$R$2700,6,0)</f>
        <v>3.0922000000000001</v>
      </c>
      <c r="G30" s="66">
        <f t="shared" si="1"/>
        <v>16</v>
      </c>
      <c r="H30" s="65">
        <f>VLOOKUP($A30,'Return Data'!$B$7:$R$2700,7,0)</f>
        <v>4.5746000000000002</v>
      </c>
      <c r="I30" s="66">
        <f t="shared" si="2"/>
        <v>8</v>
      </c>
      <c r="J30" s="65">
        <f>VLOOKUP($A30,'Return Data'!$B$7:$R$2700,8,0)</f>
        <v>4.3716999999999997</v>
      </c>
      <c r="K30" s="66">
        <f t="shared" si="3"/>
        <v>10</v>
      </c>
      <c r="L30" s="65">
        <f>VLOOKUP($A30,'Return Data'!$B$7:$R$2700,9,0)</f>
        <v>3.8843999999999999</v>
      </c>
      <c r="M30" s="66">
        <f t="shared" si="4"/>
        <v>12</v>
      </c>
      <c r="N30" s="65">
        <f>VLOOKUP($A30,'Return Data'!$B$7:$R$2700,10,0)</f>
        <v>4.2225999999999999</v>
      </c>
      <c r="O30" s="66">
        <f t="shared" si="5"/>
        <v>12</v>
      </c>
      <c r="P30" s="65">
        <f>VLOOKUP($A30,'Return Data'!$B$7:$R$2700,11,0)</f>
        <v>4.5795000000000003</v>
      </c>
      <c r="Q30" s="66">
        <f t="shared" si="6"/>
        <v>12</v>
      </c>
      <c r="R30" s="65">
        <f>VLOOKUP($A30,'Return Data'!$B$7:$R$2700,12,0)</f>
        <v>5.8380000000000001</v>
      </c>
      <c r="S30" s="66">
        <f t="shared" si="13"/>
        <v>8</v>
      </c>
      <c r="T30" s="65">
        <f>VLOOKUP($A30,'Return Data'!$B$7:$R$2700,13,0)</f>
        <v>5.8582000000000001</v>
      </c>
      <c r="U30" s="66">
        <f t="shared" si="10"/>
        <v>8</v>
      </c>
      <c r="V30" s="65">
        <f>VLOOKUP($A30,'Return Data'!$B$7:$R$2700,17,0)</f>
        <v>10.147</v>
      </c>
      <c r="W30" s="66">
        <f t="shared" si="11"/>
        <v>1</v>
      </c>
      <c r="X30" s="65">
        <f>VLOOKUP($A30,'Return Data'!$B$7:$R$2700,14,0)</f>
        <v>9.1329999999999991</v>
      </c>
      <c r="Y30" s="66">
        <f t="shared" si="12"/>
        <v>1</v>
      </c>
      <c r="Z30" s="65">
        <f>VLOOKUP($A30,'Return Data'!$B$7:$R$2700,16,0)</f>
        <v>8.2643000000000004</v>
      </c>
      <c r="AA30" s="67">
        <f t="shared" si="9"/>
        <v>2</v>
      </c>
    </row>
    <row r="31" spans="1:27" x14ac:dyDescent="0.3">
      <c r="A31" s="63" t="s">
        <v>1635</v>
      </c>
      <c r="B31" s="64">
        <f>VLOOKUP($A31,'Return Data'!$B$7:$R$2700,3,0)</f>
        <v>44158</v>
      </c>
      <c r="C31" s="65">
        <f>VLOOKUP($A31,'Return Data'!$B$7:$R$2700,4,0)</f>
        <v>2157.5255999999999</v>
      </c>
      <c r="D31" s="65">
        <f>VLOOKUP($A31,'Return Data'!$B$7:$R$2700,5,0)</f>
        <v>2.1997</v>
      </c>
      <c r="E31" s="66">
        <f t="shared" si="0"/>
        <v>24</v>
      </c>
      <c r="F31" s="65">
        <f>VLOOKUP($A31,'Return Data'!$B$7:$R$2700,6,0)</f>
        <v>2.1997</v>
      </c>
      <c r="G31" s="66">
        <f t="shared" si="1"/>
        <v>24</v>
      </c>
      <c r="H31" s="65">
        <f>VLOOKUP($A31,'Return Data'!$B$7:$R$2700,7,0)</f>
        <v>2.9885999999999999</v>
      </c>
      <c r="I31" s="66">
        <f t="shared" si="2"/>
        <v>25</v>
      </c>
      <c r="J31" s="65">
        <f>VLOOKUP($A31,'Return Data'!$B$7:$R$2700,8,0)</f>
        <v>3.0844</v>
      </c>
      <c r="K31" s="66">
        <f t="shared" si="3"/>
        <v>25</v>
      </c>
      <c r="L31" s="65">
        <f>VLOOKUP($A31,'Return Data'!$B$7:$R$2700,9,0)</f>
        <v>3.0802999999999998</v>
      </c>
      <c r="M31" s="66">
        <f t="shared" si="4"/>
        <v>24</v>
      </c>
      <c r="N31" s="65">
        <f>VLOOKUP($A31,'Return Data'!$B$7:$R$2700,10,0)</f>
        <v>3.0733000000000001</v>
      </c>
      <c r="O31" s="66">
        <f t="shared" si="5"/>
        <v>25</v>
      </c>
      <c r="P31" s="65">
        <f>VLOOKUP($A31,'Return Data'!$B$7:$R$2700,11,0)</f>
        <v>3.2778</v>
      </c>
      <c r="Q31" s="66">
        <f t="shared" si="6"/>
        <v>25</v>
      </c>
      <c r="R31" s="65">
        <f>VLOOKUP($A31,'Return Data'!$B$7:$R$2700,12,0)</f>
        <v>3.9618000000000002</v>
      </c>
      <c r="S31" s="66">
        <f t="shared" si="13"/>
        <v>26</v>
      </c>
      <c r="T31" s="65">
        <f>VLOOKUP($A31,'Return Data'!$B$7:$R$2700,13,0)</f>
        <v>4.2336</v>
      </c>
      <c r="U31" s="66">
        <f t="shared" si="10"/>
        <v>24</v>
      </c>
      <c r="V31" s="65">
        <f>VLOOKUP($A31,'Return Data'!$B$7:$R$2700,17,0)</f>
        <v>5.6120000000000001</v>
      </c>
      <c r="W31" s="66">
        <f t="shared" si="11"/>
        <v>18</v>
      </c>
      <c r="X31" s="65">
        <f>VLOOKUP($A31,'Return Data'!$B$7:$R$2700,14,0)</f>
        <v>3.9851999999999999</v>
      </c>
      <c r="Y31" s="66">
        <f t="shared" si="12"/>
        <v>17</v>
      </c>
      <c r="Z31" s="65">
        <f>VLOOKUP($A31,'Return Data'!$B$7:$R$2700,16,0)</f>
        <v>6.1348000000000003</v>
      </c>
      <c r="AA31" s="67">
        <f t="shared" si="9"/>
        <v>21</v>
      </c>
    </row>
    <row r="32" spans="1:27" x14ac:dyDescent="0.3">
      <c r="A32" s="63" t="s">
        <v>1638</v>
      </c>
      <c r="B32" s="64">
        <f>VLOOKUP($A32,'Return Data'!$B$7:$R$2700,3,0)</f>
        <v>44158</v>
      </c>
      <c r="C32" s="65">
        <f>VLOOKUP($A32,'Return Data'!$B$7:$R$2700,4,0)</f>
        <v>4625.9569000000001</v>
      </c>
      <c r="D32" s="65">
        <f>VLOOKUP($A32,'Return Data'!$B$7:$R$2700,5,0)</f>
        <v>3.3584999999999998</v>
      </c>
      <c r="E32" s="66">
        <f t="shared" si="0"/>
        <v>12</v>
      </c>
      <c r="F32" s="65">
        <f>VLOOKUP($A32,'Return Data'!$B$7:$R$2700,6,0)</f>
        <v>3.3584999999999998</v>
      </c>
      <c r="G32" s="66">
        <f t="shared" si="1"/>
        <v>12</v>
      </c>
      <c r="H32" s="65">
        <f>VLOOKUP($A32,'Return Data'!$B$7:$R$2700,7,0)</f>
        <v>4.2161</v>
      </c>
      <c r="I32" s="66">
        <f t="shared" si="2"/>
        <v>12</v>
      </c>
      <c r="J32" s="65">
        <f>VLOOKUP($A32,'Return Data'!$B$7:$R$2700,8,0)</f>
        <v>4.4650999999999996</v>
      </c>
      <c r="K32" s="66">
        <f t="shared" si="3"/>
        <v>8</v>
      </c>
      <c r="L32" s="65">
        <f>VLOOKUP($A32,'Return Data'!$B$7:$R$2700,9,0)</f>
        <v>4.1276999999999999</v>
      </c>
      <c r="M32" s="66">
        <f t="shared" si="4"/>
        <v>9</v>
      </c>
      <c r="N32" s="65">
        <f>VLOOKUP($A32,'Return Data'!$B$7:$R$2700,10,0)</f>
        <v>4.3394000000000004</v>
      </c>
      <c r="O32" s="66">
        <f t="shared" si="5"/>
        <v>10</v>
      </c>
      <c r="P32" s="65">
        <f>VLOOKUP($A32,'Return Data'!$B$7:$R$2700,11,0)</f>
        <v>5.0532000000000004</v>
      </c>
      <c r="Q32" s="66">
        <f t="shared" si="6"/>
        <v>7</v>
      </c>
      <c r="R32" s="65">
        <f>VLOOKUP($A32,'Return Data'!$B$7:$R$2700,12,0)</f>
        <v>6.0631000000000004</v>
      </c>
      <c r="S32" s="66">
        <f t="shared" si="13"/>
        <v>6</v>
      </c>
      <c r="T32" s="65">
        <f>VLOOKUP($A32,'Return Data'!$B$7:$R$2700,13,0)</f>
        <v>6.1083999999999996</v>
      </c>
      <c r="U32" s="66">
        <f t="shared" si="10"/>
        <v>5</v>
      </c>
      <c r="V32" s="65">
        <f>VLOOKUP($A32,'Return Data'!$B$7:$R$2700,17,0)</f>
        <v>7.2416999999999998</v>
      </c>
      <c r="W32" s="66">
        <f t="shared" si="11"/>
        <v>5</v>
      </c>
      <c r="X32" s="65">
        <f>VLOOKUP($A32,'Return Data'!$B$7:$R$2700,14,0)</f>
        <v>7.3621999999999996</v>
      </c>
      <c r="Y32" s="66">
        <f t="shared" si="12"/>
        <v>4</v>
      </c>
      <c r="Z32" s="65">
        <f>VLOOKUP($A32,'Return Data'!$B$7:$R$2700,16,0)</f>
        <v>7.3727999999999998</v>
      </c>
      <c r="AA32" s="67">
        <f t="shared" si="9"/>
        <v>13</v>
      </c>
    </row>
    <row r="33" spans="1:27" x14ac:dyDescent="0.3">
      <c r="A33" s="63" t="s">
        <v>1640</v>
      </c>
      <c r="B33" s="64">
        <f>VLOOKUP($A33,'Return Data'!$B$7:$R$2700,3,0)</f>
        <v>44158</v>
      </c>
      <c r="C33" s="65">
        <f>VLOOKUP($A33,'Return Data'!$B$7:$R$2700,4,0)</f>
        <v>10.765700000000001</v>
      </c>
      <c r="D33" s="65">
        <f>VLOOKUP($A33,'Return Data'!$B$7:$R$2700,5,0)</f>
        <v>2.4868000000000001</v>
      </c>
      <c r="E33" s="66">
        <f t="shared" si="0"/>
        <v>21</v>
      </c>
      <c r="F33" s="65">
        <f>VLOOKUP($A33,'Return Data'!$B$7:$R$2700,6,0)</f>
        <v>2.4868000000000001</v>
      </c>
      <c r="G33" s="66">
        <f t="shared" si="1"/>
        <v>21</v>
      </c>
      <c r="H33" s="65">
        <f>VLOOKUP($A33,'Return Data'!$B$7:$R$2700,7,0)</f>
        <v>3.1558000000000002</v>
      </c>
      <c r="I33" s="66">
        <f t="shared" si="2"/>
        <v>24</v>
      </c>
      <c r="J33" s="65">
        <f>VLOOKUP($A33,'Return Data'!$B$7:$R$2700,8,0)</f>
        <v>3.3220000000000001</v>
      </c>
      <c r="K33" s="66">
        <f t="shared" si="3"/>
        <v>24</v>
      </c>
      <c r="L33" s="65">
        <f>VLOOKUP($A33,'Return Data'!$B$7:$R$2700,9,0)</f>
        <v>2.9493999999999998</v>
      </c>
      <c r="M33" s="66">
        <f t="shared" si="4"/>
        <v>25</v>
      </c>
      <c r="N33" s="65">
        <f>VLOOKUP($A33,'Return Data'!$B$7:$R$2700,10,0)</f>
        <v>3.1818</v>
      </c>
      <c r="O33" s="66">
        <f t="shared" si="5"/>
        <v>24</v>
      </c>
      <c r="P33" s="65">
        <f>VLOOKUP($A33,'Return Data'!$B$7:$R$2700,11,0)</f>
        <v>3.6206</v>
      </c>
      <c r="Q33" s="66">
        <f t="shared" si="6"/>
        <v>23</v>
      </c>
      <c r="R33" s="65">
        <f>VLOOKUP($A33,'Return Data'!$B$7:$R$2700,12,0)</f>
        <v>4.6032999999999999</v>
      </c>
      <c r="S33" s="66">
        <f t="shared" si="13"/>
        <v>22</v>
      </c>
      <c r="T33" s="65">
        <f>VLOOKUP($A33,'Return Data'!$B$7:$R$2700,13,0)</f>
        <v>4.6543999999999999</v>
      </c>
      <c r="U33" s="66">
        <f t="shared" si="10"/>
        <v>21</v>
      </c>
      <c r="V33" s="65"/>
      <c r="W33" s="66"/>
      <c r="X33" s="65"/>
      <c r="Y33" s="66"/>
      <c r="Z33" s="65">
        <f>VLOOKUP($A33,'Return Data'!$B$7:$R$2700,16,0)</f>
        <v>5.3362999999999996</v>
      </c>
      <c r="AA33" s="67">
        <f t="shared" si="9"/>
        <v>24</v>
      </c>
    </row>
    <row r="34" spans="1:27" x14ac:dyDescent="0.3">
      <c r="A34" s="63" t="s">
        <v>1642</v>
      </c>
      <c r="B34" s="64">
        <f>VLOOKUP($A34,'Return Data'!$B$7:$R$2700,3,0)</f>
        <v>44158</v>
      </c>
      <c r="C34" s="65">
        <f>VLOOKUP($A34,'Return Data'!$B$7:$R$2700,4,0)</f>
        <v>11.1591</v>
      </c>
      <c r="D34" s="65">
        <f>VLOOKUP($A34,'Return Data'!$B$7:$R$2700,5,0)</f>
        <v>3.4899</v>
      </c>
      <c r="E34" s="66">
        <f t="shared" si="0"/>
        <v>11</v>
      </c>
      <c r="F34" s="65">
        <f>VLOOKUP($A34,'Return Data'!$B$7:$R$2700,6,0)</f>
        <v>3.4899</v>
      </c>
      <c r="G34" s="66">
        <f t="shared" si="1"/>
        <v>11</v>
      </c>
      <c r="H34" s="65">
        <f>VLOOKUP($A34,'Return Data'!$B$7:$R$2700,7,0)</f>
        <v>4.2571000000000003</v>
      </c>
      <c r="I34" s="66">
        <f t="shared" si="2"/>
        <v>11</v>
      </c>
      <c r="J34" s="65">
        <f>VLOOKUP($A34,'Return Data'!$B$7:$R$2700,8,0)</f>
        <v>4.2824999999999998</v>
      </c>
      <c r="K34" s="66">
        <f t="shared" si="3"/>
        <v>12</v>
      </c>
      <c r="L34" s="65">
        <f>VLOOKUP($A34,'Return Data'!$B$7:$R$2700,9,0)</f>
        <v>3.8001</v>
      </c>
      <c r="M34" s="66">
        <f t="shared" si="4"/>
        <v>15</v>
      </c>
      <c r="N34" s="65">
        <f>VLOOKUP($A34,'Return Data'!$B$7:$R$2700,10,0)</f>
        <v>3.7664</v>
      </c>
      <c r="O34" s="66">
        <f t="shared" si="5"/>
        <v>18</v>
      </c>
      <c r="P34" s="65">
        <f>VLOOKUP($A34,'Return Data'!$B$7:$R$2700,11,0)</f>
        <v>4.1722999999999999</v>
      </c>
      <c r="Q34" s="66">
        <f t="shared" si="6"/>
        <v>16</v>
      </c>
      <c r="R34" s="65">
        <f>VLOOKUP($A34,'Return Data'!$B$7:$R$2700,12,0)</f>
        <v>5.0948000000000002</v>
      </c>
      <c r="S34" s="66">
        <f t="shared" si="13"/>
        <v>16</v>
      </c>
      <c r="T34" s="65">
        <f>VLOOKUP($A34,'Return Data'!$B$7:$R$2700,13,0)</f>
        <v>5.1195000000000004</v>
      </c>
      <c r="U34" s="66">
        <f t="shared" si="10"/>
        <v>18</v>
      </c>
      <c r="V34" s="65"/>
      <c r="W34" s="66"/>
      <c r="X34" s="65"/>
      <c r="Y34" s="66"/>
      <c r="Z34" s="65">
        <f>VLOOKUP($A34,'Return Data'!$B$7:$R$2700,16,0)</f>
        <v>6.1471999999999998</v>
      </c>
      <c r="AA34" s="67">
        <f t="shared" si="9"/>
        <v>20</v>
      </c>
    </row>
    <row r="35" spans="1:27" x14ac:dyDescent="0.3">
      <c r="A35" s="63" t="s">
        <v>1644</v>
      </c>
      <c r="B35" s="64">
        <f>VLOOKUP($A35,'Return Data'!$B$7:$R$2700,3,0)</f>
        <v>44158</v>
      </c>
      <c r="C35" s="65">
        <f>VLOOKUP($A35,'Return Data'!$B$7:$R$2700,4,0)</f>
        <v>3220.1855</v>
      </c>
      <c r="D35" s="65">
        <f>VLOOKUP($A35,'Return Data'!$B$7:$R$2700,5,0)</f>
        <v>4.2290000000000001</v>
      </c>
      <c r="E35" s="66">
        <f t="shared" si="0"/>
        <v>4</v>
      </c>
      <c r="F35" s="65">
        <f>VLOOKUP($A35,'Return Data'!$B$7:$R$2700,6,0)</f>
        <v>4.2290000000000001</v>
      </c>
      <c r="G35" s="66">
        <f t="shared" si="1"/>
        <v>4</v>
      </c>
      <c r="H35" s="65">
        <f>VLOOKUP($A35,'Return Data'!$B$7:$R$2700,7,0)</f>
        <v>5.0956000000000001</v>
      </c>
      <c r="I35" s="66">
        <f t="shared" si="2"/>
        <v>5</v>
      </c>
      <c r="J35" s="65">
        <f>VLOOKUP($A35,'Return Data'!$B$7:$R$2700,8,0)</f>
        <v>5.1087999999999996</v>
      </c>
      <c r="K35" s="66">
        <f t="shared" si="3"/>
        <v>7</v>
      </c>
      <c r="L35" s="65">
        <f>VLOOKUP($A35,'Return Data'!$B$7:$R$2700,9,0)</f>
        <v>4.7915999999999999</v>
      </c>
      <c r="M35" s="66">
        <f t="shared" si="4"/>
        <v>6</v>
      </c>
      <c r="N35" s="65">
        <f>VLOOKUP($A35,'Return Data'!$B$7:$R$2700,10,0)</f>
        <v>4.7797000000000001</v>
      </c>
      <c r="O35" s="66">
        <f t="shared" si="5"/>
        <v>7</v>
      </c>
      <c r="P35" s="65">
        <f>VLOOKUP($A35,'Return Data'!$B$7:$R$2700,11,0)</f>
        <v>4.8544</v>
      </c>
      <c r="Q35" s="66">
        <f t="shared" si="6"/>
        <v>11</v>
      </c>
      <c r="R35" s="65">
        <f>VLOOKUP($A35,'Return Data'!$B$7:$R$2700,12,0)</f>
        <v>5.7149000000000001</v>
      </c>
      <c r="S35" s="66">
        <f t="shared" si="13"/>
        <v>11</v>
      </c>
      <c r="T35" s="65">
        <f>VLOOKUP($A35,'Return Data'!$B$7:$R$2700,13,0)</f>
        <v>5.4664999999999999</v>
      </c>
      <c r="U35" s="66">
        <f t="shared" si="10"/>
        <v>10</v>
      </c>
      <c r="V35" s="65">
        <f>VLOOKUP($A35,'Return Data'!$B$7:$R$2700,17,0)</f>
        <v>4.5296000000000003</v>
      </c>
      <c r="W35" s="66">
        <f t="shared" si="11"/>
        <v>20</v>
      </c>
      <c r="X35" s="65">
        <f>VLOOKUP($A35,'Return Data'!$B$7:$R$2700,14,0)</f>
        <v>5.1841999999999997</v>
      </c>
      <c r="Y35" s="66">
        <f t="shared" si="12"/>
        <v>15</v>
      </c>
      <c r="Z35" s="65">
        <f>VLOOKUP($A35,'Return Data'!$B$7:$R$2700,16,0)</f>
        <v>7.0147000000000004</v>
      </c>
      <c r="AA35" s="67">
        <f t="shared" si="9"/>
        <v>16</v>
      </c>
    </row>
    <row r="36" spans="1:27" x14ac:dyDescent="0.3">
      <c r="A36" s="63" t="s">
        <v>1646</v>
      </c>
      <c r="B36" s="64">
        <f>VLOOKUP($A36,'Return Data'!$B$7:$R$2700,3,0)</f>
        <v>44158</v>
      </c>
      <c r="C36" s="65">
        <f>VLOOKUP($A36,'Return Data'!$B$7:$R$2700,4,0)</f>
        <v>1068.2725</v>
      </c>
      <c r="D36" s="65">
        <f>VLOOKUP($A36,'Return Data'!$B$7:$R$2700,5,0)</f>
        <v>1.9251</v>
      </c>
      <c r="E36" s="66">
        <f t="shared" si="0"/>
        <v>26</v>
      </c>
      <c r="F36" s="65">
        <f>VLOOKUP($A36,'Return Data'!$B$7:$R$2700,6,0)</f>
        <v>1.9251</v>
      </c>
      <c r="G36" s="66">
        <f t="shared" si="1"/>
        <v>26</v>
      </c>
      <c r="H36" s="65">
        <f>VLOOKUP($A36,'Return Data'!$B$7:$R$2700,7,0)</f>
        <v>1.8097000000000001</v>
      </c>
      <c r="I36" s="66">
        <f t="shared" si="2"/>
        <v>28</v>
      </c>
      <c r="J36" s="65">
        <f>VLOOKUP($A36,'Return Data'!$B$7:$R$2700,8,0)</f>
        <v>2.1101000000000001</v>
      </c>
      <c r="K36" s="66">
        <f t="shared" si="3"/>
        <v>27</v>
      </c>
      <c r="L36" s="65">
        <f>VLOOKUP($A36,'Return Data'!$B$7:$R$2700,9,0)</f>
        <v>2.2301000000000002</v>
      </c>
      <c r="M36" s="66">
        <f t="shared" si="4"/>
        <v>27</v>
      </c>
      <c r="N36" s="65">
        <f>VLOOKUP($A36,'Return Data'!$B$7:$R$2700,10,0)</f>
        <v>5.0273000000000003</v>
      </c>
      <c r="O36" s="66">
        <f t="shared" si="5"/>
        <v>5</v>
      </c>
      <c r="P36" s="65">
        <f>VLOOKUP($A36,'Return Data'!$B$7:$R$2700,11,0)</f>
        <v>3.4173</v>
      </c>
      <c r="Q36" s="66">
        <f t="shared" si="6"/>
        <v>24</v>
      </c>
      <c r="R36" s="65">
        <f>VLOOKUP($A36,'Return Data'!$B$7:$R$2700,12,0)</f>
        <v>3.4731999999999998</v>
      </c>
      <c r="S36" s="66">
        <f t="shared" si="13"/>
        <v>28</v>
      </c>
      <c r="T36" s="65">
        <f>VLOOKUP($A36,'Return Data'!$B$7:$R$2700,13,0)</f>
        <v>3.7850999999999999</v>
      </c>
      <c r="U36" s="66">
        <f t="shared" si="10"/>
        <v>26</v>
      </c>
      <c r="V36" s="65"/>
      <c r="W36" s="66"/>
      <c r="X36" s="65"/>
      <c r="Y36" s="66"/>
      <c r="Z36" s="65">
        <f>VLOOKUP($A36,'Return Data'!$B$7:$R$2700,16,0)</f>
        <v>4.5999999999999996</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2.9670137931034488</v>
      </c>
      <c r="E38" s="74"/>
      <c r="F38" s="75">
        <f>AVERAGE(F8:F36)</f>
        <v>2.9670137931034488</v>
      </c>
      <c r="G38" s="74"/>
      <c r="H38" s="75">
        <f>AVERAGE(H8:H36)</f>
        <v>3.9552965517241381</v>
      </c>
      <c r="I38" s="74"/>
      <c r="J38" s="75">
        <f>AVERAGE(J8:J36)</f>
        <v>4.0921896551724153</v>
      </c>
      <c r="K38" s="74"/>
      <c r="L38" s="75">
        <f>AVERAGE(L8:L36)</f>
        <v>3.8508999999999998</v>
      </c>
      <c r="M38" s="74"/>
      <c r="N38" s="75">
        <f>AVERAGE(N8:N36)</f>
        <v>1.522889655172414</v>
      </c>
      <c r="O38" s="74"/>
      <c r="P38" s="75">
        <f>AVERAGE(P8:P36)</f>
        <v>3.1545172413793097</v>
      </c>
      <c r="Q38" s="74"/>
      <c r="R38" s="75">
        <f>AVERAGE(R8:R36)</f>
        <v>4.28281724137931</v>
      </c>
      <c r="S38" s="74"/>
      <c r="T38" s="75">
        <f>AVERAGE(T8:T36)</f>
        <v>3.7296481481481485</v>
      </c>
      <c r="U38" s="74"/>
      <c r="V38" s="75">
        <f>AVERAGE(V8:V36)</f>
        <v>6.3519954545454542</v>
      </c>
      <c r="W38" s="74"/>
      <c r="X38" s="75">
        <f>AVERAGE(X8:X36)</f>
        <v>6.1531222222222226</v>
      </c>
      <c r="Y38" s="74"/>
      <c r="Z38" s="75">
        <f>AVERAGE(Z8:Z36)</f>
        <v>5.350320689655172</v>
      </c>
      <c r="AA38" s="76"/>
    </row>
    <row r="39" spans="1:27" x14ac:dyDescent="0.3">
      <c r="A39" s="73" t="s">
        <v>28</v>
      </c>
      <c r="B39" s="74"/>
      <c r="C39" s="74"/>
      <c r="D39" s="75">
        <f>MIN(D8:D36)</f>
        <v>-0.71250000000000002</v>
      </c>
      <c r="E39" s="74"/>
      <c r="F39" s="75">
        <f>MIN(F8:F36)</f>
        <v>-0.71250000000000002</v>
      </c>
      <c r="G39" s="74"/>
      <c r="H39" s="75">
        <f>MIN(H8:H36)</f>
        <v>0</v>
      </c>
      <c r="I39" s="74"/>
      <c r="J39" s="75">
        <f>MIN(J8:J36)</f>
        <v>0</v>
      </c>
      <c r="K39" s="74"/>
      <c r="L39" s="75">
        <f>MIN(L8:L36)</f>
        <v>0</v>
      </c>
      <c r="M39" s="74"/>
      <c r="N39" s="75">
        <f>MIN(N8:N36)</f>
        <v>-74.642899999999997</v>
      </c>
      <c r="O39" s="74"/>
      <c r="P39" s="75">
        <f>MIN(P8:P36)</f>
        <v>-37.926699999999997</v>
      </c>
      <c r="Q39" s="74"/>
      <c r="R39" s="75">
        <f>MIN(R8:R36)</f>
        <v>-25.330100000000002</v>
      </c>
      <c r="S39" s="74"/>
      <c r="T39" s="75">
        <f>MIN(T8:T36)</f>
        <v>-38.611499999999999</v>
      </c>
      <c r="U39" s="74"/>
      <c r="V39" s="75">
        <f>MIN(V8:V36)</f>
        <v>1.2486999999999999</v>
      </c>
      <c r="W39" s="74"/>
      <c r="X39" s="75">
        <f>MIN(X8:X36)</f>
        <v>0.65459999999999996</v>
      </c>
      <c r="Y39" s="74"/>
      <c r="Z39" s="75">
        <f>MIN(Z8:Z36)</f>
        <v>-34.4283</v>
      </c>
      <c r="AA39" s="76"/>
    </row>
    <row r="40" spans="1:27" ht="15" thickBot="1" x14ac:dyDescent="0.35">
      <c r="A40" s="77" t="s">
        <v>29</v>
      </c>
      <c r="B40" s="78"/>
      <c r="C40" s="78"/>
      <c r="D40" s="79">
        <f>MAX(D8:D36)</f>
        <v>4.6839000000000004</v>
      </c>
      <c r="E40" s="78"/>
      <c r="F40" s="79">
        <f>MAX(F8:F36)</f>
        <v>4.6839000000000004</v>
      </c>
      <c r="G40" s="78"/>
      <c r="H40" s="79">
        <f>MAX(H8:H36)</f>
        <v>6.7766000000000002</v>
      </c>
      <c r="I40" s="78"/>
      <c r="J40" s="79">
        <f>MAX(J8:J36)</f>
        <v>6.8623000000000003</v>
      </c>
      <c r="K40" s="78"/>
      <c r="L40" s="79">
        <f>MAX(L8:L36)</f>
        <v>6.9523000000000001</v>
      </c>
      <c r="M40" s="78"/>
      <c r="N40" s="79">
        <f>MAX(N8:N36)</f>
        <v>7.6965000000000003</v>
      </c>
      <c r="O40" s="78"/>
      <c r="P40" s="79">
        <f>MAX(P8:P36)</f>
        <v>9.1247000000000007</v>
      </c>
      <c r="Q40" s="78"/>
      <c r="R40" s="79">
        <f>MAX(R8:R36)</f>
        <v>8.5025999999999993</v>
      </c>
      <c r="S40" s="78"/>
      <c r="T40" s="79">
        <f>MAX(T8:T36)</f>
        <v>7.2135999999999996</v>
      </c>
      <c r="U40" s="78"/>
      <c r="V40" s="79">
        <f>MAX(V8:V36)</f>
        <v>10.147</v>
      </c>
      <c r="W40" s="78"/>
      <c r="X40" s="79">
        <f>MAX(X8:X36)</f>
        <v>9.1329999999999991</v>
      </c>
      <c r="Y40" s="78"/>
      <c r="Z40" s="79">
        <f>MAX(Z8:Z36)</f>
        <v>8.5827000000000009</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44158</v>
      </c>
      <c r="C8" s="65">
        <f>VLOOKUP($A8,'Return Data'!$B$7:$R$2700,4,0)</f>
        <v>283.43189999999998</v>
      </c>
      <c r="D8" s="65">
        <f>VLOOKUP($A8,'Return Data'!$B$7:$R$2700,5,0)</f>
        <v>3.71</v>
      </c>
      <c r="E8" s="66">
        <f t="shared" ref="E8:E26" si="0">RANK(D8,D$8:D$26,0)</f>
        <v>9</v>
      </c>
      <c r="F8" s="65">
        <f>VLOOKUP($A8,'Return Data'!$B$7:$R$2700,6,0)</f>
        <v>3.71</v>
      </c>
      <c r="G8" s="66">
        <f t="shared" ref="G8:G26" si="1">RANK(F8,F$8:F$26,0)</f>
        <v>9</v>
      </c>
      <c r="H8" s="65">
        <f>VLOOKUP($A8,'Return Data'!$B$7:$R$2700,7,0)</f>
        <v>4.7465000000000002</v>
      </c>
      <c r="I8" s="66">
        <f t="shared" ref="I8:I26" si="2">RANK(H8,H$8:H$26,0)</f>
        <v>2</v>
      </c>
      <c r="J8" s="65">
        <f>VLOOKUP($A8,'Return Data'!$B$7:$R$2700,8,0)</f>
        <v>4.9184999999999999</v>
      </c>
      <c r="K8" s="66">
        <f t="shared" ref="K8:K26" si="3">RANK(J8,J$8:J$26,0)</f>
        <v>1</v>
      </c>
      <c r="L8" s="65">
        <f>VLOOKUP($A8,'Return Data'!$B$7:$R$2700,9,0)</f>
        <v>4.4798</v>
      </c>
      <c r="M8" s="66">
        <f t="shared" ref="M8:M26" si="4">RANK(L8,L$8:L$26,0)</f>
        <v>1</v>
      </c>
      <c r="N8" s="65">
        <f>VLOOKUP($A8,'Return Data'!$B$7:$R$2700,10,0)</f>
        <v>4.5984999999999996</v>
      </c>
      <c r="O8" s="66">
        <f t="shared" ref="O8:O26" si="5">RANK(N8,N$8:N$26,0)</f>
        <v>2</v>
      </c>
      <c r="P8" s="65">
        <f>VLOOKUP($A8,'Return Data'!$B$7:$R$2700,11,0)</f>
        <v>5.6779000000000002</v>
      </c>
      <c r="Q8" s="66">
        <f t="shared" ref="Q8:Q20" si="6">RANK(P8,P$8:P$26,0)</f>
        <v>1</v>
      </c>
      <c r="R8" s="65">
        <f>VLOOKUP($A8,'Return Data'!$B$7:$R$2700,12,0)</f>
        <v>7.0533999999999999</v>
      </c>
      <c r="S8" s="66">
        <f t="shared" ref="S8:S20" si="7">RANK(R8,R$8:R$26,0)</f>
        <v>2</v>
      </c>
      <c r="T8" s="65">
        <f>VLOOKUP($A8,'Return Data'!$B$7:$R$2700,13,0)</f>
        <v>6.9715999999999996</v>
      </c>
      <c r="U8" s="66">
        <f t="shared" ref="U8:U20" si="8">RANK(T8,T$8:T$26,0)</f>
        <v>1</v>
      </c>
      <c r="V8" s="65">
        <f>VLOOKUP($A8,'Return Data'!$B$7:$R$2700,17,0)</f>
        <v>7.7923</v>
      </c>
      <c r="W8" s="66">
        <f>RANK(V8,V$8:V$26,0)</f>
        <v>1</v>
      </c>
      <c r="X8" s="65">
        <f>VLOOKUP($A8,'Return Data'!$B$7:$R$2700,14,0)</f>
        <v>7.7750000000000004</v>
      </c>
      <c r="Y8" s="66">
        <f>RANK(X8,X$8:X$26,0)</f>
        <v>1</v>
      </c>
      <c r="Z8" s="65">
        <f>VLOOKUP($A8,'Return Data'!$B$7:$R$2700,16,0)</f>
        <v>8.1529000000000007</v>
      </c>
      <c r="AA8" s="67">
        <f t="shared" ref="AA8:AA26" si="9">RANK(Z8,Z$8:Z$26,0)</f>
        <v>6</v>
      </c>
    </row>
    <row r="9" spans="1:27" x14ac:dyDescent="0.3">
      <c r="A9" s="63" t="s">
        <v>1240</v>
      </c>
      <c r="B9" s="64">
        <f>VLOOKUP($A9,'Return Data'!$B$7:$R$2700,3,0)</f>
        <v>44158</v>
      </c>
      <c r="C9" s="65">
        <f>VLOOKUP($A9,'Return Data'!$B$7:$R$2700,4,0)</f>
        <v>1092.4775</v>
      </c>
      <c r="D9" s="65">
        <f>VLOOKUP($A9,'Return Data'!$B$7:$R$2700,5,0)</f>
        <v>4.6893000000000002</v>
      </c>
      <c r="E9" s="66">
        <f t="shared" si="0"/>
        <v>1</v>
      </c>
      <c r="F9" s="65">
        <f>VLOOKUP($A9,'Return Data'!$B$7:$R$2700,6,0)</f>
        <v>4.6893000000000002</v>
      </c>
      <c r="G9" s="66">
        <f t="shared" si="1"/>
        <v>1</v>
      </c>
      <c r="H9" s="65">
        <f>VLOOKUP($A9,'Return Data'!$B$7:$R$2700,7,0)</f>
        <v>4.8573000000000004</v>
      </c>
      <c r="I9" s="66">
        <f t="shared" si="2"/>
        <v>1</v>
      </c>
      <c r="J9" s="65">
        <f>VLOOKUP($A9,'Return Data'!$B$7:$R$2700,8,0)</f>
        <v>4.7241999999999997</v>
      </c>
      <c r="K9" s="66">
        <f t="shared" si="3"/>
        <v>3</v>
      </c>
      <c r="L9" s="65">
        <f>VLOOKUP($A9,'Return Data'!$B$7:$R$2700,9,0)</f>
        <v>4.3387000000000002</v>
      </c>
      <c r="M9" s="66">
        <f t="shared" si="4"/>
        <v>2</v>
      </c>
      <c r="N9" s="65">
        <f>VLOOKUP($A9,'Return Data'!$B$7:$R$2700,10,0)</f>
        <v>4.5048000000000004</v>
      </c>
      <c r="O9" s="66">
        <f t="shared" si="5"/>
        <v>4</v>
      </c>
      <c r="P9" s="65">
        <f>VLOOKUP($A9,'Return Data'!$B$7:$R$2700,11,0)</f>
        <v>5.2474999999999996</v>
      </c>
      <c r="Q9" s="66">
        <f t="shared" si="6"/>
        <v>6</v>
      </c>
      <c r="R9" s="65">
        <f>VLOOKUP($A9,'Return Data'!$B$7:$R$2700,12,0)</f>
        <v>6.6748000000000003</v>
      </c>
      <c r="S9" s="66">
        <f t="shared" si="7"/>
        <v>5</v>
      </c>
      <c r="T9" s="65">
        <f>VLOOKUP($A9,'Return Data'!$B$7:$R$2700,13,0)</f>
        <v>6.5818000000000003</v>
      </c>
      <c r="U9" s="66">
        <f t="shared" si="8"/>
        <v>4</v>
      </c>
      <c r="V9" s="65"/>
      <c r="W9" s="66"/>
      <c r="X9" s="65"/>
      <c r="Y9" s="66"/>
      <c r="Z9" s="65">
        <f>VLOOKUP($A9,'Return Data'!$B$7:$R$2700,16,0)</f>
        <v>7.0327999999999999</v>
      </c>
      <c r="AA9" s="67">
        <f t="shared" si="9"/>
        <v>14</v>
      </c>
    </row>
    <row r="10" spans="1:27" x14ac:dyDescent="0.3">
      <c r="A10" s="63" t="s">
        <v>1242</v>
      </c>
      <c r="B10" s="64">
        <f>VLOOKUP($A10,'Return Data'!$B$7:$R$2700,3,0)</f>
        <v>44158</v>
      </c>
      <c r="C10" s="65">
        <f>VLOOKUP($A10,'Return Data'!$B$7:$R$2700,4,0)</f>
        <v>1080.0337</v>
      </c>
      <c r="D10" s="65">
        <f>VLOOKUP($A10,'Return Data'!$B$7:$R$2700,5,0)</f>
        <v>2.5848</v>
      </c>
      <c r="E10" s="66">
        <f t="shared" si="0"/>
        <v>18</v>
      </c>
      <c r="F10" s="65">
        <f>VLOOKUP($A10,'Return Data'!$B$7:$R$2700,6,0)</f>
        <v>2.5848</v>
      </c>
      <c r="G10" s="66">
        <f t="shared" si="1"/>
        <v>18</v>
      </c>
      <c r="H10" s="65">
        <f>VLOOKUP($A10,'Return Data'!$B$7:$R$2700,7,0)</f>
        <v>3.0501999999999998</v>
      </c>
      <c r="I10" s="66">
        <f t="shared" si="2"/>
        <v>17</v>
      </c>
      <c r="J10" s="65">
        <f>VLOOKUP($A10,'Return Data'!$B$7:$R$2700,8,0)</f>
        <v>3.0807000000000002</v>
      </c>
      <c r="K10" s="66">
        <f t="shared" si="3"/>
        <v>17</v>
      </c>
      <c r="L10" s="65">
        <f>VLOOKUP($A10,'Return Data'!$B$7:$R$2700,9,0)</f>
        <v>3.1387</v>
      </c>
      <c r="M10" s="66">
        <f t="shared" si="4"/>
        <v>17</v>
      </c>
      <c r="N10" s="65">
        <f>VLOOKUP($A10,'Return Data'!$B$7:$R$2700,10,0)</f>
        <v>3.5285000000000002</v>
      </c>
      <c r="O10" s="66">
        <f t="shared" si="5"/>
        <v>17</v>
      </c>
      <c r="P10" s="65">
        <f>VLOOKUP($A10,'Return Data'!$B$7:$R$2700,11,0)</f>
        <v>3.2332999999999998</v>
      </c>
      <c r="Q10" s="66">
        <f t="shared" si="6"/>
        <v>18</v>
      </c>
      <c r="R10" s="65">
        <f>VLOOKUP($A10,'Return Data'!$B$7:$R$2700,12,0)</f>
        <v>4.2629999999999999</v>
      </c>
      <c r="S10" s="66">
        <f t="shared" si="7"/>
        <v>16</v>
      </c>
      <c r="T10" s="65">
        <f>VLOOKUP($A10,'Return Data'!$B$7:$R$2700,13,0)</f>
        <v>4.4973000000000001</v>
      </c>
      <c r="U10" s="66">
        <f t="shared" si="8"/>
        <v>17</v>
      </c>
      <c r="V10" s="65"/>
      <c r="W10" s="66"/>
      <c r="X10" s="65"/>
      <c r="Y10" s="66"/>
      <c r="Z10" s="65">
        <f>VLOOKUP($A10,'Return Data'!$B$7:$R$2700,16,0)</f>
        <v>5.5202</v>
      </c>
      <c r="AA10" s="67">
        <f t="shared" si="9"/>
        <v>19</v>
      </c>
    </row>
    <row r="11" spans="1:27" x14ac:dyDescent="0.3">
      <c r="A11" s="63" t="s">
        <v>1244</v>
      </c>
      <c r="B11" s="64">
        <f>VLOOKUP($A11,'Return Data'!$B$7:$R$2700,3,0)</f>
        <v>44158</v>
      </c>
      <c r="C11" s="65">
        <f>VLOOKUP($A11,'Return Data'!$B$7:$R$2700,4,0)</f>
        <v>41.585900000000002</v>
      </c>
      <c r="D11" s="65">
        <f>VLOOKUP($A11,'Return Data'!$B$7:$R$2700,5,0)</f>
        <v>3.0142000000000002</v>
      </c>
      <c r="E11" s="66">
        <f t="shared" si="0"/>
        <v>15</v>
      </c>
      <c r="F11" s="65">
        <f>VLOOKUP($A11,'Return Data'!$B$7:$R$2700,6,0)</f>
        <v>3.0142000000000002</v>
      </c>
      <c r="G11" s="66">
        <f t="shared" si="1"/>
        <v>15</v>
      </c>
      <c r="H11" s="65">
        <f>VLOOKUP($A11,'Return Data'!$B$7:$R$2700,7,0)</f>
        <v>4.1562999999999999</v>
      </c>
      <c r="I11" s="66">
        <f t="shared" si="2"/>
        <v>13</v>
      </c>
      <c r="J11" s="65">
        <f>VLOOKUP($A11,'Return Data'!$B$7:$R$2700,8,0)</f>
        <v>4.3140999999999998</v>
      </c>
      <c r="K11" s="66">
        <f t="shared" si="3"/>
        <v>13</v>
      </c>
      <c r="L11" s="65">
        <f>VLOOKUP($A11,'Return Data'!$B$7:$R$2700,9,0)</f>
        <v>3.8689</v>
      </c>
      <c r="M11" s="66">
        <f t="shared" si="4"/>
        <v>13</v>
      </c>
      <c r="N11" s="65">
        <f>VLOOKUP($A11,'Return Data'!$B$7:$R$2700,10,0)</f>
        <v>3.7378999999999998</v>
      </c>
      <c r="O11" s="66">
        <f t="shared" si="5"/>
        <v>14</v>
      </c>
      <c r="P11" s="65">
        <f>VLOOKUP($A11,'Return Data'!$B$7:$R$2700,11,0)</f>
        <v>4.7786</v>
      </c>
      <c r="Q11" s="66">
        <f t="shared" si="6"/>
        <v>11</v>
      </c>
      <c r="R11" s="65">
        <f>VLOOKUP($A11,'Return Data'!$B$7:$R$2700,12,0)</f>
        <v>6.3495999999999997</v>
      </c>
      <c r="S11" s="66">
        <f t="shared" si="7"/>
        <v>10</v>
      </c>
      <c r="T11" s="65">
        <f>VLOOKUP($A11,'Return Data'!$B$7:$R$2700,13,0)</f>
        <v>6.1153000000000004</v>
      </c>
      <c r="U11" s="66">
        <f t="shared" si="8"/>
        <v>11</v>
      </c>
      <c r="V11" s="65">
        <f>VLOOKUP($A11,'Return Data'!$B$7:$R$2700,17,0)</f>
        <v>7.3249000000000004</v>
      </c>
      <c r="W11" s="66">
        <f t="shared" ref="W11:W20" si="10">RANK(V11,V$8:V$26,0)</f>
        <v>10</v>
      </c>
      <c r="X11" s="65">
        <f>VLOOKUP($A11,'Return Data'!$B$7:$R$2700,14,0)</f>
        <v>7.2659000000000002</v>
      </c>
      <c r="Y11" s="66">
        <f>RANK(X11,X$8:X$26,0)</f>
        <v>10</v>
      </c>
      <c r="Z11" s="65">
        <f>VLOOKUP($A11,'Return Data'!$B$7:$R$2700,16,0)</f>
        <v>7.6832000000000003</v>
      </c>
      <c r="AA11" s="67">
        <f t="shared" si="9"/>
        <v>13</v>
      </c>
    </row>
    <row r="12" spans="1:27" x14ac:dyDescent="0.3">
      <c r="A12" s="63" t="s">
        <v>1247</v>
      </c>
      <c r="B12" s="64">
        <f>VLOOKUP($A12,'Return Data'!$B$7:$R$2700,3,0)</f>
        <v>44158</v>
      </c>
      <c r="C12" s="65">
        <f>VLOOKUP($A12,'Return Data'!$B$7:$R$2700,4,0)</f>
        <v>39.472900000000003</v>
      </c>
      <c r="D12" s="65">
        <f>VLOOKUP($A12,'Return Data'!$B$7:$R$2700,5,0)</f>
        <v>3.1756000000000002</v>
      </c>
      <c r="E12" s="66">
        <f t="shared" si="0"/>
        <v>14</v>
      </c>
      <c r="F12" s="65">
        <f>VLOOKUP($A12,'Return Data'!$B$7:$R$2700,6,0)</f>
        <v>3.1756000000000002</v>
      </c>
      <c r="G12" s="66">
        <f t="shared" si="1"/>
        <v>14</v>
      </c>
      <c r="H12" s="65">
        <f>VLOOKUP($A12,'Return Data'!$B$7:$R$2700,7,0)</f>
        <v>3.8971</v>
      </c>
      <c r="I12" s="66">
        <f t="shared" si="2"/>
        <v>15</v>
      </c>
      <c r="J12" s="65">
        <f>VLOOKUP($A12,'Return Data'!$B$7:$R$2700,8,0)</f>
        <v>4.0750000000000002</v>
      </c>
      <c r="K12" s="66">
        <f t="shared" si="3"/>
        <v>14</v>
      </c>
      <c r="L12" s="65">
        <f>VLOOKUP($A12,'Return Data'!$B$7:$R$2700,9,0)</f>
        <v>3.8065000000000002</v>
      </c>
      <c r="M12" s="66">
        <f t="shared" si="4"/>
        <v>14</v>
      </c>
      <c r="N12" s="65">
        <f>VLOOKUP($A12,'Return Data'!$B$7:$R$2700,10,0)</f>
        <v>3.9159000000000002</v>
      </c>
      <c r="O12" s="66">
        <f t="shared" si="5"/>
        <v>12</v>
      </c>
      <c r="P12" s="65">
        <f>VLOOKUP($A12,'Return Data'!$B$7:$R$2700,11,0)</f>
        <v>5.2198000000000002</v>
      </c>
      <c r="Q12" s="66">
        <f t="shared" si="6"/>
        <v>8</v>
      </c>
      <c r="R12" s="65">
        <f>VLOOKUP($A12,'Return Data'!$B$7:$R$2700,12,0)</f>
        <v>6.4532999999999996</v>
      </c>
      <c r="S12" s="66">
        <f t="shared" si="7"/>
        <v>7</v>
      </c>
      <c r="T12" s="65">
        <f>VLOOKUP($A12,'Return Data'!$B$7:$R$2700,13,0)</f>
        <v>6.3677000000000001</v>
      </c>
      <c r="U12" s="66">
        <f t="shared" si="8"/>
        <v>7</v>
      </c>
      <c r="V12" s="65">
        <f>VLOOKUP($A12,'Return Data'!$B$7:$R$2700,17,0)</f>
        <v>7.7239000000000004</v>
      </c>
      <c r="W12" s="66">
        <f t="shared" si="10"/>
        <v>4</v>
      </c>
      <c r="X12" s="65">
        <f>VLOOKUP($A12,'Return Data'!$B$7:$R$2700,14,0)</f>
        <v>7.5506000000000002</v>
      </c>
      <c r="Y12" s="66">
        <f>RANK(X12,X$8:X$26,0)</f>
        <v>4</v>
      </c>
      <c r="Z12" s="65">
        <f>VLOOKUP($A12,'Return Data'!$B$7:$R$2700,16,0)</f>
        <v>8.3412000000000006</v>
      </c>
      <c r="AA12" s="67">
        <f t="shared" si="9"/>
        <v>4</v>
      </c>
    </row>
    <row r="13" spans="1:27" x14ac:dyDescent="0.3">
      <c r="A13" s="63" t="s">
        <v>1249</v>
      </c>
      <c r="B13" s="64">
        <f>VLOOKUP($A13,'Return Data'!$B$7:$R$2700,3,0)</f>
        <v>44158</v>
      </c>
      <c r="C13" s="65">
        <f>VLOOKUP($A13,'Return Data'!$B$7:$R$2700,4,0)</f>
        <v>4416.5254999999997</v>
      </c>
      <c r="D13" s="65">
        <f>VLOOKUP($A13,'Return Data'!$B$7:$R$2700,5,0)</f>
        <v>3.3127</v>
      </c>
      <c r="E13" s="66">
        <f t="shared" si="0"/>
        <v>12</v>
      </c>
      <c r="F13" s="65">
        <f>VLOOKUP($A13,'Return Data'!$B$7:$R$2700,6,0)</f>
        <v>3.3127</v>
      </c>
      <c r="G13" s="66">
        <f t="shared" si="1"/>
        <v>12</v>
      </c>
      <c r="H13" s="65">
        <f>VLOOKUP($A13,'Return Data'!$B$7:$R$2700,7,0)</f>
        <v>4.4010999999999996</v>
      </c>
      <c r="I13" s="66">
        <f t="shared" si="2"/>
        <v>5</v>
      </c>
      <c r="J13" s="65">
        <f>VLOOKUP($A13,'Return Data'!$B$7:$R$2700,8,0)</f>
        <v>4.6571999999999996</v>
      </c>
      <c r="K13" s="66">
        <f t="shared" si="3"/>
        <v>4</v>
      </c>
      <c r="L13" s="65">
        <f>VLOOKUP($A13,'Return Data'!$B$7:$R$2700,9,0)</f>
        <v>4.2259000000000002</v>
      </c>
      <c r="M13" s="66">
        <f t="shared" si="4"/>
        <v>6</v>
      </c>
      <c r="N13" s="65">
        <f>VLOOKUP($A13,'Return Data'!$B$7:$R$2700,10,0)</f>
        <v>4.2907000000000002</v>
      </c>
      <c r="O13" s="66">
        <f t="shared" si="5"/>
        <v>9</v>
      </c>
      <c r="P13" s="65">
        <f>VLOOKUP($A13,'Return Data'!$B$7:$R$2700,11,0)</f>
        <v>5.3756000000000004</v>
      </c>
      <c r="Q13" s="66">
        <f t="shared" si="6"/>
        <v>4</v>
      </c>
      <c r="R13" s="65">
        <f>VLOOKUP($A13,'Return Data'!$B$7:$R$2700,12,0)</f>
        <v>7.1773999999999996</v>
      </c>
      <c r="S13" s="66">
        <f t="shared" si="7"/>
        <v>1</v>
      </c>
      <c r="T13" s="65">
        <f>VLOOKUP($A13,'Return Data'!$B$7:$R$2700,13,0)</f>
        <v>6.9192999999999998</v>
      </c>
      <c r="U13" s="66">
        <f t="shared" si="8"/>
        <v>2</v>
      </c>
      <c r="V13" s="65">
        <f>VLOOKUP($A13,'Return Data'!$B$7:$R$2700,17,0)</f>
        <v>7.7873000000000001</v>
      </c>
      <c r="W13" s="66">
        <f t="shared" si="10"/>
        <v>2</v>
      </c>
      <c r="X13" s="65">
        <f>VLOOKUP($A13,'Return Data'!$B$7:$R$2700,14,0)</f>
        <v>7.6485000000000003</v>
      </c>
      <c r="Y13" s="66">
        <f>RANK(X13,X$8:X$26,0)</f>
        <v>2</v>
      </c>
      <c r="Z13" s="65">
        <f>VLOOKUP($A13,'Return Data'!$B$7:$R$2700,16,0)</f>
        <v>8.0289999999999999</v>
      </c>
      <c r="AA13" s="67">
        <f t="shared" si="9"/>
        <v>7</v>
      </c>
    </row>
    <row r="14" spans="1:27" x14ac:dyDescent="0.3">
      <c r="A14" s="63" t="s">
        <v>1251</v>
      </c>
      <c r="B14" s="64">
        <f>VLOOKUP($A14,'Return Data'!$B$7:$R$2700,3,0)</f>
        <v>44158</v>
      </c>
      <c r="C14" s="65">
        <f>VLOOKUP($A14,'Return Data'!$B$7:$R$2700,4,0)</f>
        <v>291.55259999999998</v>
      </c>
      <c r="D14" s="65">
        <f>VLOOKUP($A14,'Return Data'!$B$7:$R$2700,5,0)</f>
        <v>3.5356000000000001</v>
      </c>
      <c r="E14" s="66">
        <f t="shared" si="0"/>
        <v>10</v>
      </c>
      <c r="F14" s="65">
        <f>VLOOKUP($A14,'Return Data'!$B$7:$R$2700,6,0)</f>
        <v>3.5356000000000001</v>
      </c>
      <c r="G14" s="66">
        <f t="shared" si="1"/>
        <v>10</v>
      </c>
      <c r="H14" s="65">
        <f>VLOOKUP($A14,'Return Data'!$B$7:$R$2700,7,0)</f>
        <v>4.1699000000000002</v>
      </c>
      <c r="I14" s="66">
        <f t="shared" si="2"/>
        <v>12</v>
      </c>
      <c r="J14" s="65">
        <f>VLOOKUP($A14,'Return Data'!$B$7:$R$2700,8,0)</f>
        <v>4.3998999999999997</v>
      </c>
      <c r="K14" s="66">
        <f t="shared" si="3"/>
        <v>12</v>
      </c>
      <c r="L14" s="65">
        <f>VLOOKUP($A14,'Return Data'!$B$7:$R$2700,9,0)</f>
        <v>4.0084</v>
      </c>
      <c r="M14" s="66">
        <f t="shared" si="4"/>
        <v>11</v>
      </c>
      <c r="N14" s="65">
        <f>VLOOKUP($A14,'Return Data'!$B$7:$R$2700,10,0)</f>
        <v>4.3205999999999998</v>
      </c>
      <c r="O14" s="66">
        <f t="shared" si="5"/>
        <v>8</v>
      </c>
      <c r="P14" s="65">
        <f>VLOOKUP($A14,'Return Data'!$B$7:$R$2700,11,0)</f>
        <v>5.2766999999999999</v>
      </c>
      <c r="Q14" s="66">
        <f t="shared" si="6"/>
        <v>5</v>
      </c>
      <c r="R14" s="65">
        <f>VLOOKUP($A14,'Return Data'!$B$7:$R$2700,12,0)</f>
        <v>6.7450000000000001</v>
      </c>
      <c r="S14" s="66">
        <f t="shared" si="7"/>
        <v>4</v>
      </c>
      <c r="T14" s="65">
        <f>VLOOKUP($A14,'Return Data'!$B$7:$R$2700,13,0)</f>
        <v>6.5414000000000003</v>
      </c>
      <c r="U14" s="66">
        <f t="shared" si="8"/>
        <v>5</v>
      </c>
      <c r="V14" s="65">
        <f>VLOOKUP($A14,'Return Data'!$B$7:$R$2700,17,0)</f>
        <v>7.4686000000000003</v>
      </c>
      <c r="W14" s="66">
        <f t="shared" si="10"/>
        <v>7</v>
      </c>
      <c r="X14" s="65">
        <f>VLOOKUP($A14,'Return Data'!$B$7:$R$2700,14,0)</f>
        <v>7.4908999999999999</v>
      </c>
      <c r="Y14" s="66">
        <f>RANK(X14,X$8:X$26,0)</f>
        <v>8</v>
      </c>
      <c r="Z14" s="65">
        <f>VLOOKUP($A14,'Return Data'!$B$7:$R$2700,16,0)</f>
        <v>7.9851000000000001</v>
      </c>
      <c r="AA14" s="67">
        <f t="shared" si="9"/>
        <v>10</v>
      </c>
    </row>
    <row r="15" spans="1:27" x14ac:dyDescent="0.3">
      <c r="A15" s="63" t="s">
        <v>1252</v>
      </c>
      <c r="B15" s="64">
        <f>VLOOKUP($A15,'Return Data'!$B$7:$R$2700,3,0)</f>
        <v>44158</v>
      </c>
      <c r="C15" s="65">
        <f>VLOOKUP($A15,'Return Data'!$B$7:$R$2700,4,0)</f>
        <v>33.235900000000001</v>
      </c>
      <c r="D15" s="65">
        <f>VLOOKUP($A15,'Return Data'!$B$7:$R$2700,5,0)</f>
        <v>3.2223000000000002</v>
      </c>
      <c r="E15" s="66">
        <f t="shared" si="0"/>
        <v>13</v>
      </c>
      <c r="F15" s="65">
        <f>VLOOKUP($A15,'Return Data'!$B$7:$R$2700,6,0)</f>
        <v>3.2223000000000002</v>
      </c>
      <c r="G15" s="66">
        <f t="shared" si="1"/>
        <v>13</v>
      </c>
      <c r="H15" s="65">
        <f>VLOOKUP($A15,'Return Data'!$B$7:$R$2700,7,0)</f>
        <v>3.9028</v>
      </c>
      <c r="I15" s="66">
        <f t="shared" si="2"/>
        <v>14</v>
      </c>
      <c r="J15" s="65">
        <f>VLOOKUP($A15,'Return Data'!$B$7:$R$2700,8,0)</f>
        <v>4.0225</v>
      </c>
      <c r="K15" s="66">
        <f t="shared" si="3"/>
        <v>15</v>
      </c>
      <c r="L15" s="65">
        <f>VLOOKUP($A15,'Return Data'!$B$7:$R$2700,9,0)</f>
        <v>3.7136999999999998</v>
      </c>
      <c r="M15" s="66">
        <f t="shared" si="4"/>
        <v>15</v>
      </c>
      <c r="N15" s="65">
        <f>VLOOKUP($A15,'Return Data'!$B$7:$R$2700,10,0)</f>
        <v>3.7141999999999999</v>
      </c>
      <c r="O15" s="66">
        <f t="shared" si="5"/>
        <v>15</v>
      </c>
      <c r="P15" s="65">
        <f>VLOOKUP($A15,'Return Data'!$B$7:$R$2700,11,0)</f>
        <v>4.4847999999999999</v>
      </c>
      <c r="Q15" s="66">
        <f t="shared" si="6"/>
        <v>14</v>
      </c>
      <c r="R15" s="65">
        <f>VLOOKUP($A15,'Return Data'!$B$7:$R$2700,12,0)</f>
        <v>6.0339999999999998</v>
      </c>
      <c r="S15" s="66">
        <f t="shared" si="7"/>
        <v>13</v>
      </c>
      <c r="T15" s="65">
        <f>VLOOKUP($A15,'Return Data'!$B$7:$R$2700,13,0)</f>
        <v>6.0049999999999999</v>
      </c>
      <c r="U15" s="66">
        <f t="shared" si="8"/>
        <v>13</v>
      </c>
      <c r="V15" s="65">
        <f>VLOOKUP($A15,'Return Data'!$B$7:$R$2700,17,0)</f>
        <v>6.9301000000000004</v>
      </c>
      <c r="W15" s="66">
        <f t="shared" si="10"/>
        <v>13</v>
      </c>
      <c r="X15" s="65">
        <f>VLOOKUP($A15,'Return Data'!$B$7:$R$2700,14,0)</f>
        <v>6.7129000000000003</v>
      </c>
      <c r="Y15" s="66">
        <f>RANK(X15,X$8:X$26,0)</f>
        <v>12</v>
      </c>
      <c r="Z15" s="65">
        <f>VLOOKUP($A15,'Return Data'!$B$7:$R$2700,16,0)</f>
        <v>7.9326999999999996</v>
      </c>
      <c r="AA15" s="67">
        <f t="shared" si="9"/>
        <v>12</v>
      </c>
    </row>
    <row r="16" spans="1:27" x14ac:dyDescent="0.3">
      <c r="A16" s="63" t="s">
        <v>1254</v>
      </c>
      <c r="B16" s="64">
        <f>VLOOKUP($A16,'Return Data'!$B$7:$R$2700,3,0)</f>
        <v>44158</v>
      </c>
      <c r="C16" s="65">
        <f>VLOOKUP($A16,'Return Data'!$B$7:$R$2700,4,0)</f>
        <v>1138.0110999999999</v>
      </c>
      <c r="D16" s="65">
        <f>VLOOKUP($A16,'Return Data'!$B$7:$R$2700,5,0)</f>
        <v>2.4306000000000001</v>
      </c>
      <c r="E16" s="66">
        <f t="shared" si="0"/>
        <v>19</v>
      </c>
      <c r="F16" s="65">
        <f>VLOOKUP($A16,'Return Data'!$B$7:$R$2700,6,0)</f>
        <v>2.4306000000000001</v>
      </c>
      <c r="G16" s="66">
        <f t="shared" si="1"/>
        <v>19</v>
      </c>
      <c r="H16" s="65">
        <f>VLOOKUP($A16,'Return Data'!$B$7:$R$2700,7,0)</f>
        <v>2.3149000000000002</v>
      </c>
      <c r="I16" s="66">
        <f t="shared" si="2"/>
        <v>19</v>
      </c>
      <c r="J16" s="65">
        <f>VLOOKUP($A16,'Return Data'!$B$7:$R$2700,8,0)</f>
        <v>2.3285999999999998</v>
      </c>
      <c r="K16" s="66">
        <f t="shared" si="3"/>
        <v>19</v>
      </c>
      <c r="L16" s="65">
        <f>VLOOKUP($A16,'Return Data'!$B$7:$R$2700,9,0)</f>
        <v>2.4196</v>
      </c>
      <c r="M16" s="66">
        <f t="shared" si="4"/>
        <v>19</v>
      </c>
      <c r="N16" s="65">
        <f>VLOOKUP($A16,'Return Data'!$B$7:$R$2700,10,0)</f>
        <v>2.6398000000000001</v>
      </c>
      <c r="O16" s="66">
        <f t="shared" si="5"/>
        <v>19</v>
      </c>
      <c r="P16" s="65">
        <f>VLOOKUP($A16,'Return Data'!$B$7:$R$2700,11,0)</f>
        <v>2.6145</v>
      </c>
      <c r="Q16" s="66">
        <f t="shared" si="6"/>
        <v>19</v>
      </c>
      <c r="R16" s="65">
        <f>VLOOKUP($A16,'Return Data'!$B$7:$R$2700,12,0)</f>
        <v>3.1911999999999998</v>
      </c>
      <c r="S16" s="66">
        <f t="shared" si="7"/>
        <v>18</v>
      </c>
      <c r="T16" s="65">
        <f>VLOOKUP($A16,'Return Data'!$B$7:$R$2700,13,0)</f>
        <v>3.8530000000000002</v>
      </c>
      <c r="U16" s="66">
        <f t="shared" si="8"/>
        <v>18</v>
      </c>
      <c r="V16" s="65">
        <f>VLOOKUP($A16,'Return Data'!$B$7:$R$2700,17,0)</f>
        <v>5.9531000000000001</v>
      </c>
      <c r="W16" s="66">
        <f t="shared" si="10"/>
        <v>16</v>
      </c>
      <c r="X16" s="65"/>
      <c r="Y16" s="66"/>
      <c r="Z16" s="65">
        <f>VLOOKUP($A16,'Return Data'!$B$7:$R$2700,16,0)</f>
        <v>6.0979999999999999</v>
      </c>
      <c r="AA16" s="67">
        <f t="shared" si="9"/>
        <v>17</v>
      </c>
    </row>
    <row r="17" spans="1:27" x14ac:dyDescent="0.3">
      <c r="A17" s="63" t="s">
        <v>1257</v>
      </c>
      <c r="B17" s="64">
        <f>VLOOKUP($A17,'Return Data'!$B$7:$R$2700,3,0)</f>
        <v>44158</v>
      </c>
      <c r="C17" s="65">
        <f>VLOOKUP($A17,'Return Data'!$B$7:$R$2700,4,0)</f>
        <v>2412.9742999999999</v>
      </c>
      <c r="D17" s="65">
        <f>VLOOKUP($A17,'Return Data'!$B$7:$R$2700,5,0)</f>
        <v>4.1707999999999998</v>
      </c>
      <c r="E17" s="66">
        <f t="shared" si="0"/>
        <v>3</v>
      </c>
      <c r="F17" s="65">
        <f>VLOOKUP($A17,'Return Data'!$B$7:$R$2700,6,0)</f>
        <v>4.1707999999999998</v>
      </c>
      <c r="G17" s="66">
        <f t="shared" si="1"/>
        <v>3</v>
      </c>
      <c r="H17" s="65">
        <f>VLOOKUP($A17,'Return Data'!$B$7:$R$2700,7,0)</f>
        <v>4.7005999999999997</v>
      </c>
      <c r="I17" s="66">
        <f t="shared" si="2"/>
        <v>3</v>
      </c>
      <c r="J17" s="65">
        <f>VLOOKUP($A17,'Return Data'!$B$7:$R$2700,8,0)</f>
        <v>4.7577999999999996</v>
      </c>
      <c r="K17" s="66">
        <f t="shared" si="3"/>
        <v>2</v>
      </c>
      <c r="L17" s="65">
        <f>VLOOKUP($A17,'Return Data'!$B$7:$R$2700,9,0)</f>
        <v>4.2187000000000001</v>
      </c>
      <c r="M17" s="66">
        <f t="shared" si="4"/>
        <v>7</v>
      </c>
      <c r="N17" s="65">
        <f>VLOOKUP($A17,'Return Data'!$B$7:$R$2700,10,0)</f>
        <v>3.9937999999999998</v>
      </c>
      <c r="O17" s="66">
        <f t="shared" si="5"/>
        <v>11</v>
      </c>
      <c r="P17" s="65">
        <f>VLOOKUP($A17,'Return Data'!$B$7:$R$2700,11,0)</f>
        <v>4.5461999999999998</v>
      </c>
      <c r="Q17" s="66">
        <f t="shared" si="6"/>
        <v>13</v>
      </c>
      <c r="R17" s="65">
        <f>VLOOKUP($A17,'Return Data'!$B$7:$R$2700,12,0)</f>
        <v>6.4020000000000001</v>
      </c>
      <c r="S17" s="66">
        <f t="shared" si="7"/>
        <v>9</v>
      </c>
      <c r="T17" s="65">
        <f>VLOOKUP($A17,'Return Data'!$B$7:$R$2700,13,0)</f>
        <v>6.2998000000000003</v>
      </c>
      <c r="U17" s="66">
        <f t="shared" si="8"/>
        <v>9</v>
      </c>
      <c r="V17" s="65">
        <f>VLOOKUP($A17,'Return Data'!$B$7:$R$2700,17,0)</f>
        <v>6.9309000000000003</v>
      </c>
      <c r="W17" s="66">
        <f t="shared" si="10"/>
        <v>12</v>
      </c>
      <c r="X17" s="65">
        <f>VLOOKUP($A17,'Return Data'!$B$7:$R$2700,14,0)</f>
        <v>7.1696</v>
      </c>
      <c r="Y17" s="66">
        <f>RANK(X17,X$8:X$26,0)</f>
        <v>11</v>
      </c>
      <c r="Z17" s="65">
        <f>VLOOKUP($A17,'Return Data'!$B$7:$R$2700,16,0)</f>
        <v>8.4280000000000008</v>
      </c>
      <c r="AA17" s="67">
        <f t="shared" si="9"/>
        <v>1</v>
      </c>
    </row>
    <row r="18" spans="1:27" x14ac:dyDescent="0.3">
      <c r="A18" s="63" t="s">
        <v>1261</v>
      </c>
      <c r="B18" s="64">
        <f>VLOOKUP($A18,'Return Data'!$B$7:$R$2700,3,0)</f>
        <v>44158</v>
      </c>
      <c r="C18" s="65">
        <f>VLOOKUP($A18,'Return Data'!$B$7:$R$2700,4,0)</f>
        <v>3440.2856000000002</v>
      </c>
      <c r="D18" s="65">
        <f>VLOOKUP($A18,'Return Data'!$B$7:$R$2700,5,0)</f>
        <v>3.8584999999999998</v>
      </c>
      <c r="E18" s="66">
        <f t="shared" si="0"/>
        <v>8</v>
      </c>
      <c r="F18" s="65">
        <f>VLOOKUP($A18,'Return Data'!$B$7:$R$2700,6,0)</f>
        <v>3.8584999999999998</v>
      </c>
      <c r="G18" s="66">
        <f t="shared" si="1"/>
        <v>8</v>
      </c>
      <c r="H18" s="65">
        <f>VLOOKUP($A18,'Return Data'!$B$7:$R$2700,7,0)</f>
        <v>4.3787000000000003</v>
      </c>
      <c r="I18" s="66">
        <f t="shared" si="2"/>
        <v>9</v>
      </c>
      <c r="J18" s="65">
        <f>VLOOKUP($A18,'Return Data'!$B$7:$R$2700,8,0)</f>
        <v>4.4713000000000003</v>
      </c>
      <c r="K18" s="66">
        <f t="shared" si="3"/>
        <v>11</v>
      </c>
      <c r="L18" s="65">
        <f>VLOOKUP($A18,'Return Data'!$B$7:$R$2700,9,0)</f>
        <v>4.2583000000000002</v>
      </c>
      <c r="M18" s="66">
        <f t="shared" si="4"/>
        <v>4</v>
      </c>
      <c r="N18" s="65">
        <f>VLOOKUP($A18,'Return Data'!$B$7:$R$2700,10,0)</f>
        <v>4.3943000000000003</v>
      </c>
      <c r="O18" s="66">
        <f t="shared" si="5"/>
        <v>5</v>
      </c>
      <c r="P18" s="65">
        <f>VLOOKUP($A18,'Return Data'!$B$7:$R$2700,11,0)</f>
        <v>4.915</v>
      </c>
      <c r="Q18" s="66">
        <f t="shared" si="6"/>
        <v>10</v>
      </c>
      <c r="R18" s="65">
        <f>VLOOKUP($A18,'Return Data'!$B$7:$R$2700,12,0)</f>
        <v>5.9264000000000001</v>
      </c>
      <c r="S18" s="66">
        <f t="shared" si="7"/>
        <v>14</v>
      </c>
      <c r="T18" s="65">
        <f>VLOOKUP($A18,'Return Data'!$B$7:$R$2700,13,0)</f>
        <v>5.9530000000000003</v>
      </c>
      <c r="U18" s="66">
        <f t="shared" si="8"/>
        <v>14</v>
      </c>
      <c r="V18" s="65">
        <f>VLOOKUP($A18,'Return Data'!$B$7:$R$2700,17,0)</f>
        <v>7.2366000000000001</v>
      </c>
      <c r="W18" s="66">
        <f t="shared" si="10"/>
        <v>11</v>
      </c>
      <c r="X18" s="65">
        <f>VLOOKUP($A18,'Return Data'!$B$7:$R$2700,14,0)</f>
        <v>7.3028000000000004</v>
      </c>
      <c r="Y18" s="66">
        <f>RANK(X18,X$8:X$26,0)</f>
        <v>9</v>
      </c>
      <c r="Z18" s="65">
        <f>VLOOKUP($A18,'Return Data'!$B$7:$R$2700,16,0)</f>
        <v>7.9359999999999999</v>
      </c>
      <c r="AA18" s="67">
        <f t="shared" si="9"/>
        <v>11</v>
      </c>
    </row>
    <row r="19" spans="1:27" x14ac:dyDescent="0.3">
      <c r="A19" s="63" t="s">
        <v>1262</v>
      </c>
      <c r="B19" s="64">
        <f>VLOOKUP($A19,'Return Data'!$B$7:$R$2700,3,0)</f>
        <v>44158</v>
      </c>
      <c r="C19" s="65">
        <f>VLOOKUP($A19,'Return Data'!$B$7:$R$2700,4,0)</f>
        <v>31.840407979601</v>
      </c>
      <c r="D19" s="65">
        <f>VLOOKUP($A19,'Return Data'!$B$7:$R$2700,5,0)</f>
        <v>3.956</v>
      </c>
      <c r="E19" s="66">
        <f t="shared" si="0"/>
        <v>6</v>
      </c>
      <c r="F19" s="65">
        <f>VLOOKUP($A19,'Return Data'!$B$7:$R$2700,6,0)</f>
        <v>3.956</v>
      </c>
      <c r="G19" s="66">
        <f t="shared" si="1"/>
        <v>6</v>
      </c>
      <c r="H19" s="65">
        <f>VLOOKUP($A19,'Return Data'!$B$7:$R$2700,7,0)</f>
        <v>4.3898000000000001</v>
      </c>
      <c r="I19" s="66">
        <f t="shared" si="2"/>
        <v>8</v>
      </c>
      <c r="J19" s="65">
        <f>VLOOKUP($A19,'Return Data'!$B$7:$R$2700,8,0)</f>
        <v>4.4904999999999999</v>
      </c>
      <c r="K19" s="66">
        <f t="shared" si="3"/>
        <v>10</v>
      </c>
      <c r="L19" s="65">
        <f>VLOOKUP($A19,'Return Data'!$B$7:$R$2700,9,0)</f>
        <v>3.9903</v>
      </c>
      <c r="M19" s="66">
        <f t="shared" si="4"/>
        <v>12</v>
      </c>
      <c r="N19" s="65">
        <f>VLOOKUP($A19,'Return Data'!$B$7:$R$2700,10,0)</f>
        <v>3.8982999999999999</v>
      </c>
      <c r="O19" s="66">
        <f t="shared" si="5"/>
        <v>13</v>
      </c>
      <c r="P19" s="65">
        <f>VLOOKUP($A19,'Return Data'!$B$7:$R$2700,11,0)</f>
        <v>4.3224999999999998</v>
      </c>
      <c r="Q19" s="66">
        <f t="shared" si="6"/>
        <v>15</v>
      </c>
      <c r="R19" s="65">
        <f>VLOOKUP($A19,'Return Data'!$B$7:$R$2700,12,0)</f>
        <v>6.0353000000000003</v>
      </c>
      <c r="S19" s="66">
        <f t="shared" si="7"/>
        <v>12</v>
      </c>
      <c r="T19" s="65">
        <f>VLOOKUP($A19,'Return Data'!$B$7:$R$2700,13,0)</f>
        <v>6.0389999999999997</v>
      </c>
      <c r="U19" s="66">
        <f t="shared" si="8"/>
        <v>12</v>
      </c>
      <c r="V19" s="65">
        <f>VLOOKUP($A19,'Return Data'!$B$7:$R$2700,17,0)</f>
        <v>7.6231</v>
      </c>
      <c r="W19" s="66">
        <f t="shared" si="10"/>
        <v>5</v>
      </c>
      <c r="X19" s="65">
        <f>VLOOKUP($A19,'Return Data'!$B$7:$R$2700,14,0)</f>
        <v>7.5759999999999996</v>
      </c>
      <c r="Y19" s="66">
        <f>RANK(X19,X$8:X$26,0)</f>
        <v>3</v>
      </c>
      <c r="Z19" s="65">
        <f>VLOOKUP($A19,'Return Data'!$B$7:$R$2700,16,0)</f>
        <v>8.3960000000000008</v>
      </c>
      <c r="AA19" s="67">
        <f t="shared" si="9"/>
        <v>2</v>
      </c>
    </row>
    <row r="20" spans="1:27" x14ac:dyDescent="0.3">
      <c r="A20" s="63" t="s">
        <v>1265</v>
      </c>
      <c r="B20" s="64">
        <f>VLOOKUP($A20,'Return Data'!$B$7:$R$2700,3,0)</f>
        <v>44158</v>
      </c>
      <c r="C20" s="65">
        <f>VLOOKUP($A20,'Return Data'!$B$7:$R$2700,4,0)</f>
        <v>3177.8465000000001</v>
      </c>
      <c r="D20" s="65">
        <f>VLOOKUP($A20,'Return Data'!$B$7:$R$2700,5,0)</f>
        <v>3.9695999999999998</v>
      </c>
      <c r="E20" s="66">
        <f t="shared" si="0"/>
        <v>5</v>
      </c>
      <c r="F20" s="65">
        <f>VLOOKUP($A20,'Return Data'!$B$7:$R$2700,6,0)</f>
        <v>3.9695999999999998</v>
      </c>
      <c r="G20" s="66">
        <f t="shared" si="1"/>
        <v>5</v>
      </c>
      <c r="H20" s="65">
        <f>VLOOKUP($A20,'Return Data'!$B$7:$R$2700,7,0)</f>
        <v>4.3960999999999997</v>
      </c>
      <c r="I20" s="66">
        <f t="shared" si="2"/>
        <v>7</v>
      </c>
      <c r="J20" s="65">
        <f>VLOOKUP($A20,'Return Data'!$B$7:$R$2700,8,0)</f>
        <v>4.5937000000000001</v>
      </c>
      <c r="K20" s="66">
        <f t="shared" si="3"/>
        <v>6</v>
      </c>
      <c r="L20" s="65">
        <f>VLOOKUP($A20,'Return Data'!$B$7:$R$2700,9,0)</f>
        <v>4.2378</v>
      </c>
      <c r="M20" s="66">
        <f t="shared" si="4"/>
        <v>5</v>
      </c>
      <c r="N20" s="65">
        <f>VLOOKUP($A20,'Return Data'!$B$7:$R$2700,10,0)</f>
        <v>4.3582000000000001</v>
      </c>
      <c r="O20" s="66">
        <f t="shared" si="5"/>
        <v>7</v>
      </c>
      <c r="P20" s="65">
        <f>VLOOKUP($A20,'Return Data'!$B$7:$R$2700,11,0)</f>
        <v>4.9976000000000003</v>
      </c>
      <c r="Q20" s="66">
        <f t="shared" si="6"/>
        <v>9</v>
      </c>
      <c r="R20" s="65">
        <f>VLOOKUP($A20,'Return Data'!$B$7:$R$2700,12,0)</f>
        <v>6.2887000000000004</v>
      </c>
      <c r="S20" s="66">
        <f t="shared" si="7"/>
        <v>11</v>
      </c>
      <c r="T20" s="65">
        <f>VLOOKUP($A20,'Return Data'!$B$7:$R$2700,13,0)</f>
        <v>6.2782</v>
      </c>
      <c r="U20" s="66">
        <f t="shared" si="8"/>
        <v>10</v>
      </c>
      <c r="V20" s="65">
        <f>VLOOKUP($A20,'Return Data'!$B$7:$R$2700,17,0)</f>
        <v>7.4629000000000003</v>
      </c>
      <c r="W20" s="66">
        <f t="shared" si="10"/>
        <v>8</v>
      </c>
      <c r="X20" s="65">
        <f>VLOOKUP($A20,'Return Data'!$B$7:$R$2700,14,0)</f>
        <v>7.5270000000000001</v>
      </c>
      <c r="Y20" s="66">
        <f>RANK(X20,X$8:X$26,0)</f>
        <v>5</v>
      </c>
      <c r="Z20" s="65">
        <f>VLOOKUP($A20,'Return Data'!$B$7:$R$2700,16,0)</f>
        <v>8.0007000000000001</v>
      </c>
      <c r="AA20" s="67">
        <f t="shared" si="9"/>
        <v>9</v>
      </c>
    </row>
    <row r="21" spans="1:27" x14ac:dyDescent="0.3">
      <c r="A21" s="63" t="s">
        <v>1266</v>
      </c>
      <c r="B21" s="64">
        <f>VLOOKUP($A21,'Return Data'!$B$7:$R$2700,3,0)</f>
        <v>44158</v>
      </c>
      <c r="C21" s="65">
        <f>VLOOKUP($A21,'Return Data'!$B$7:$R$2700,4,0)</f>
        <v>1040.2393999999999</v>
      </c>
      <c r="D21" s="65">
        <f>VLOOKUP($A21,'Return Data'!$B$7:$R$2700,5,0)</f>
        <v>4.3490000000000002</v>
      </c>
      <c r="E21" s="66">
        <f t="shared" si="0"/>
        <v>2</v>
      </c>
      <c r="F21" s="65">
        <f>VLOOKUP($A21,'Return Data'!$B$7:$R$2700,6,0)</f>
        <v>4.3490000000000002</v>
      </c>
      <c r="G21" s="66">
        <f t="shared" si="1"/>
        <v>2</v>
      </c>
      <c r="H21" s="65">
        <f>VLOOKUP($A21,'Return Data'!$B$7:$R$2700,7,0)</f>
        <v>4.6051000000000002</v>
      </c>
      <c r="I21" s="66">
        <f t="shared" si="2"/>
        <v>4</v>
      </c>
      <c r="J21" s="65">
        <f>VLOOKUP($A21,'Return Data'!$B$7:$R$2700,8,0)</f>
        <v>4.6106999999999996</v>
      </c>
      <c r="K21" s="66">
        <f t="shared" si="3"/>
        <v>5</v>
      </c>
      <c r="L21" s="65">
        <f>VLOOKUP($A21,'Return Data'!$B$7:$R$2700,9,0)</f>
        <v>4.1700999999999997</v>
      </c>
      <c r="M21" s="66">
        <f t="shared" si="4"/>
        <v>9</v>
      </c>
      <c r="N21" s="65">
        <f>VLOOKUP($A21,'Return Data'!$B$7:$R$2700,10,0)</f>
        <v>4.1706000000000003</v>
      </c>
      <c r="O21" s="66">
        <f t="shared" si="5"/>
        <v>10</v>
      </c>
      <c r="P21" s="65">
        <f>VLOOKUP($A21,'Return Data'!$B$7:$R$2700,11,0)</f>
        <v>4.5537999999999998</v>
      </c>
      <c r="Q21" s="66">
        <f t="shared" ref="Q21:Q26" si="11">RANK(P21,P$8:P$26,0)</f>
        <v>12</v>
      </c>
      <c r="R21" s="65"/>
      <c r="S21" s="66"/>
      <c r="T21" s="65"/>
      <c r="U21" s="66"/>
      <c r="V21" s="65"/>
      <c r="W21" s="66"/>
      <c r="X21" s="65"/>
      <c r="Y21" s="66"/>
      <c r="Z21" s="65">
        <f>VLOOKUP($A21,'Return Data'!$B$7:$R$2700,16,0)</f>
        <v>5.6059000000000001</v>
      </c>
      <c r="AA21" s="67">
        <f t="shared" si="9"/>
        <v>18</v>
      </c>
    </row>
    <row r="22" spans="1:27" x14ac:dyDescent="0.3">
      <c r="A22" s="63" t="s">
        <v>1269</v>
      </c>
      <c r="B22" s="64">
        <f>VLOOKUP($A22,'Return Data'!$B$7:$R$2700,3,0)</f>
        <v>44158</v>
      </c>
      <c r="C22" s="65">
        <f>VLOOKUP($A22,'Return Data'!$B$7:$R$2700,4,0)</f>
        <v>32.207900000000002</v>
      </c>
      <c r="D22" s="65">
        <f>VLOOKUP($A22,'Return Data'!$B$7:$R$2700,5,0)</f>
        <v>2.6825999999999999</v>
      </c>
      <c r="E22" s="66">
        <f t="shared" si="0"/>
        <v>17</v>
      </c>
      <c r="F22" s="65">
        <f>VLOOKUP($A22,'Return Data'!$B$7:$R$2700,6,0)</f>
        <v>2.6825999999999999</v>
      </c>
      <c r="G22" s="66">
        <f t="shared" si="1"/>
        <v>17</v>
      </c>
      <c r="H22" s="65">
        <f>VLOOKUP($A22,'Return Data'!$B$7:$R$2700,7,0)</f>
        <v>2.5630000000000002</v>
      </c>
      <c r="I22" s="66">
        <f t="shared" si="2"/>
        <v>18</v>
      </c>
      <c r="J22" s="65">
        <f>VLOOKUP($A22,'Return Data'!$B$7:$R$2700,8,0)</f>
        <v>2.5767000000000002</v>
      </c>
      <c r="K22" s="66">
        <f t="shared" si="3"/>
        <v>18</v>
      </c>
      <c r="L22" s="65">
        <f>VLOOKUP($A22,'Return Data'!$B$7:$R$2700,9,0)</f>
        <v>2.7482000000000002</v>
      </c>
      <c r="M22" s="66">
        <f t="shared" si="4"/>
        <v>18</v>
      </c>
      <c r="N22" s="65">
        <f>VLOOKUP($A22,'Return Data'!$B$7:$R$2700,10,0)</f>
        <v>2.9897999999999998</v>
      </c>
      <c r="O22" s="66">
        <f t="shared" si="5"/>
        <v>18</v>
      </c>
      <c r="P22" s="65">
        <f>VLOOKUP($A22,'Return Data'!$B$7:$R$2700,11,0)</f>
        <v>3.6027999999999998</v>
      </c>
      <c r="Q22" s="66">
        <f t="shared" si="11"/>
        <v>17</v>
      </c>
      <c r="R22" s="65">
        <f>VLOOKUP($A22,'Return Data'!$B$7:$R$2700,12,0)</f>
        <v>4.16</v>
      </c>
      <c r="S22" s="66">
        <f>RANK(R22,R$8:R$26,0)</f>
        <v>17</v>
      </c>
      <c r="T22" s="65">
        <f>VLOOKUP($A22,'Return Data'!$B$7:$R$2700,13,0)</f>
        <v>4.7949999999999999</v>
      </c>
      <c r="U22" s="66">
        <f>RANK(T22,T$8:T$26,0)</f>
        <v>16</v>
      </c>
      <c r="V22" s="65">
        <f>VLOOKUP($A22,'Return Data'!$B$7:$R$2700,17,0)</f>
        <v>6.3840000000000003</v>
      </c>
      <c r="W22" s="66">
        <f>RANK(V22,V$8:V$26,0)</f>
        <v>15</v>
      </c>
      <c r="X22" s="65">
        <f>VLOOKUP($A22,'Return Data'!$B$7:$R$2700,14,0)</f>
        <v>6.6269</v>
      </c>
      <c r="Y22" s="66">
        <f>RANK(X22,X$8:X$26,0)</f>
        <v>13</v>
      </c>
      <c r="Z22" s="65">
        <f>VLOOKUP($A22,'Return Data'!$B$7:$R$2700,16,0)</f>
        <v>8.1683000000000003</v>
      </c>
      <c r="AA22" s="67">
        <f t="shared" si="9"/>
        <v>5</v>
      </c>
    </row>
    <row r="23" spans="1:27" x14ac:dyDescent="0.3">
      <c r="A23" s="63" t="s">
        <v>1270</v>
      </c>
      <c r="B23" s="64">
        <f>VLOOKUP($A23,'Return Data'!$B$7:$R$2700,3,0)</f>
        <v>44158</v>
      </c>
      <c r="C23" s="65">
        <f>VLOOKUP($A23,'Return Data'!$B$7:$R$2700,4,0)</f>
        <v>33.751600000000003</v>
      </c>
      <c r="D23" s="65">
        <f>VLOOKUP($A23,'Return Data'!$B$7:$R$2700,5,0)</f>
        <v>3.8944000000000001</v>
      </c>
      <c r="E23" s="66">
        <f t="shared" si="0"/>
        <v>7</v>
      </c>
      <c r="F23" s="65">
        <f>VLOOKUP($A23,'Return Data'!$B$7:$R$2700,6,0)</f>
        <v>3.8944000000000001</v>
      </c>
      <c r="G23" s="66">
        <f t="shared" si="1"/>
        <v>7</v>
      </c>
      <c r="H23" s="65">
        <f>VLOOKUP($A23,'Return Data'!$B$7:$R$2700,7,0)</f>
        <v>4.3417000000000003</v>
      </c>
      <c r="I23" s="66">
        <f t="shared" si="2"/>
        <v>10</v>
      </c>
      <c r="J23" s="65">
        <f>VLOOKUP($A23,'Return Data'!$B$7:$R$2700,8,0)</f>
        <v>4.5266999999999999</v>
      </c>
      <c r="K23" s="66">
        <f t="shared" si="3"/>
        <v>9</v>
      </c>
      <c r="L23" s="65">
        <f>VLOOKUP($A23,'Return Data'!$B$7:$R$2700,9,0)</f>
        <v>4.1976000000000004</v>
      </c>
      <c r="M23" s="66">
        <f t="shared" si="4"/>
        <v>8</v>
      </c>
      <c r="N23" s="65">
        <f>VLOOKUP($A23,'Return Data'!$B$7:$R$2700,10,0)</f>
        <v>4.5603999999999996</v>
      </c>
      <c r="O23" s="66">
        <f t="shared" si="5"/>
        <v>3</v>
      </c>
      <c r="P23" s="65">
        <f>VLOOKUP($A23,'Return Data'!$B$7:$R$2700,11,0)</f>
        <v>5.5385</v>
      </c>
      <c r="Q23" s="66">
        <f t="shared" si="11"/>
        <v>3</v>
      </c>
      <c r="R23" s="65">
        <f>VLOOKUP($A23,'Return Data'!$B$7:$R$2700,12,0)</f>
        <v>6.5002000000000004</v>
      </c>
      <c r="S23" s="66">
        <f>RANK(R23,R$8:R$26,0)</f>
        <v>6</v>
      </c>
      <c r="T23" s="65">
        <f>VLOOKUP($A23,'Return Data'!$B$7:$R$2700,13,0)</f>
        <v>6.4861000000000004</v>
      </c>
      <c r="U23" s="66">
        <f>RANK(T23,T$8:T$26,0)</f>
        <v>6</v>
      </c>
      <c r="V23" s="65">
        <f>VLOOKUP($A23,'Return Data'!$B$7:$R$2700,17,0)</f>
        <v>7.6074000000000002</v>
      </c>
      <c r="W23" s="66">
        <f>RANK(V23,V$8:V$26,0)</f>
        <v>6</v>
      </c>
      <c r="X23" s="65">
        <f>VLOOKUP($A23,'Return Data'!$B$7:$R$2700,14,0)</f>
        <v>7.5019999999999998</v>
      </c>
      <c r="Y23" s="66">
        <f>RANK(X23,X$8:X$26,0)</f>
        <v>6</v>
      </c>
      <c r="Z23" s="65">
        <f>VLOOKUP($A23,'Return Data'!$B$7:$R$2700,16,0)</f>
        <v>8.3874999999999993</v>
      </c>
      <c r="AA23" s="67">
        <f t="shared" si="9"/>
        <v>3</v>
      </c>
    </row>
    <row r="24" spans="1:27" x14ac:dyDescent="0.3">
      <c r="A24" s="63" t="s">
        <v>1272</v>
      </c>
      <c r="B24" s="64">
        <f>VLOOKUP($A24,'Return Data'!$B$7:$R$2700,3,0)</f>
        <v>44158</v>
      </c>
      <c r="C24" s="65">
        <f>VLOOKUP($A24,'Return Data'!$B$7:$R$2700,4,0)</f>
        <v>11.573600000000001</v>
      </c>
      <c r="D24" s="65">
        <f>VLOOKUP($A24,'Return Data'!$B$7:$R$2700,5,0)</f>
        <v>2.9441999999999999</v>
      </c>
      <c r="E24" s="66">
        <f t="shared" si="0"/>
        <v>16</v>
      </c>
      <c r="F24" s="65">
        <f>VLOOKUP($A24,'Return Data'!$B$7:$R$2700,6,0)</f>
        <v>2.9441999999999999</v>
      </c>
      <c r="G24" s="66">
        <f t="shared" si="1"/>
        <v>16</v>
      </c>
      <c r="H24" s="65">
        <f>VLOOKUP($A24,'Return Data'!$B$7:$R$2700,7,0)</f>
        <v>3.6303999999999998</v>
      </c>
      <c r="I24" s="66">
        <f t="shared" si="2"/>
        <v>16</v>
      </c>
      <c r="J24" s="65">
        <f>VLOOKUP($A24,'Return Data'!$B$7:$R$2700,8,0)</f>
        <v>3.8578000000000001</v>
      </c>
      <c r="K24" s="66">
        <f t="shared" si="3"/>
        <v>16</v>
      </c>
      <c r="L24" s="65">
        <f>VLOOKUP($A24,'Return Data'!$B$7:$R$2700,9,0)</f>
        <v>3.4794</v>
      </c>
      <c r="M24" s="66">
        <f t="shared" si="4"/>
        <v>16</v>
      </c>
      <c r="N24" s="65">
        <f>VLOOKUP($A24,'Return Data'!$B$7:$R$2700,10,0)</f>
        <v>3.5960000000000001</v>
      </c>
      <c r="O24" s="66">
        <f t="shared" si="5"/>
        <v>16</v>
      </c>
      <c r="P24" s="65">
        <f>VLOOKUP($A24,'Return Data'!$B$7:$R$2700,11,0)</f>
        <v>4.0625</v>
      </c>
      <c r="Q24" s="66">
        <f t="shared" si="11"/>
        <v>16</v>
      </c>
      <c r="R24" s="65">
        <f>VLOOKUP($A24,'Return Data'!$B$7:$R$2700,12,0)</f>
        <v>5.2641</v>
      </c>
      <c r="S24" s="66">
        <f>RANK(R24,R$8:R$26,0)</f>
        <v>15</v>
      </c>
      <c r="T24" s="65">
        <f>VLOOKUP($A24,'Return Data'!$B$7:$R$2700,13,0)</f>
        <v>5.3719999999999999</v>
      </c>
      <c r="U24" s="66">
        <f>RANK(T24,T$8:T$26,0)</f>
        <v>15</v>
      </c>
      <c r="V24" s="65">
        <f>VLOOKUP($A24,'Return Data'!$B$7:$R$2700,17,0)</f>
        <v>6.8592000000000004</v>
      </c>
      <c r="W24" s="66">
        <f>RANK(V24,V$8:V$26,0)</f>
        <v>14</v>
      </c>
      <c r="X24" s="65"/>
      <c r="Y24" s="66"/>
      <c r="Z24" s="65">
        <f>VLOOKUP($A24,'Return Data'!$B$7:$R$2700,16,0)</f>
        <v>6.9943999999999997</v>
      </c>
      <c r="AA24" s="67">
        <f t="shared" si="9"/>
        <v>16</v>
      </c>
    </row>
    <row r="25" spans="1:27" x14ac:dyDescent="0.3">
      <c r="A25" s="63" t="s">
        <v>1274</v>
      </c>
      <c r="B25" s="64">
        <f>VLOOKUP($A25,'Return Data'!$B$7:$R$2700,3,0)</f>
        <v>44158</v>
      </c>
      <c r="C25" s="65">
        <f>VLOOKUP($A25,'Return Data'!$B$7:$R$2700,4,0)</f>
        <v>3619.0185999999999</v>
      </c>
      <c r="D25" s="65">
        <f>VLOOKUP($A25,'Return Data'!$B$7:$R$2700,5,0)</f>
        <v>3.3292000000000002</v>
      </c>
      <c r="E25" s="66">
        <f t="shared" si="0"/>
        <v>11</v>
      </c>
      <c r="F25" s="65">
        <f>VLOOKUP($A25,'Return Data'!$B$7:$R$2700,6,0)</f>
        <v>3.3292000000000002</v>
      </c>
      <c r="G25" s="66">
        <f t="shared" si="1"/>
        <v>11</v>
      </c>
      <c r="H25" s="65">
        <f>VLOOKUP($A25,'Return Data'!$B$7:$R$2700,7,0)</f>
        <v>4.3311000000000002</v>
      </c>
      <c r="I25" s="66">
        <f t="shared" si="2"/>
        <v>11</v>
      </c>
      <c r="J25" s="65">
        <f>VLOOKUP($A25,'Return Data'!$B$7:$R$2700,8,0)</f>
        <v>4.5400999999999998</v>
      </c>
      <c r="K25" s="66">
        <f t="shared" si="3"/>
        <v>8</v>
      </c>
      <c r="L25" s="65">
        <f>VLOOKUP($A25,'Return Data'!$B$7:$R$2700,9,0)</f>
        <v>4.3346</v>
      </c>
      <c r="M25" s="66">
        <f t="shared" si="4"/>
        <v>3</v>
      </c>
      <c r="N25" s="65">
        <f>VLOOKUP($A25,'Return Data'!$B$7:$R$2700,10,0)</f>
        <v>4.7691999999999997</v>
      </c>
      <c r="O25" s="66">
        <f t="shared" si="5"/>
        <v>1</v>
      </c>
      <c r="P25" s="65">
        <f>VLOOKUP($A25,'Return Data'!$B$7:$R$2700,11,0)</f>
        <v>5.5674999999999999</v>
      </c>
      <c r="Q25" s="66">
        <f t="shared" si="11"/>
        <v>2</v>
      </c>
      <c r="R25" s="65">
        <f>VLOOKUP($A25,'Return Data'!$B$7:$R$2700,12,0)</f>
        <v>6.9108000000000001</v>
      </c>
      <c r="S25" s="66">
        <f>RANK(R25,R$8:R$26,0)</f>
        <v>3</v>
      </c>
      <c r="T25" s="65">
        <f>VLOOKUP($A25,'Return Data'!$B$7:$R$2700,13,0)</f>
        <v>6.6792999999999996</v>
      </c>
      <c r="U25" s="66">
        <f>RANK(T25,T$8:T$26,0)</f>
        <v>3</v>
      </c>
      <c r="V25" s="65">
        <f>VLOOKUP($A25,'Return Data'!$B$7:$R$2700,17,0)</f>
        <v>7.7781000000000002</v>
      </c>
      <c r="W25" s="66">
        <f>RANK(V25,V$8:V$26,0)</f>
        <v>3</v>
      </c>
      <c r="X25" s="65">
        <f>VLOOKUP($A25,'Return Data'!$B$7:$R$2700,14,0)</f>
        <v>4.9751000000000003</v>
      </c>
      <c r="Y25" s="66">
        <f>RANK(X25,X$8:X$26,0)</f>
        <v>14</v>
      </c>
      <c r="Z25" s="65">
        <f>VLOOKUP($A25,'Return Data'!$B$7:$R$2700,16,0)</f>
        <v>6.9978999999999996</v>
      </c>
      <c r="AA25" s="67">
        <f t="shared" si="9"/>
        <v>15</v>
      </c>
    </row>
    <row r="26" spans="1:27" x14ac:dyDescent="0.3">
      <c r="A26" s="63" t="s">
        <v>1276</v>
      </c>
      <c r="B26" s="64">
        <f>VLOOKUP($A26,'Return Data'!$B$7:$R$2700,3,0)</f>
        <v>44158</v>
      </c>
      <c r="C26" s="65">
        <f>VLOOKUP($A26,'Return Data'!$B$7:$R$2700,4,0)</f>
        <v>2364.2599</v>
      </c>
      <c r="D26" s="65">
        <f>VLOOKUP($A26,'Return Data'!$B$7:$R$2700,5,0)</f>
        <v>3.9988000000000001</v>
      </c>
      <c r="E26" s="66">
        <f t="shared" si="0"/>
        <v>4</v>
      </c>
      <c r="F26" s="65">
        <f>VLOOKUP($A26,'Return Data'!$B$7:$R$2700,6,0)</f>
        <v>3.9988000000000001</v>
      </c>
      <c r="G26" s="66">
        <f t="shared" si="1"/>
        <v>4</v>
      </c>
      <c r="H26" s="65">
        <f>VLOOKUP($A26,'Return Data'!$B$7:$R$2700,7,0)</f>
        <v>4.3981000000000003</v>
      </c>
      <c r="I26" s="66">
        <f t="shared" si="2"/>
        <v>6</v>
      </c>
      <c r="J26" s="65">
        <f>VLOOKUP($A26,'Return Data'!$B$7:$R$2700,8,0)</f>
        <v>4.5818000000000003</v>
      </c>
      <c r="K26" s="66">
        <f t="shared" si="3"/>
        <v>7</v>
      </c>
      <c r="L26" s="65">
        <f>VLOOKUP($A26,'Return Data'!$B$7:$R$2700,9,0)</f>
        <v>4.1502999999999997</v>
      </c>
      <c r="M26" s="66">
        <f t="shared" si="4"/>
        <v>10</v>
      </c>
      <c r="N26" s="65">
        <f>VLOOKUP($A26,'Return Data'!$B$7:$R$2700,10,0)</f>
        <v>4.3667999999999996</v>
      </c>
      <c r="O26" s="66">
        <f t="shared" si="5"/>
        <v>6</v>
      </c>
      <c r="P26" s="65">
        <f>VLOOKUP($A26,'Return Data'!$B$7:$R$2700,11,0)</f>
        <v>5.2443999999999997</v>
      </c>
      <c r="Q26" s="66">
        <f t="shared" si="11"/>
        <v>7</v>
      </c>
      <c r="R26" s="65">
        <f>VLOOKUP($A26,'Return Data'!$B$7:$R$2700,12,0)</f>
        <v>6.4071999999999996</v>
      </c>
      <c r="S26" s="66">
        <f>RANK(R26,R$8:R$26,0)</f>
        <v>8</v>
      </c>
      <c r="T26" s="65">
        <f>VLOOKUP($A26,'Return Data'!$B$7:$R$2700,13,0)</f>
        <v>6.3390000000000004</v>
      </c>
      <c r="U26" s="66">
        <f>RANK(T26,T$8:T$26,0)</f>
        <v>8</v>
      </c>
      <c r="V26" s="65">
        <f>VLOOKUP($A26,'Return Data'!$B$7:$R$2700,17,0)</f>
        <v>7.4050000000000002</v>
      </c>
      <c r="W26" s="66">
        <f>RANK(V26,V$8:V$26,0)</f>
        <v>9</v>
      </c>
      <c r="X26" s="65">
        <f>VLOOKUP($A26,'Return Data'!$B$7:$R$2700,14,0)</f>
        <v>7.4920999999999998</v>
      </c>
      <c r="Y26" s="66">
        <f>RANK(X26,X$8:X$26,0)</f>
        <v>7</v>
      </c>
      <c r="Z26" s="65">
        <f>VLOOKUP($A26,'Return Data'!$B$7:$R$2700,16,0)</f>
        <v>8.0077999999999996</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3.5172736842105259</v>
      </c>
      <c r="E28" s="74"/>
      <c r="F28" s="75">
        <f>AVERAGE(F8:F26)</f>
        <v>3.5172736842105259</v>
      </c>
      <c r="G28" s="74"/>
      <c r="H28" s="75">
        <f>AVERAGE(H8:H26)</f>
        <v>4.0647736842105262</v>
      </c>
      <c r="I28" s="74"/>
      <c r="J28" s="75">
        <f>AVERAGE(J8:J26)</f>
        <v>4.1856736842105251</v>
      </c>
      <c r="K28" s="74"/>
      <c r="L28" s="75">
        <f>AVERAGE(L8:L26)</f>
        <v>3.8834473684210518</v>
      </c>
      <c r="M28" s="74"/>
      <c r="N28" s="75">
        <f>AVERAGE(N8:N26)</f>
        <v>4.0183315789473681</v>
      </c>
      <c r="O28" s="74"/>
      <c r="P28" s="75">
        <f>AVERAGE(P8:P26)</f>
        <v>4.6978684210526307</v>
      </c>
      <c r="Q28" s="74"/>
      <c r="R28" s="75">
        <f>AVERAGE(R8:R26)</f>
        <v>5.990911111111112</v>
      </c>
      <c r="S28" s="74"/>
      <c r="T28" s="75">
        <f>AVERAGE(T8:T26)</f>
        <v>6.0052111111111124</v>
      </c>
      <c r="U28" s="74"/>
      <c r="V28" s="75">
        <f>AVERAGE(V8:V26)</f>
        <v>7.2667124999999997</v>
      </c>
      <c r="W28" s="74"/>
      <c r="X28" s="75">
        <f>AVERAGE(X8:X26)</f>
        <v>7.1868071428571421</v>
      </c>
      <c r="Y28" s="74"/>
      <c r="Z28" s="75">
        <f>AVERAGE(Z8:Z26)</f>
        <v>7.5630315789473679</v>
      </c>
      <c r="AA28" s="76"/>
    </row>
    <row r="29" spans="1:27" x14ac:dyDescent="0.3">
      <c r="A29" s="73" t="s">
        <v>28</v>
      </c>
      <c r="B29" s="74"/>
      <c r="C29" s="74"/>
      <c r="D29" s="75">
        <f>MIN(D8:D26)</f>
        <v>2.4306000000000001</v>
      </c>
      <c r="E29" s="74"/>
      <c r="F29" s="75">
        <f>MIN(F8:F26)</f>
        <v>2.4306000000000001</v>
      </c>
      <c r="G29" s="74"/>
      <c r="H29" s="75">
        <f>MIN(H8:H26)</f>
        <v>2.3149000000000002</v>
      </c>
      <c r="I29" s="74"/>
      <c r="J29" s="75">
        <f>MIN(J8:J26)</f>
        <v>2.3285999999999998</v>
      </c>
      <c r="K29" s="74"/>
      <c r="L29" s="75">
        <f>MIN(L8:L26)</f>
        <v>2.4196</v>
      </c>
      <c r="M29" s="74"/>
      <c r="N29" s="75">
        <f>MIN(N8:N26)</f>
        <v>2.6398000000000001</v>
      </c>
      <c r="O29" s="74"/>
      <c r="P29" s="75">
        <f>MIN(P8:P26)</f>
        <v>2.6145</v>
      </c>
      <c r="Q29" s="74"/>
      <c r="R29" s="75">
        <f>MIN(R8:R26)</f>
        <v>3.1911999999999998</v>
      </c>
      <c r="S29" s="74"/>
      <c r="T29" s="75">
        <f>MIN(T8:T26)</f>
        <v>3.8530000000000002</v>
      </c>
      <c r="U29" s="74"/>
      <c r="V29" s="75">
        <f>MIN(V8:V26)</f>
        <v>5.9531000000000001</v>
      </c>
      <c r="W29" s="74"/>
      <c r="X29" s="75">
        <f>MIN(X8:X26)</f>
        <v>4.9751000000000003</v>
      </c>
      <c r="Y29" s="74"/>
      <c r="Z29" s="75">
        <f>MIN(Z8:Z26)</f>
        <v>5.5202</v>
      </c>
      <c r="AA29" s="76"/>
    </row>
    <row r="30" spans="1:27" ht="15" thickBot="1" x14ac:dyDescent="0.35">
      <c r="A30" s="77" t="s">
        <v>29</v>
      </c>
      <c r="B30" s="78"/>
      <c r="C30" s="78"/>
      <c r="D30" s="79">
        <f>MAX(D8:D26)</f>
        <v>4.6893000000000002</v>
      </c>
      <c r="E30" s="78"/>
      <c r="F30" s="79">
        <f>MAX(F8:F26)</f>
        <v>4.6893000000000002</v>
      </c>
      <c r="G30" s="78"/>
      <c r="H30" s="79">
        <f>MAX(H8:H26)</f>
        <v>4.8573000000000004</v>
      </c>
      <c r="I30" s="78"/>
      <c r="J30" s="79">
        <f>MAX(J8:J26)</f>
        <v>4.9184999999999999</v>
      </c>
      <c r="K30" s="78"/>
      <c r="L30" s="79">
        <f>MAX(L8:L26)</f>
        <v>4.4798</v>
      </c>
      <c r="M30" s="78"/>
      <c r="N30" s="79">
        <f>MAX(N8:N26)</f>
        <v>4.7691999999999997</v>
      </c>
      <c r="O30" s="78"/>
      <c r="P30" s="79">
        <f>MAX(P8:P26)</f>
        <v>5.6779000000000002</v>
      </c>
      <c r="Q30" s="78"/>
      <c r="R30" s="79">
        <f>MAX(R8:R26)</f>
        <v>7.1773999999999996</v>
      </c>
      <c r="S30" s="78"/>
      <c r="T30" s="79">
        <f>MAX(T8:T26)</f>
        <v>6.9715999999999996</v>
      </c>
      <c r="U30" s="78"/>
      <c r="V30" s="79">
        <f>MAX(V8:V26)</f>
        <v>7.7923</v>
      </c>
      <c r="W30" s="78"/>
      <c r="X30" s="79">
        <f>MAX(X8:X26)</f>
        <v>7.7750000000000004</v>
      </c>
      <c r="Y30" s="78"/>
      <c r="Z30" s="79">
        <f>MAX(Z8:Z26)</f>
        <v>8.4280000000000008</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44158</v>
      </c>
      <c r="C8" s="65">
        <f>VLOOKUP($A8,'Return Data'!$B$7:$R$2700,4,0)</f>
        <v>281.35969999999998</v>
      </c>
      <c r="D8" s="65">
        <f>VLOOKUP($A8,'Return Data'!$B$7:$R$2700,5,0)</f>
        <v>3.6074999999999999</v>
      </c>
      <c r="E8" s="66">
        <f t="shared" ref="E8:E26" si="0">RANK(D8,D$8:D$26,0)</f>
        <v>6</v>
      </c>
      <c r="F8" s="65">
        <f>VLOOKUP($A8,'Return Data'!$B$7:$R$2700,6,0)</f>
        <v>3.6074999999999999</v>
      </c>
      <c r="G8" s="66">
        <f t="shared" ref="G8:G26" si="1">RANK(F8,F$8:F$26,0)</f>
        <v>6</v>
      </c>
      <c r="H8" s="65">
        <f>VLOOKUP($A8,'Return Data'!$B$7:$R$2700,7,0)</f>
        <v>4.6241000000000003</v>
      </c>
      <c r="I8" s="66">
        <f t="shared" ref="I8:I26" si="2">RANK(H8,H$8:H$26,0)</f>
        <v>2</v>
      </c>
      <c r="J8" s="65">
        <f>VLOOKUP($A8,'Return Data'!$B$7:$R$2700,8,0)</f>
        <v>4.7929000000000004</v>
      </c>
      <c r="K8" s="66">
        <f t="shared" ref="K8:K26" si="3">RANK(J8,J$8:J$26,0)</f>
        <v>1</v>
      </c>
      <c r="L8" s="65">
        <f>VLOOKUP($A8,'Return Data'!$B$7:$R$2700,9,0)</f>
        <v>4.3522999999999996</v>
      </c>
      <c r="M8" s="66">
        <f t="shared" ref="M8:M26" si="4">RANK(L8,L$8:L$26,0)</f>
        <v>1</v>
      </c>
      <c r="N8" s="65">
        <f>VLOOKUP($A8,'Return Data'!$B$7:$R$2700,10,0)</f>
        <v>4.4778000000000002</v>
      </c>
      <c r="O8" s="66">
        <f t="shared" ref="O8:O26" si="5">RANK(N8,N$8:N$26,0)</f>
        <v>2</v>
      </c>
      <c r="P8" s="65">
        <f>VLOOKUP($A8,'Return Data'!$B$7:$R$2700,11,0)</f>
        <v>5.5502000000000002</v>
      </c>
      <c r="Q8" s="66">
        <f t="shared" ref="Q8:Q20" si="6">RANK(P8,P$8:P$26,0)</f>
        <v>1</v>
      </c>
      <c r="R8" s="65">
        <f>VLOOKUP($A8,'Return Data'!$B$7:$R$2700,12,0)</f>
        <v>6.9263000000000003</v>
      </c>
      <c r="S8" s="66">
        <f t="shared" ref="S8:S20" si="7">RANK(R8,R$8:R$26,0)</f>
        <v>2</v>
      </c>
      <c r="T8" s="65">
        <f>VLOOKUP($A8,'Return Data'!$B$7:$R$2700,13,0)</f>
        <v>6.8419999999999996</v>
      </c>
      <c r="U8" s="66">
        <f t="shared" ref="U8:U20" si="8">RANK(T8,T$8:T$26,0)</f>
        <v>1</v>
      </c>
      <c r="V8" s="65">
        <f>VLOOKUP($A8,'Return Data'!$B$7:$R$2700,17,0)</f>
        <v>7.657</v>
      </c>
      <c r="W8" s="66">
        <f t="shared" ref="W8:W22" si="9">RANK(V8,V$8:V$26,0)</f>
        <v>1</v>
      </c>
      <c r="X8" s="65">
        <f>VLOOKUP($A8,'Return Data'!$B$7:$R$2700,14,0)</f>
        <v>7.6378000000000004</v>
      </c>
      <c r="Y8" s="66">
        <f t="shared" ref="Y8:Y22" si="10">RANK(X8,X$8:X$26,0)</f>
        <v>1</v>
      </c>
      <c r="Z8" s="65">
        <f>VLOOKUP($A8,'Return Data'!$B$7:$R$2700,16,0)</f>
        <v>7.0785</v>
      </c>
      <c r="AA8" s="67">
        <f t="shared" ref="AA8:AA26" si="11">RANK(Z8,Z$8:Z$26,0)</f>
        <v>11</v>
      </c>
    </row>
    <row r="9" spans="1:27" x14ac:dyDescent="0.3">
      <c r="A9" s="63" t="s">
        <v>1241</v>
      </c>
      <c r="B9" s="64">
        <f>VLOOKUP($A9,'Return Data'!$B$7:$R$2700,3,0)</f>
        <v>44158</v>
      </c>
      <c r="C9" s="65">
        <f>VLOOKUP($A9,'Return Data'!$B$7:$R$2700,4,0)</f>
        <v>1090.4494</v>
      </c>
      <c r="D9" s="65">
        <f>VLOOKUP($A9,'Return Data'!$B$7:$R$2700,5,0)</f>
        <v>4.5438999999999998</v>
      </c>
      <c r="E9" s="66">
        <f t="shared" si="0"/>
        <v>1</v>
      </c>
      <c r="F9" s="65">
        <f>VLOOKUP($A9,'Return Data'!$B$7:$R$2700,6,0)</f>
        <v>4.5438999999999998</v>
      </c>
      <c r="G9" s="66">
        <f t="shared" si="1"/>
        <v>1</v>
      </c>
      <c r="H9" s="65">
        <f>VLOOKUP($A9,'Return Data'!$B$7:$R$2700,7,0)</f>
        <v>4.7115999999999998</v>
      </c>
      <c r="I9" s="66">
        <f t="shared" si="2"/>
        <v>1</v>
      </c>
      <c r="J9" s="65">
        <f>VLOOKUP($A9,'Return Data'!$B$7:$R$2700,8,0)</f>
        <v>4.5787000000000004</v>
      </c>
      <c r="K9" s="66">
        <f t="shared" si="3"/>
        <v>2</v>
      </c>
      <c r="L9" s="65">
        <f>VLOOKUP($A9,'Return Data'!$B$7:$R$2700,9,0)</f>
        <v>4.1920999999999999</v>
      </c>
      <c r="M9" s="66">
        <f t="shared" si="4"/>
        <v>2</v>
      </c>
      <c r="N9" s="65">
        <f>VLOOKUP($A9,'Return Data'!$B$7:$R$2700,10,0)</f>
        <v>4.3574999999999999</v>
      </c>
      <c r="O9" s="66">
        <f t="shared" si="5"/>
        <v>3</v>
      </c>
      <c r="P9" s="65">
        <f>VLOOKUP($A9,'Return Data'!$B$7:$R$2700,11,0)</f>
        <v>5.0980999999999996</v>
      </c>
      <c r="Q9" s="66">
        <f t="shared" si="6"/>
        <v>6</v>
      </c>
      <c r="R9" s="65">
        <f>VLOOKUP($A9,'Return Data'!$B$7:$R$2700,12,0)</f>
        <v>6.5236000000000001</v>
      </c>
      <c r="S9" s="66">
        <f t="shared" si="7"/>
        <v>5</v>
      </c>
      <c r="T9" s="65">
        <f>VLOOKUP($A9,'Return Data'!$B$7:$R$2700,13,0)</f>
        <v>6.4288999999999996</v>
      </c>
      <c r="U9" s="66">
        <f t="shared" si="8"/>
        <v>4</v>
      </c>
      <c r="V9" s="65"/>
      <c r="W9" s="66"/>
      <c r="X9" s="65"/>
      <c r="Y9" s="66"/>
      <c r="Z9" s="65">
        <f>VLOOKUP($A9,'Return Data'!$B$7:$R$2700,16,0)</f>
        <v>6.8800999999999997</v>
      </c>
      <c r="AA9" s="67">
        <f t="shared" si="11"/>
        <v>14</v>
      </c>
    </row>
    <row r="10" spans="1:27" x14ac:dyDescent="0.3">
      <c r="A10" s="63" t="s">
        <v>1243</v>
      </c>
      <c r="B10" s="64">
        <f>VLOOKUP($A10,'Return Data'!$B$7:$R$2700,3,0)</f>
        <v>44158</v>
      </c>
      <c r="C10" s="65">
        <f>VLOOKUP($A10,'Return Data'!$B$7:$R$2700,4,0)</f>
        <v>1075.3154</v>
      </c>
      <c r="D10" s="65">
        <f>VLOOKUP($A10,'Return Data'!$B$7:$R$2700,5,0)</f>
        <v>2.1840999999999999</v>
      </c>
      <c r="E10" s="66">
        <f t="shared" si="0"/>
        <v>19</v>
      </c>
      <c r="F10" s="65">
        <f>VLOOKUP($A10,'Return Data'!$B$7:$R$2700,6,0)</f>
        <v>2.1840999999999999</v>
      </c>
      <c r="G10" s="66">
        <f t="shared" si="1"/>
        <v>19</v>
      </c>
      <c r="H10" s="65">
        <f>VLOOKUP($A10,'Return Data'!$B$7:$R$2700,7,0)</f>
        <v>2.6499000000000001</v>
      </c>
      <c r="I10" s="66">
        <f t="shared" si="2"/>
        <v>17</v>
      </c>
      <c r="J10" s="65">
        <f>VLOOKUP($A10,'Return Data'!$B$7:$R$2700,8,0)</f>
        <v>2.6802000000000001</v>
      </c>
      <c r="K10" s="66">
        <f t="shared" si="3"/>
        <v>17</v>
      </c>
      <c r="L10" s="65">
        <f>VLOOKUP($A10,'Return Data'!$B$7:$R$2700,9,0)</f>
        <v>2.7374000000000001</v>
      </c>
      <c r="M10" s="66">
        <f t="shared" si="4"/>
        <v>17</v>
      </c>
      <c r="N10" s="65">
        <f>VLOOKUP($A10,'Return Data'!$B$7:$R$2700,10,0)</f>
        <v>3.1482999999999999</v>
      </c>
      <c r="O10" s="66">
        <f t="shared" si="5"/>
        <v>16</v>
      </c>
      <c r="P10" s="65">
        <f>VLOOKUP($A10,'Return Data'!$B$7:$R$2700,11,0)</f>
        <v>2.8782999999999999</v>
      </c>
      <c r="Q10" s="66">
        <f t="shared" si="6"/>
        <v>18</v>
      </c>
      <c r="R10" s="65">
        <f>VLOOKUP($A10,'Return Data'!$B$7:$R$2700,12,0)</f>
        <v>3.9298999999999999</v>
      </c>
      <c r="S10" s="66">
        <f t="shared" si="7"/>
        <v>17</v>
      </c>
      <c r="T10" s="65">
        <f>VLOOKUP($A10,'Return Data'!$B$7:$R$2700,13,0)</f>
        <v>4.1702000000000004</v>
      </c>
      <c r="U10" s="66">
        <f t="shared" si="8"/>
        <v>17</v>
      </c>
      <c r="V10" s="65"/>
      <c r="W10" s="66"/>
      <c r="X10" s="65"/>
      <c r="Y10" s="66"/>
      <c r="Z10" s="65">
        <f>VLOOKUP($A10,'Return Data'!$B$7:$R$2700,16,0)</f>
        <v>5.1982999999999997</v>
      </c>
      <c r="AA10" s="67">
        <f t="shared" si="11"/>
        <v>18</v>
      </c>
    </row>
    <row r="11" spans="1:27" x14ac:dyDescent="0.3">
      <c r="A11" s="63" t="s">
        <v>1245</v>
      </c>
      <c r="B11" s="64">
        <f>VLOOKUP($A11,'Return Data'!$B$7:$R$2700,3,0)</f>
        <v>44158</v>
      </c>
      <c r="C11" s="65">
        <f>VLOOKUP($A11,'Return Data'!$B$7:$R$2700,4,0)</f>
        <v>40.795699999999997</v>
      </c>
      <c r="D11" s="65">
        <f>VLOOKUP($A11,'Return Data'!$B$7:$R$2700,5,0)</f>
        <v>2.7742</v>
      </c>
      <c r="E11" s="66">
        <f t="shared" si="0"/>
        <v>15</v>
      </c>
      <c r="F11" s="65">
        <f>VLOOKUP($A11,'Return Data'!$B$7:$R$2700,6,0)</f>
        <v>2.7742</v>
      </c>
      <c r="G11" s="66">
        <f t="shared" si="1"/>
        <v>15</v>
      </c>
      <c r="H11" s="65">
        <f>VLOOKUP($A11,'Return Data'!$B$7:$R$2700,7,0)</f>
        <v>3.923</v>
      </c>
      <c r="I11" s="66">
        <f t="shared" si="2"/>
        <v>11</v>
      </c>
      <c r="J11" s="65">
        <f>VLOOKUP($A11,'Return Data'!$B$7:$R$2700,8,0)</f>
        <v>4.0837000000000003</v>
      </c>
      <c r="K11" s="66">
        <f t="shared" si="3"/>
        <v>10</v>
      </c>
      <c r="L11" s="65">
        <f>VLOOKUP($A11,'Return Data'!$B$7:$R$2700,9,0)</f>
        <v>3.6391</v>
      </c>
      <c r="M11" s="66">
        <f t="shared" si="4"/>
        <v>11</v>
      </c>
      <c r="N11" s="65">
        <f>VLOOKUP($A11,'Return Data'!$B$7:$R$2700,10,0)</f>
        <v>3.5316000000000001</v>
      </c>
      <c r="O11" s="66">
        <f t="shared" si="5"/>
        <v>12</v>
      </c>
      <c r="P11" s="65">
        <f>VLOOKUP($A11,'Return Data'!$B$7:$R$2700,11,0)</f>
        <v>4.5738000000000003</v>
      </c>
      <c r="Q11" s="66">
        <f t="shared" si="6"/>
        <v>11</v>
      </c>
      <c r="R11" s="65">
        <f>VLOOKUP($A11,'Return Data'!$B$7:$R$2700,12,0)</f>
        <v>6.1414</v>
      </c>
      <c r="S11" s="66">
        <f t="shared" si="7"/>
        <v>9</v>
      </c>
      <c r="T11" s="65">
        <f>VLOOKUP($A11,'Return Data'!$B$7:$R$2700,13,0)</f>
        <v>5.8912000000000004</v>
      </c>
      <c r="U11" s="66">
        <f t="shared" si="8"/>
        <v>10</v>
      </c>
      <c r="V11" s="65">
        <f>VLOOKUP($A11,'Return Data'!$B$7:$R$2700,17,0)</f>
        <v>7.0766999999999998</v>
      </c>
      <c r="W11" s="66">
        <f t="shared" si="9"/>
        <v>10</v>
      </c>
      <c r="X11" s="65">
        <f>VLOOKUP($A11,'Return Data'!$B$7:$R$2700,14,0)</f>
        <v>7.0121000000000002</v>
      </c>
      <c r="Y11" s="66">
        <f t="shared" si="10"/>
        <v>9</v>
      </c>
      <c r="Z11" s="65">
        <f>VLOOKUP($A11,'Return Data'!$B$7:$R$2700,16,0)</f>
        <v>6.8688000000000002</v>
      </c>
      <c r="AA11" s="67">
        <f t="shared" si="11"/>
        <v>15</v>
      </c>
    </row>
    <row r="12" spans="1:27" x14ac:dyDescent="0.3">
      <c r="A12" s="63" t="s">
        <v>1246</v>
      </c>
      <c r="B12" s="64">
        <f>VLOOKUP($A12,'Return Data'!$B$7:$R$2700,3,0)</f>
        <v>44158</v>
      </c>
      <c r="C12" s="65">
        <f>VLOOKUP($A12,'Return Data'!$B$7:$R$2700,4,0)</f>
        <v>38.484999999999999</v>
      </c>
      <c r="D12" s="65">
        <f>VLOOKUP($A12,'Return Data'!$B$7:$R$2700,5,0)</f>
        <v>3.0356999999999998</v>
      </c>
      <c r="E12" s="66">
        <f t="shared" si="0"/>
        <v>13</v>
      </c>
      <c r="F12" s="65">
        <f>VLOOKUP($A12,'Return Data'!$B$7:$R$2700,6,0)</f>
        <v>3.0356999999999998</v>
      </c>
      <c r="G12" s="66">
        <f t="shared" si="1"/>
        <v>13</v>
      </c>
      <c r="H12" s="65">
        <f>VLOOKUP($A12,'Return Data'!$B$7:$R$2700,7,0)</f>
        <v>3.7501000000000002</v>
      </c>
      <c r="I12" s="66">
        <f t="shared" si="2"/>
        <v>13</v>
      </c>
      <c r="J12" s="65">
        <f>VLOOKUP($A12,'Return Data'!$B$7:$R$2700,8,0)</f>
        <v>3.9215</v>
      </c>
      <c r="K12" s="66">
        <f t="shared" si="3"/>
        <v>13</v>
      </c>
      <c r="L12" s="65">
        <f>VLOOKUP($A12,'Return Data'!$B$7:$R$2700,9,0)</f>
        <v>3.6551</v>
      </c>
      <c r="M12" s="66">
        <f t="shared" si="4"/>
        <v>10</v>
      </c>
      <c r="N12" s="65">
        <f>VLOOKUP($A12,'Return Data'!$B$7:$R$2700,10,0)</f>
        <v>3.7631999999999999</v>
      </c>
      <c r="O12" s="66">
        <f t="shared" si="5"/>
        <v>10</v>
      </c>
      <c r="P12" s="65">
        <f>VLOOKUP($A12,'Return Data'!$B$7:$R$2700,11,0)</f>
        <v>5.0636000000000001</v>
      </c>
      <c r="Q12" s="66">
        <f t="shared" si="6"/>
        <v>7</v>
      </c>
      <c r="R12" s="65">
        <f>VLOOKUP($A12,'Return Data'!$B$7:$R$2700,12,0)</f>
        <v>6.2930999999999999</v>
      </c>
      <c r="S12" s="66">
        <f t="shared" si="7"/>
        <v>7</v>
      </c>
      <c r="T12" s="65">
        <f>VLOOKUP($A12,'Return Data'!$B$7:$R$2700,13,0)</f>
        <v>6.2035999999999998</v>
      </c>
      <c r="U12" s="66">
        <f t="shared" si="8"/>
        <v>7</v>
      </c>
      <c r="V12" s="65">
        <f>VLOOKUP($A12,'Return Data'!$B$7:$R$2700,17,0)</f>
        <v>7.5613000000000001</v>
      </c>
      <c r="W12" s="66">
        <f t="shared" si="9"/>
        <v>4</v>
      </c>
      <c r="X12" s="65">
        <f>VLOOKUP($A12,'Return Data'!$B$7:$R$2700,14,0)</f>
        <v>7.3662999999999998</v>
      </c>
      <c r="Y12" s="66">
        <f t="shared" si="10"/>
        <v>5</v>
      </c>
      <c r="Z12" s="65">
        <f>VLOOKUP($A12,'Return Data'!$B$7:$R$2700,16,0)</f>
        <v>7.4340000000000002</v>
      </c>
      <c r="AA12" s="67">
        <f t="shared" si="11"/>
        <v>7</v>
      </c>
    </row>
    <row r="13" spans="1:27" x14ac:dyDescent="0.3">
      <c r="A13" s="63" t="s">
        <v>1248</v>
      </c>
      <c r="B13" s="64">
        <f>VLOOKUP($A13,'Return Data'!$B$7:$R$2700,3,0)</f>
        <v>44158</v>
      </c>
      <c r="C13" s="65">
        <f>VLOOKUP($A13,'Return Data'!$B$7:$R$2700,4,0)</f>
        <v>4364.0853999999999</v>
      </c>
      <c r="D13" s="65">
        <f>VLOOKUP($A13,'Return Data'!$B$7:$R$2700,5,0)</f>
        <v>3.1726000000000001</v>
      </c>
      <c r="E13" s="66">
        <f t="shared" si="0"/>
        <v>11</v>
      </c>
      <c r="F13" s="65">
        <f>VLOOKUP($A13,'Return Data'!$B$7:$R$2700,6,0)</f>
        <v>3.1726000000000001</v>
      </c>
      <c r="G13" s="66">
        <f t="shared" si="1"/>
        <v>11</v>
      </c>
      <c r="H13" s="65">
        <f>VLOOKUP($A13,'Return Data'!$B$7:$R$2700,7,0)</f>
        <v>4.2607999999999997</v>
      </c>
      <c r="I13" s="66">
        <f t="shared" si="2"/>
        <v>7</v>
      </c>
      <c r="J13" s="65">
        <f>VLOOKUP($A13,'Return Data'!$B$7:$R$2700,8,0)</f>
        <v>4.5167999999999999</v>
      </c>
      <c r="K13" s="66">
        <f t="shared" si="3"/>
        <v>3</v>
      </c>
      <c r="L13" s="65">
        <f>VLOOKUP($A13,'Return Data'!$B$7:$R$2700,9,0)</f>
        <v>4.0852000000000004</v>
      </c>
      <c r="M13" s="66">
        <f t="shared" si="4"/>
        <v>6</v>
      </c>
      <c r="N13" s="65">
        <f>VLOOKUP($A13,'Return Data'!$B$7:$R$2700,10,0)</f>
        <v>4.1515000000000004</v>
      </c>
      <c r="O13" s="66">
        <f t="shared" si="5"/>
        <v>8</v>
      </c>
      <c r="P13" s="65">
        <f>VLOOKUP($A13,'Return Data'!$B$7:$R$2700,11,0)</f>
        <v>5.2244000000000002</v>
      </c>
      <c r="Q13" s="66">
        <f t="shared" si="6"/>
        <v>3</v>
      </c>
      <c r="R13" s="65">
        <f>VLOOKUP($A13,'Return Data'!$B$7:$R$2700,12,0)</f>
        <v>7.0041000000000002</v>
      </c>
      <c r="S13" s="66">
        <f t="shared" si="7"/>
        <v>1</v>
      </c>
      <c r="T13" s="65">
        <f>VLOOKUP($A13,'Return Data'!$B$7:$R$2700,13,0)</f>
        <v>6.7342000000000004</v>
      </c>
      <c r="U13" s="66">
        <f t="shared" si="8"/>
        <v>2</v>
      </c>
      <c r="V13" s="65">
        <f>VLOOKUP($A13,'Return Data'!$B$7:$R$2700,17,0)</f>
        <v>7.5864000000000003</v>
      </c>
      <c r="W13" s="66">
        <f t="shared" si="9"/>
        <v>3</v>
      </c>
      <c r="X13" s="65">
        <f>VLOOKUP($A13,'Return Data'!$B$7:$R$2700,14,0)</f>
        <v>7.4428999999999998</v>
      </c>
      <c r="Y13" s="66">
        <f t="shared" si="10"/>
        <v>2</v>
      </c>
      <c r="Z13" s="65">
        <f>VLOOKUP($A13,'Return Data'!$B$7:$R$2700,16,0)</f>
        <v>7.2450000000000001</v>
      </c>
      <c r="AA13" s="67">
        <f t="shared" si="11"/>
        <v>10</v>
      </c>
    </row>
    <row r="14" spans="1:27" x14ac:dyDescent="0.3">
      <c r="A14" s="63" t="s">
        <v>1250</v>
      </c>
      <c r="B14" s="64">
        <f>VLOOKUP($A14,'Return Data'!$B$7:$R$2700,3,0)</f>
        <v>44158</v>
      </c>
      <c r="C14" s="65">
        <f>VLOOKUP($A14,'Return Data'!$B$7:$R$2700,4,0)</f>
        <v>289.49540000000002</v>
      </c>
      <c r="D14" s="65">
        <f>VLOOKUP($A14,'Return Data'!$B$7:$R$2700,5,0)</f>
        <v>3.4136000000000002</v>
      </c>
      <c r="E14" s="66">
        <f t="shared" si="0"/>
        <v>9</v>
      </c>
      <c r="F14" s="65">
        <f>VLOOKUP($A14,'Return Data'!$B$7:$R$2700,6,0)</f>
        <v>3.4136000000000002</v>
      </c>
      <c r="G14" s="66">
        <f t="shared" si="1"/>
        <v>9</v>
      </c>
      <c r="H14" s="65">
        <f>VLOOKUP($A14,'Return Data'!$B$7:$R$2700,7,0)</f>
        <v>4.0491999999999999</v>
      </c>
      <c r="I14" s="66">
        <f t="shared" si="2"/>
        <v>9</v>
      </c>
      <c r="J14" s="65">
        <f>VLOOKUP($A14,'Return Data'!$B$7:$R$2700,8,0)</f>
        <v>4.2793999999999999</v>
      </c>
      <c r="K14" s="66">
        <f t="shared" si="3"/>
        <v>9</v>
      </c>
      <c r="L14" s="65">
        <f>VLOOKUP($A14,'Return Data'!$B$7:$R$2700,9,0)</f>
        <v>3.8879999999999999</v>
      </c>
      <c r="M14" s="66">
        <f t="shared" si="4"/>
        <v>8</v>
      </c>
      <c r="N14" s="65">
        <f>VLOOKUP($A14,'Return Data'!$B$7:$R$2700,10,0)</f>
        <v>4.1992000000000003</v>
      </c>
      <c r="O14" s="66">
        <f t="shared" si="5"/>
        <v>7</v>
      </c>
      <c r="P14" s="65">
        <f>VLOOKUP($A14,'Return Data'!$B$7:$R$2700,11,0)</f>
        <v>5.1536999999999997</v>
      </c>
      <c r="Q14" s="66">
        <f t="shared" si="6"/>
        <v>4</v>
      </c>
      <c r="R14" s="65">
        <f>VLOOKUP($A14,'Return Data'!$B$7:$R$2700,12,0)</f>
        <v>6.6215999999999999</v>
      </c>
      <c r="S14" s="66">
        <f t="shared" si="7"/>
        <v>4</v>
      </c>
      <c r="T14" s="65">
        <f>VLOOKUP($A14,'Return Data'!$B$7:$R$2700,13,0)</f>
        <v>6.4157999999999999</v>
      </c>
      <c r="U14" s="66">
        <f t="shared" si="8"/>
        <v>5</v>
      </c>
      <c r="V14" s="65">
        <f>VLOOKUP($A14,'Return Data'!$B$7:$R$2700,17,0)</f>
        <v>7.3409000000000004</v>
      </c>
      <c r="W14" s="66">
        <f t="shared" si="9"/>
        <v>6</v>
      </c>
      <c r="X14" s="65">
        <f>VLOOKUP($A14,'Return Data'!$B$7:$R$2700,14,0)</f>
        <v>7.3630000000000004</v>
      </c>
      <c r="Y14" s="66">
        <f t="shared" si="10"/>
        <v>6</v>
      </c>
      <c r="Z14" s="65">
        <f>VLOOKUP($A14,'Return Data'!$B$7:$R$2700,16,0)</f>
        <v>7.4866000000000001</v>
      </c>
      <c r="AA14" s="67">
        <f t="shared" si="11"/>
        <v>6</v>
      </c>
    </row>
    <row r="15" spans="1:27" x14ac:dyDescent="0.3">
      <c r="A15" s="63" t="s">
        <v>1253</v>
      </c>
      <c r="B15" s="64">
        <f>VLOOKUP($A15,'Return Data'!$B$7:$R$2700,3,0)</f>
        <v>44158</v>
      </c>
      <c r="C15" s="65">
        <f>VLOOKUP($A15,'Return Data'!$B$7:$R$2700,4,0)</f>
        <v>31.590199999999999</v>
      </c>
      <c r="D15" s="65">
        <f>VLOOKUP($A15,'Return Data'!$B$7:$R$2700,5,0)</f>
        <v>2.4653999999999998</v>
      </c>
      <c r="E15" s="66">
        <f t="shared" si="0"/>
        <v>17</v>
      </c>
      <c r="F15" s="65">
        <f>VLOOKUP($A15,'Return Data'!$B$7:$R$2700,6,0)</f>
        <v>2.4653999999999998</v>
      </c>
      <c r="G15" s="66">
        <f t="shared" si="1"/>
        <v>17</v>
      </c>
      <c r="H15" s="65">
        <f>VLOOKUP($A15,'Return Data'!$B$7:$R$2700,7,0)</f>
        <v>3.1339000000000001</v>
      </c>
      <c r="I15" s="66">
        <f t="shared" si="2"/>
        <v>16</v>
      </c>
      <c r="J15" s="65">
        <f>VLOOKUP($A15,'Return Data'!$B$7:$R$2700,8,0)</f>
        <v>3.2557</v>
      </c>
      <c r="K15" s="66">
        <f t="shared" si="3"/>
        <v>16</v>
      </c>
      <c r="L15" s="65">
        <f>VLOOKUP($A15,'Return Data'!$B$7:$R$2700,9,0)</f>
        <v>2.9405999999999999</v>
      </c>
      <c r="M15" s="66">
        <f t="shared" si="4"/>
        <v>16</v>
      </c>
      <c r="N15" s="65">
        <f>VLOOKUP($A15,'Return Data'!$B$7:$R$2700,10,0)</f>
        <v>2.9451000000000001</v>
      </c>
      <c r="O15" s="66">
        <f t="shared" si="5"/>
        <v>17</v>
      </c>
      <c r="P15" s="65">
        <f>VLOOKUP($A15,'Return Data'!$B$7:$R$2700,11,0)</f>
        <v>3.6772</v>
      </c>
      <c r="Q15" s="66">
        <f t="shared" si="6"/>
        <v>15</v>
      </c>
      <c r="R15" s="65">
        <f>VLOOKUP($A15,'Return Data'!$B$7:$R$2700,12,0)</f>
        <v>5.2161999999999997</v>
      </c>
      <c r="S15" s="66">
        <f t="shared" si="7"/>
        <v>15</v>
      </c>
      <c r="T15" s="65">
        <f>VLOOKUP($A15,'Return Data'!$B$7:$R$2700,13,0)</f>
        <v>5.1877000000000004</v>
      </c>
      <c r="U15" s="66">
        <f t="shared" si="8"/>
        <v>15</v>
      </c>
      <c r="V15" s="65">
        <f>VLOOKUP($A15,'Return Data'!$B$7:$R$2700,17,0)</f>
        <v>6.1437999999999997</v>
      </c>
      <c r="W15" s="66">
        <f t="shared" si="9"/>
        <v>15</v>
      </c>
      <c r="X15" s="65">
        <f>VLOOKUP($A15,'Return Data'!$B$7:$R$2700,14,0)</f>
        <v>5.9751000000000003</v>
      </c>
      <c r="Y15" s="66">
        <f t="shared" si="10"/>
        <v>13</v>
      </c>
      <c r="Z15" s="65">
        <f>VLOOKUP($A15,'Return Data'!$B$7:$R$2700,16,0)</f>
        <v>6.6851000000000003</v>
      </c>
      <c r="AA15" s="67">
        <f t="shared" si="11"/>
        <v>16</v>
      </c>
    </row>
    <row r="16" spans="1:27" x14ac:dyDescent="0.3">
      <c r="A16" s="63" t="s">
        <v>1255</v>
      </c>
      <c r="B16" s="64">
        <f>VLOOKUP($A16,'Return Data'!$B$7:$R$2700,3,0)</f>
        <v>44158</v>
      </c>
      <c r="C16" s="65">
        <f>VLOOKUP($A16,'Return Data'!$B$7:$R$2700,4,0)</f>
        <v>1135.3504</v>
      </c>
      <c r="D16" s="65">
        <f>VLOOKUP($A16,'Return Data'!$B$7:$R$2700,5,0)</f>
        <v>2.2991000000000001</v>
      </c>
      <c r="E16" s="66">
        <f t="shared" si="0"/>
        <v>18</v>
      </c>
      <c r="F16" s="65">
        <f>VLOOKUP($A16,'Return Data'!$B$7:$R$2700,6,0)</f>
        <v>2.2991000000000001</v>
      </c>
      <c r="G16" s="66">
        <f t="shared" si="1"/>
        <v>18</v>
      </c>
      <c r="H16" s="65">
        <f>VLOOKUP($A16,'Return Data'!$B$7:$R$2700,7,0)</f>
        <v>2.181</v>
      </c>
      <c r="I16" s="66">
        <f t="shared" si="2"/>
        <v>19</v>
      </c>
      <c r="J16" s="65">
        <f>VLOOKUP($A16,'Return Data'!$B$7:$R$2700,8,0)</f>
        <v>2.1937000000000002</v>
      </c>
      <c r="K16" s="66">
        <f t="shared" si="3"/>
        <v>19</v>
      </c>
      <c r="L16" s="65">
        <f>VLOOKUP($A16,'Return Data'!$B$7:$R$2700,9,0)</f>
        <v>2.2856000000000001</v>
      </c>
      <c r="M16" s="66">
        <f t="shared" si="4"/>
        <v>19</v>
      </c>
      <c r="N16" s="65">
        <f>VLOOKUP($A16,'Return Data'!$B$7:$R$2700,10,0)</f>
        <v>2.5055999999999998</v>
      </c>
      <c r="O16" s="66">
        <f t="shared" si="5"/>
        <v>19</v>
      </c>
      <c r="P16" s="65">
        <f>VLOOKUP($A16,'Return Data'!$B$7:$R$2700,11,0)</f>
        <v>2.4811000000000001</v>
      </c>
      <c r="Q16" s="66">
        <f t="shared" si="6"/>
        <v>19</v>
      </c>
      <c r="R16" s="65">
        <f>VLOOKUP($A16,'Return Data'!$B$7:$R$2700,12,0)</f>
        <v>3.0586000000000002</v>
      </c>
      <c r="S16" s="66">
        <f t="shared" si="7"/>
        <v>18</v>
      </c>
      <c r="T16" s="65">
        <f>VLOOKUP($A16,'Return Data'!$B$7:$R$2700,13,0)</f>
        <v>3.7197</v>
      </c>
      <c r="U16" s="66">
        <f t="shared" si="8"/>
        <v>18</v>
      </c>
      <c r="V16" s="65">
        <f>VLOOKUP($A16,'Return Data'!$B$7:$R$2700,17,0)</f>
        <v>5.8417000000000003</v>
      </c>
      <c r="W16" s="66">
        <f t="shared" si="9"/>
        <v>16</v>
      </c>
      <c r="X16" s="65"/>
      <c r="Y16" s="66"/>
      <c r="Z16" s="65">
        <f>VLOOKUP($A16,'Return Data'!$B$7:$R$2700,16,0)</f>
        <v>5.9843999999999999</v>
      </c>
      <c r="AA16" s="67">
        <f t="shared" si="11"/>
        <v>17</v>
      </c>
    </row>
    <row r="17" spans="1:27" x14ac:dyDescent="0.3">
      <c r="A17" s="63" t="s">
        <v>1256</v>
      </c>
      <c r="B17" s="64">
        <f>VLOOKUP($A17,'Return Data'!$B$7:$R$2700,3,0)</f>
        <v>44158</v>
      </c>
      <c r="C17" s="65">
        <f>VLOOKUP($A17,'Return Data'!$B$7:$R$2700,4,0)</f>
        <v>2363.7190999999998</v>
      </c>
      <c r="D17" s="65">
        <f>VLOOKUP($A17,'Return Data'!$B$7:$R$2700,5,0)</f>
        <v>3.8214999999999999</v>
      </c>
      <c r="E17" s="66">
        <f t="shared" si="0"/>
        <v>4</v>
      </c>
      <c r="F17" s="65">
        <f>VLOOKUP($A17,'Return Data'!$B$7:$R$2700,6,0)</f>
        <v>3.8214999999999999</v>
      </c>
      <c r="G17" s="66">
        <f t="shared" si="1"/>
        <v>4</v>
      </c>
      <c r="H17" s="65">
        <f>VLOOKUP($A17,'Return Data'!$B$7:$R$2700,7,0)</f>
        <v>4.3502999999999998</v>
      </c>
      <c r="I17" s="66">
        <f t="shared" si="2"/>
        <v>3</v>
      </c>
      <c r="J17" s="65">
        <f>VLOOKUP($A17,'Return Data'!$B$7:$R$2700,8,0)</f>
        <v>4.4076000000000004</v>
      </c>
      <c r="K17" s="66">
        <f t="shared" si="3"/>
        <v>6</v>
      </c>
      <c r="L17" s="65">
        <f>VLOOKUP($A17,'Return Data'!$B$7:$R$2700,9,0)</f>
        <v>3.8677000000000001</v>
      </c>
      <c r="M17" s="66">
        <f t="shared" si="4"/>
        <v>9</v>
      </c>
      <c r="N17" s="65">
        <f>VLOOKUP($A17,'Return Data'!$B$7:$R$2700,10,0)</f>
        <v>3.6404999999999998</v>
      </c>
      <c r="O17" s="66">
        <f t="shared" si="5"/>
        <v>11</v>
      </c>
      <c r="P17" s="65">
        <f>VLOOKUP($A17,'Return Data'!$B$7:$R$2700,11,0)</f>
        <v>4.1886999999999999</v>
      </c>
      <c r="Q17" s="66">
        <f t="shared" si="6"/>
        <v>12</v>
      </c>
      <c r="R17" s="65">
        <f>VLOOKUP($A17,'Return Data'!$B$7:$R$2700,12,0)</f>
        <v>6.0434000000000001</v>
      </c>
      <c r="S17" s="66">
        <f t="shared" si="7"/>
        <v>10</v>
      </c>
      <c r="T17" s="65">
        <f>VLOOKUP($A17,'Return Data'!$B$7:$R$2700,13,0)</f>
        <v>5.9577999999999998</v>
      </c>
      <c r="U17" s="66">
        <f t="shared" si="8"/>
        <v>9</v>
      </c>
      <c r="V17" s="65">
        <f>VLOOKUP($A17,'Return Data'!$B$7:$R$2700,17,0)</f>
        <v>6.6257000000000001</v>
      </c>
      <c r="W17" s="66">
        <f t="shared" si="9"/>
        <v>13</v>
      </c>
      <c r="X17" s="65">
        <f>VLOOKUP($A17,'Return Data'!$B$7:$R$2700,14,0)</f>
        <v>6.8776000000000002</v>
      </c>
      <c r="Y17" s="66">
        <f t="shared" si="10"/>
        <v>10</v>
      </c>
      <c r="Z17" s="65">
        <f>VLOOKUP($A17,'Return Data'!$B$7:$R$2700,16,0)</f>
        <v>7.9489999999999998</v>
      </c>
      <c r="AA17" s="67">
        <f t="shared" si="11"/>
        <v>2</v>
      </c>
    </row>
    <row r="18" spans="1:27" x14ac:dyDescent="0.3">
      <c r="A18" s="63" t="s">
        <v>1260</v>
      </c>
      <c r="B18" s="64">
        <f>VLOOKUP($A18,'Return Data'!$B$7:$R$2700,3,0)</f>
        <v>44158</v>
      </c>
      <c r="C18" s="65">
        <f>VLOOKUP($A18,'Return Data'!$B$7:$R$2700,4,0)</f>
        <v>3424.8896</v>
      </c>
      <c r="D18" s="65">
        <f>VLOOKUP($A18,'Return Data'!$B$7:$R$2700,5,0)</f>
        <v>3.7561</v>
      </c>
      <c r="E18" s="66">
        <f t="shared" si="0"/>
        <v>5</v>
      </c>
      <c r="F18" s="65">
        <f>VLOOKUP($A18,'Return Data'!$B$7:$R$2700,6,0)</f>
        <v>3.7561</v>
      </c>
      <c r="G18" s="66">
        <f t="shared" si="1"/>
        <v>5</v>
      </c>
      <c r="H18" s="65">
        <f>VLOOKUP($A18,'Return Data'!$B$7:$R$2700,7,0)</f>
        <v>4.2723000000000004</v>
      </c>
      <c r="I18" s="66">
        <f t="shared" si="2"/>
        <v>6</v>
      </c>
      <c r="J18" s="65">
        <f>VLOOKUP($A18,'Return Data'!$B$7:$R$2700,8,0)</f>
        <v>4.3658999999999999</v>
      </c>
      <c r="K18" s="66">
        <f t="shared" si="3"/>
        <v>7</v>
      </c>
      <c r="L18" s="65">
        <f>VLOOKUP($A18,'Return Data'!$B$7:$R$2700,9,0)</f>
        <v>4.1574999999999998</v>
      </c>
      <c r="M18" s="66">
        <f t="shared" si="4"/>
        <v>3</v>
      </c>
      <c r="N18" s="65">
        <f>VLOOKUP($A18,'Return Data'!$B$7:$R$2700,10,0)</f>
        <v>4.3106999999999998</v>
      </c>
      <c r="O18" s="66">
        <f t="shared" si="5"/>
        <v>4</v>
      </c>
      <c r="P18" s="65">
        <f>VLOOKUP($A18,'Return Data'!$B$7:$R$2700,11,0)</f>
        <v>4.8155999999999999</v>
      </c>
      <c r="Q18" s="66">
        <f t="shared" si="6"/>
        <v>10</v>
      </c>
      <c r="R18" s="65">
        <f>VLOOKUP($A18,'Return Data'!$B$7:$R$2700,12,0)</f>
        <v>5.8266</v>
      </c>
      <c r="S18" s="66">
        <f t="shared" si="7"/>
        <v>12</v>
      </c>
      <c r="T18" s="65">
        <f>VLOOKUP($A18,'Return Data'!$B$7:$R$2700,13,0)</f>
        <v>5.8525999999999998</v>
      </c>
      <c r="U18" s="66">
        <f t="shared" si="8"/>
        <v>12</v>
      </c>
      <c r="V18" s="65">
        <f>VLOOKUP($A18,'Return Data'!$B$7:$R$2700,17,0)</f>
        <v>7.1542000000000003</v>
      </c>
      <c r="W18" s="66">
        <f t="shared" si="9"/>
        <v>8</v>
      </c>
      <c r="X18" s="65">
        <f>VLOOKUP($A18,'Return Data'!$B$7:$R$2700,14,0)</f>
        <v>7.2289000000000003</v>
      </c>
      <c r="Y18" s="66">
        <f t="shared" si="10"/>
        <v>7</v>
      </c>
      <c r="Z18" s="65">
        <f>VLOOKUP($A18,'Return Data'!$B$7:$R$2700,16,0)</f>
        <v>7.3422000000000001</v>
      </c>
      <c r="AA18" s="67">
        <f t="shared" si="11"/>
        <v>9</v>
      </c>
    </row>
    <row r="19" spans="1:27" x14ac:dyDescent="0.3">
      <c r="A19" s="63" t="s">
        <v>1263</v>
      </c>
      <c r="B19" s="64">
        <f>VLOOKUP($A19,'Return Data'!$B$7:$R$2700,3,0)</f>
        <v>44158</v>
      </c>
      <c r="C19" s="65">
        <f>VLOOKUP($A19,'Return Data'!$B$7:$R$2700,4,0)</f>
        <v>30.872656367181602</v>
      </c>
      <c r="D19" s="65">
        <f>VLOOKUP($A19,'Return Data'!$B$7:$R$2700,5,0)</f>
        <v>3.4885000000000002</v>
      </c>
      <c r="E19" s="66">
        <f t="shared" si="0"/>
        <v>7</v>
      </c>
      <c r="F19" s="65">
        <f>VLOOKUP($A19,'Return Data'!$B$7:$R$2700,6,0)</f>
        <v>3.4885000000000002</v>
      </c>
      <c r="G19" s="66">
        <f t="shared" si="1"/>
        <v>7</v>
      </c>
      <c r="H19" s="65">
        <f>VLOOKUP($A19,'Return Data'!$B$7:$R$2700,7,0)</f>
        <v>3.9232999999999998</v>
      </c>
      <c r="I19" s="66">
        <f t="shared" si="2"/>
        <v>10</v>
      </c>
      <c r="J19" s="65">
        <f>VLOOKUP($A19,'Return Data'!$B$7:$R$2700,8,0)</f>
        <v>4.0087999999999999</v>
      </c>
      <c r="K19" s="66">
        <f t="shared" si="3"/>
        <v>11</v>
      </c>
      <c r="L19" s="65">
        <f>VLOOKUP($A19,'Return Data'!$B$7:$R$2700,9,0)</f>
        <v>3.5112999999999999</v>
      </c>
      <c r="M19" s="66">
        <f t="shared" si="4"/>
        <v>13</v>
      </c>
      <c r="N19" s="65">
        <f>VLOOKUP($A19,'Return Data'!$B$7:$R$2700,10,0)</f>
        <v>3.4121999999999999</v>
      </c>
      <c r="O19" s="66">
        <f t="shared" si="5"/>
        <v>14</v>
      </c>
      <c r="P19" s="65">
        <f>VLOOKUP($A19,'Return Data'!$B$7:$R$2700,11,0)</f>
        <v>3.8325</v>
      </c>
      <c r="Q19" s="66">
        <f t="shared" si="6"/>
        <v>14</v>
      </c>
      <c r="R19" s="65">
        <f>VLOOKUP($A19,'Return Data'!$B$7:$R$2700,12,0)</f>
        <v>5.5285000000000002</v>
      </c>
      <c r="S19" s="66">
        <f t="shared" si="7"/>
        <v>13</v>
      </c>
      <c r="T19" s="65">
        <f>VLOOKUP($A19,'Return Data'!$B$7:$R$2700,13,0)</f>
        <v>5.5225999999999997</v>
      </c>
      <c r="U19" s="66">
        <f t="shared" si="8"/>
        <v>13</v>
      </c>
      <c r="V19" s="65">
        <f>VLOOKUP($A19,'Return Data'!$B$7:$R$2700,17,0)</f>
        <v>7.1188000000000002</v>
      </c>
      <c r="W19" s="66">
        <f t="shared" si="9"/>
        <v>9</v>
      </c>
      <c r="X19" s="65">
        <f>VLOOKUP($A19,'Return Data'!$B$7:$R$2700,14,0)</f>
        <v>7.0561999999999996</v>
      </c>
      <c r="Y19" s="66">
        <f t="shared" si="10"/>
        <v>8</v>
      </c>
      <c r="Z19" s="65">
        <f>VLOOKUP($A19,'Return Data'!$B$7:$R$2700,16,0)</f>
        <v>7.6467999999999998</v>
      </c>
      <c r="AA19" s="67">
        <f t="shared" si="11"/>
        <v>5</v>
      </c>
    </row>
    <row r="20" spans="1:27" x14ac:dyDescent="0.3">
      <c r="A20" s="63" t="s">
        <v>1264</v>
      </c>
      <c r="B20" s="64">
        <f>VLOOKUP($A20,'Return Data'!$B$7:$R$2700,3,0)</f>
        <v>44158</v>
      </c>
      <c r="C20" s="65">
        <f>VLOOKUP($A20,'Return Data'!$B$7:$R$2700,4,0)</f>
        <v>3154.6324</v>
      </c>
      <c r="D20" s="65">
        <f>VLOOKUP($A20,'Return Data'!$B$7:$R$2700,5,0)</f>
        <v>3.8696000000000002</v>
      </c>
      <c r="E20" s="66">
        <f t="shared" si="0"/>
        <v>3</v>
      </c>
      <c r="F20" s="65">
        <f>VLOOKUP($A20,'Return Data'!$B$7:$R$2700,6,0)</f>
        <v>3.8696000000000002</v>
      </c>
      <c r="G20" s="66">
        <f t="shared" si="1"/>
        <v>3</v>
      </c>
      <c r="H20" s="65">
        <f>VLOOKUP($A20,'Return Data'!$B$7:$R$2700,7,0)</f>
        <v>4.2960000000000003</v>
      </c>
      <c r="I20" s="66">
        <f t="shared" si="2"/>
        <v>5</v>
      </c>
      <c r="J20" s="65">
        <f>VLOOKUP($A20,'Return Data'!$B$7:$R$2700,8,0)</f>
        <v>4.4935</v>
      </c>
      <c r="K20" s="66">
        <f t="shared" si="3"/>
        <v>4</v>
      </c>
      <c r="L20" s="65">
        <f>VLOOKUP($A20,'Return Data'!$B$7:$R$2700,9,0)</f>
        <v>4.1375000000000002</v>
      </c>
      <c r="M20" s="66">
        <f t="shared" si="4"/>
        <v>4</v>
      </c>
      <c r="N20" s="65">
        <f>VLOOKUP($A20,'Return Data'!$B$7:$R$2700,10,0)</f>
        <v>4.2569999999999997</v>
      </c>
      <c r="O20" s="66">
        <f t="shared" si="5"/>
        <v>6</v>
      </c>
      <c r="P20" s="65">
        <f>VLOOKUP($A20,'Return Data'!$B$7:$R$2700,11,0)</f>
        <v>4.8949999999999996</v>
      </c>
      <c r="Q20" s="66">
        <f t="shared" si="6"/>
        <v>9</v>
      </c>
      <c r="R20" s="65">
        <f>VLOOKUP($A20,'Return Data'!$B$7:$R$2700,12,0)</f>
        <v>6.1839000000000004</v>
      </c>
      <c r="S20" s="66">
        <f t="shared" si="7"/>
        <v>8</v>
      </c>
      <c r="T20" s="65">
        <f>VLOOKUP($A20,'Return Data'!$B$7:$R$2700,13,0)</f>
        <v>6.1721000000000004</v>
      </c>
      <c r="U20" s="66">
        <f t="shared" si="8"/>
        <v>8</v>
      </c>
      <c r="V20" s="65">
        <f>VLOOKUP($A20,'Return Data'!$B$7:$R$2700,17,0)</f>
        <v>7.3558000000000003</v>
      </c>
      <c r="W20" s="66">
        <f t="shared" si="9"/>
        <v>5</v>
      </c>
      <c r="X20" s="65">
        <f>VLOOKUP($A20,'Return Data'!$B$7:$R$2700,14,0)</f>
        <v>7.4194000000000004</v>
      </c>
      <c r="Y20" s="66">
        <f t="shared" si="10"/>
        <v>3</v>
      </c>
      <c r="Z20" s="65">
        <f>VLOOKUP($A20,'Return Data'!$B$7:$R$2700,16,0)</f>
        <v>7.7184999999999997</v>
      </c>
      <c r="AA20" s="67">
        <f t="shared" si="11"/>
        <v>4</v>
      </c>
    </row>
    <row r="21" spans="1:27" x14ac:dyDescent="0.3">
      <c r="A21" s="63" t="s">
        <v>1267</v>
      </c>
      <c r="B21" s="64">
        <f>VLOOKUP($A21,'Return Data'!$B$7:$R$2700,3,0)</f>
        <v>44158</v>
      </c>
      <c r="C21" s="65">
        <f>VLOOKUP($A21,'Return Data'!$B$7:$R$2700,4,0)</f>
        <v>1033.9163000000001</v>
      </c>
      <c r="D21" s="65">
        <f>VLOOKUP($A21,'Return Data'!$B$7:$R$2700,5,0)</f>
        <v>3.4371</v>
      </c>
      <c r="E21" s="66">
        <f t="shared" si="0"/>
        <v>8</v>
      </c>
      <c r="F21" s="65">
        <f>VLOOKUP($A21,'Return Data'!$B$7:$R$2700,6,0)</f>
        <v>3.4371</v>
      </c>
      <c r="G21" s="66">
        <f t="shared" si="1"/>
        <v>8</v>
      </c>
      <c r="H21" s="65">
        <f>VLOOKUP($A21,'Return Data'!$B$7:$R$2700,7,0)</f>
        <v>3.6936</v>
      </c>
      <c r="I21" s="66">
        <f t="shared" si="2"/>
        <v>14</v>
      </c>
      <c r="J21" s="65">
        <f>VLOOKUP($A21,'Return Data'!$B$7:$R$2700,8,0)</f>
        <v>3.6987000000000001</v>
      </c>
      <c r="K21" s="66">
        <f t="shared" si="3"/>
        <v>15</v>
      </c>
      <c r="L21" s="65">
        <f>VLOOKUP($A21,'Return Data'!$B$7:$R$2700,9,0)</f>
        <v>3.2646999999999999</v>
      </c>
      <c r="M21" s="66">
        <f t="shared" si="4"/>
        <v>15</v>
      </c>
      <c r="N21" s="65">
        <f>VLOOKUP($A21,'Return Data'!$B$7:$R$2700,10,0)</f>
        <v>3.262</v>
      </c>
      <c r="O21" s="66">
        <f t="shared" si="5"/>
        <v>15</v>
      </c>
      <c r="P21" s="65">
        <f>VLOOKUP($A21,'Return Data'!$B$7:$R$2700,11,0)</f>
        <v>3.6284000000000001</v>
      </c>
      <c r="Q21" s="66">
        <f t="shared" ref="Q21" si="12">RANK(P21,P$8:P$26,0)</f>
        <v>16</v>
      </c>
      <c r="R21" s="65"/>
      <c r="S21" s="66"/>
      <c r="T21" s="65"/>
      <c r="U21" s="66"/>
      <c r="V21" s="65"/>
      <c r="W21" s="66"/>
      <c r="X21" s="65"/>
      <c r="Y21" s="66"/>
      <c r="Z21" s="65">
        <f>VLOOKUP($A21,'Return Data'!$B$7:$R$2700,16,0)</f>
        <v>4.7249999999999996</v>
      </c>
      <c r="AA21" s="67">
        <f t="shared" si="11"/>
        <v>19</v>
      </c>
    </row>
    <row r="22" spans="1:27" x14ac:dyDescent="0.3">
      <c r="A22" s="63" t="s">
        <v>1268</v>
      </c>
      <c r="B22" s="64">
        <f>VLOOKUP($A22,'Return Data'!$B$7:$R$2700,3,0)</f>
        <v>44158</v>
      </c>
      <c r="C22" s="65">
        <f>VLOOKUP($A22,'Return Data'!$B$7:$R$2700,4,0)</f>
        <v>31.910900000000002</v>
      </c>
      <c r="D22" s="65">
        <f>VLOOKUP($A22,'Return Data'!$B$7:$R$2700,5,0)</f>
        <v>2.5931999999999999</v>
      </c>
      <c r="E22" s="66">
        <f t="shared" si="0"/>
        <v>16</v>
      </c>
      <c r="F22" s="65">
        <f>VLOOKUP($A22,'Return Data'!$B$7:$R$2700,6,0)</f>
        <v>2.5931999999999999</v>
      </c>
      <c r="G22" s="66">
        <f t="shared" si="1"/>
        <v>16</v>
      </c>
      <c r="H22" s="65">
        <f>VLOOKUP($A22,'Return Data'!$B$7:$R$2700,7,0)</f>
        <v>2.4723000000000002</v>
      </c>
      <c r="I22" s="66">
        <f t="shared" si="2"/>
        <v>18</v>
      </c>
      <c r="J22" s="65">
        <f>VLOOKUP($A22,'Return Data'!$B$7:$R$2700,8,0)</f>
        <v>2.4779</v>
      </c>
      <c r="K22" s="66">
        <f t="shared" si="3"/>
        <v>18</v>
      </c>
      <c r="L22" s="65">
        <f>VLOOKUP($A22,'Return Data'!$B$7:$R$2700,9,0)</f>
        <v>2.6366999999999998</v>
      </c>
      <c r="M22" s="66">
        <f t="shared" si="4"/>
        <v>18</v>
      </c>
      <c r="N22" s="65">
        <f>VLOOKUP($A22,'Return Data'!$B$7:$R$2700,10,0)</f>
        <v>2.8868999999999998</v>
      </c>
      <c r="O22" s="66">
        <f t="shared" si="5"/>
        <v>18</v>
      </c>
      <c r="P22" s="65">
        <f>VLOOKUP($A22,'Return Data'!$B$7:$R$2700,11,0)</f>
        <v>3.5127000000000002</v>
      </c>
      <c r="Q22" s="66">
        <f>RANK(P22,P$8:P$26,0)</f>
        <v>17</v>
      </c>
      <c r="R22" s="65">
        <f>VLOOKUP($A22,'Return Data'!$B$7:$R$2700,12,0)</f>
        <v>4.0633999999999997</v>
      </c>
      <c r="S22" s="66">
        <f>RANK(R22,R$8:R$26,0)</f>
        <v>16</v>
      </c>
      <c r="T22" s="65">
        <f>VLOOKUP($A22,'Return Data'!$B$7:$R$2700,13,0)</f>
        <v>4.6986999999999997</v>
      </c>
      <c r="U22" s="66">
        <f>RANK(T22,T$8:T$26,0)</f>
        <v>16</v>
      </c>
      <c r="V22" s="65">
        <f>VLOOKUP($A22,'Return Data'!$B$7:$R$2700,17,0)</f>
        <v>6.2550999999999997</v>
      </c>
      <c r="W22" s="66">
        <f t="shared" si="9"/>
        <v>14</v>
      </c>
      <c r="X22" s="65">
        <f>VLOOKUP($A22,'Return Data'!$B$7:$R$2700,14,0)</f>
        <v>6.4999000000000002</v>
      </c>
      <c r="Y22" s="66">
        <f t="shared" si="10"/>
        <v>12</v>
      </c>
      <c r="Z22" s="65">
        <f>VLOOKUP($A22,'Return Data'!$B$7:$R$2700,16,0)</f>
        <v>8.1339000000000006</v>
      </c>
      <c r="AA22" s="67">
        <f t="shared" si="11"/>
        <v>1</v>
      </c>
    </row>
    <row r="23" spans="1:27" x14ac:dyDescent="0.3">
      <c r="A23" s="63" t="s">
        <v>1271</v>
      </c>
      <c r="B23" s="64">
        <f>VLOOKUP($A23,'Return Data'!$B$7:$R$2700,3,0)</f>
        <v>44158</v>
      </c>
      <c r="C23" s="65">
        <f>VLOOKUP($A23,'Return Data'!$B$7:$R$2700,4,0)</f>
        <v>32.198999999999998</v>
      </c>
      <c r="D23" s="65">
        <f>VLOOKUP($A23,'Return Data'!$B$7:$R$2700,5,0)</f>
        <v>3.4016999999999999</v>
      </c>
      <c r="E23" s="66">
        <f t="shared" si="0"/>
        <v>10</v>
      </c>
      <c r="F23" s="65">
        <f>VLOOKUP($A23,'Return Data'!$B$7:$R$2700,6,0)</f>
        <v>3.4016999999999999</v>
      </c>
      <c r="G23" s="66">
        <f t="shared" si="1"/>
        <v>10</v>
      </c>
      <c r="H23" s="65">
        <f>VLOOKUP($A23,'Return Data'!$B$7:$R$2700,7,0)</f>
        <v>3.8128000000000002</v>
      </c>
      <c r="I23" s="66">
        <f t="shared" si="2"/>
        <v>12</v>
      </c>
      <c r="J23" s="65">
        <f>VLOOKUP($A23,'Return Data'!$B$7:$R$2700,8,0)</f>
        <v>3.9897999999999998</v>
      </c>
      <c r="K23" s="66">
        <f t="shared" si="3"/>
        <v>12</v>
      </c>
      <c r="L23" s="65">
        <f>VLOOKUP($A23,'Return Data'!$B$7:$R$2700,9,0)</f>
        <v>3.6238999999999999</v>
      </c>
      <c r="M23" s="66">
        <f t="shared" si="4"/>
        <v>12</v>
      </c>
      <c r="N23" s="65">
        <f>VLOOKUP($A23,'Return Data'!$B$7:$R$2700,10,0)</f>
        <v>3.9691000000000001</v>
      </c>
      <c r="O23" s="66">
        <f t="shared" si="5"/>
        <v>9</v>
      </c>
      <c r="P23" s="65">
        <f>VLOOKUP($A23,'Return Data'!$B$7:$R$2700,11,0)</f>
        <v>4.9335000000000004</v>
      </c>
      <c r="Q23" s="66">
        <f>RANK(P23,P$8:P$26,0)</f>
        <v>8</v>
      </c>
      <c r="R23" s="65">
        <f>VLOOKUP($A23,'Return Data'!$B$7:$R$2700,12,0)</f>
        <v>5.9047999999999998</v>
      </c>
      <c r="S23" s="66">
        <f>RANK(R23,R$8:R$26,0)</f>
        <v>11</v>
      </c>
      <c r="T23" s="65">
        <f>VLOOKUP($A23,'Return Data'!$B$7:$R$2700,13,0)</f>
        <v>5.8743999999999996</v>
      </c>
      <c r="U23" s="66">
        <f>RANK(T23,T$8:T$26,0)</f>
        <v>11</v>
      </c>
      <c r="V23" s="65">
        <f>VLOOKUP($A23,'Return Data'!$B$7:$R$2700,17,0)</f>
        <v>6.9752000000000001</v>
      </c>
      <c r="W23" s="66">
        <f>RANK(V23,V$8:V$26,0)</f>
        <v>11</v>
      </c>
      <c r="X23" s="65">
        <f>VLOOKUP($A23,'Return Data'!$B$7:$R$2700,14,0)</f>
        <v>6.8273999999999999</v>
      </c>
      <c r="Y23" s="66">
        <f>RANK(X23,X$8:X$26,0)</f>
        <v>11</v>
      </c>
      <c r="Z23" s="65">
        <f>VLOOKUP($A23,'Return Data'!$B$7:$R$2700,16,0)</f>
        <v>7.4032999999999998</v>
      </c>
      <c r="AA23" s="67">
        <f t="shared" si="11"/>
        <v>8</v>
      </c>
    </row>
    <row r="24" spans="1:27" x14ac:dyDescent="0.3">
      <c r="A24" s="63" t="s">
        <v>1273</v>
      </c>
      <c r="B24" s="64">
        <f>VLOOKUP($A24,'Return Data'!$B$7:$R$2700,3,0)</f>
        <v>44158</v>
      </c>
      <c r="C24" s="65">
        <f>VLOOKUP($A24,'Return Data'!$B$7:$R$2700,4,0)</f>
        <v>11.5479</v>
      </c>
      <c r="D24" s="65">
        <f>VLOOKUP($A24,'Return Data'!$B$7:$R$2700,5,0)</f>
        <v>2.8452999999999999</v>
      </c>
      <c r="E24" s="66">
        <f t="shared" si="0"/>
        <v>14</v>
      </c>
      <c r="F24" s="65">
        <f>VLOOKUP($A24,'Return Data'!$B$7:$R$2700,6,0)</f>
        <v>2.8452999999999999</v>
      </c>
      <c r="G24" s="66">
        <f t="shared" si="1"/>
        <v>14</v>
      </c>
      <c r="H24" s="65">
        <f>VLOOKUP($A24,'Return Data'!$B$7:$R$2700,7,0)</f>
        <v>3.5434999999999999</v>
      </c>
      <c r="I24" s="66">
        <f t="shared" si="2"/>
        <v>15</v>
      </c>
      <c r="J24" s="65">
        <f>VLOOKUP($A24,'Return Data'!$B$7:$R$2700,8,0)</f>
        <v>3.7757999999999998</v>
      </c>
      <c r="K24" s="66">
        <f t="shared" si="3"/>
        <v>14</v>
      </c>
      <c r="L24" s="65">
        <f>VLOOKUP($A24,'Return Data'!$B$7:$R$2700,9,0)</f>
        <v>3.3948</v>
      </c>
      <c r="M24" s="66">
        <f t="shared" si="4"/>
        <v>14</v>
      </c>
      <c r="N24" s="65">
        <f>VLOOKUP($A24,'Return Data'!$B$7:$R$2700,10,0)</f>
        <v>3.5047999999999999</v>
      </c>
      <c r="O24" s="66">
        <f t="shared" si="5"/>
        <v>13</v>
      </c>
      <c r="P24" s="65">
        <f>VLOOKUP($A24,'Return Data'!$B$7:$R$2700,11,0)</f>
        <v>3.9721000000000002</v>
      </c>
      <c r="Q24" s="66">
        <f>RANK(P24,P$8:P$26,0)</f>
        <v>13</v>
      </c>
      <c r="R24" s="65">
        <f>VLOOKUP($A24,'Return Data'!$B$7:$R$2700,12,0)</f>
        <v>5.2171000000000003</v>
      </c>
      <c r="S24" s="66">
        <f>RANK(R24,R$8:R$26,0)</f>
        <v>14</v>
      </c>
      <c r="T24" s="65">
        <f>VLOOKUP($A24,'Return Data'!$B$7:$R$2700,13,0)</f>
        <v>5.3080999999999996</v>
      </c>
      <c r="U24" s="66">
        <f>RANK(T24,T$8:T$26,0)</f>
        <v>14</v>
      </c>
      <c r="V24" s="65">
        <f>VLOOKUP($A24,'Return Data'!$B$7:$R$2700,17,0)</f>
        <v>6.7534000000000001</v>
      </c>
      <c r="W24" s="66">
        <f t="shared" ref="W24" si="13">RANK(V24,V$8:V$26,0)</f>
        <v>12</v>
      </c>
      <c r="X24" s="65"/>
      <c r="Y24" s="66"/>
      <c r="Z24" s="65">
        <f>VLOOKUP($A24,'Return Data'!$B$7:$R$2700,16,0)</f>
        <v>6.8845000000000001</v>
      </c>
      <c r="AA24" s="67">
        <f t="shared" si="11"/>
        <v>13</v>
      </c>
    </row>
    <row r="25" spans="1:27" x14ac:dyDescent="0.3">
      <c r="A25" s="63" t="s">
        <v>1275</v>
      </c>
      <c r="B25" s="64">
        <f>VLOOKUP($A25,'Return Data'!$B$7:$R$2700,3,0)</f>
        <v>44158</v>
      </c>
      <c r="C25" s="65">
        <f>VLOOKUP($A25,'Return Data'!$B$7:$R$2700,4,0)</f>
        <v>3592.1505000000002</v>
      </c>
      <c r="D25" s="65">
        <f>VLOOKUP($A25,'Return Data'!$B$7:$R$2700,5,0)</f>
        <v>3.1137999999999999</v>
      </c>
      <c r="E25" s="66">
        <f t="shared" si="0"/>
        <v>12</v>
      </c>
      <c r="F25" s="65">
        <f>VLOOKUP($A25,'Return Data'!$B$7:$R$2700,6,0)</f>
        <v>3.1137999999999999</v>
      </c>
      <c r="G25" s="66">
        <f t="shared" si="1"/>
        <v>12</v>
      </c>
      <c r="H25" s="65">
        <f>VLOOKUP($A25,'Return Data'!$B$7:$R$2700,7,0)</f>
        <v>4.0803000000000003</v>
      </c>
      <c r="I25" s="66">
        <f t="shared" si="2"/>
        <v>8</v>
      </c>
      <c r="J25" s="65">
        <f>VLOOKUP($A25,'Return Data'!$B$7:$R$2700,8,0)</f>
        <v>4.3014999999999999</v>
      </c>
      <c r="K25" s="66">
        <f t="shared" si="3"/>
        <v>8</v>
      </c>
      <c r="L25" s="65">
        <f>VLOOKUP($A25,'Return Data'!$B$7:$R$2700,9,0)</f>
        <v>4.1115000000000004</v>
      </c>
      <c r="M25" s="66">
        <f t="shared" si="4"/>
        <v>5</v>
      </c>
      <c r="N25" s="65">
        <f>VLOOKUP($A25,'Return Data'!$B$7:$R$2700,10,0)</f>
        <v>4.5594000000000001</v>
      </c>
      <c r="O25" s="66">
        <f t="shared" si="5"/>
        <v>1</v>
      </c>
      <c r="P25" s="65">
        <f>VLOOKUP($A25,'Return Data'!$B$7:$R$2700,11,0)</f>
        <v>5.3653000000000004</v>
      </c>
      <c r="Q25" s="66">
        <f>RANK(P25,P$8:P$26,0)</f>
        <v>2</v>
      </c>
      <c r="R25" s="65">
        <f>VLOOKUP($A25,'Return Data'!$B$7:$R$2700,12,0)</f>
        <v>6.7724000000000002</v>
      </c>
      <c r="S25" s="66">
        <f>RANK(R25,R$8:R$26,0)</f>
        <v>3</v>
      </c>
      <c r="T25" s="65">
        <f>VLOOKUP($A25,'Return Data'!$B$7:$R$2700,13,0)</f>
        <v>6.524</v>
      </c>
      <c r="U25" s="66">
        <f>RANK(T25,T$8:T$26,0)</f>
        <v>3</v>
      </c>
      <c r="V25" s="65">
        <f>VLOOKUP($A25,'Return Data'!$B$7:$R$2700,17,0)</f>
        <v>7.6269</v>
      </c>
      <c r="W25" s="66">
        <f>RANK(V25,V$8:V$26,0)</f>
        <v>2</v>
      </c>
      <c r="X25" s="65">
        <f>VLOOKUP($A25,'Return Data'!$B$7:$R$2700,14,0)</f>
        <v>4.8391999999999999</v>
      </c>
      <c r="Y25" s="66">
        <f>RANK(X25,X$8:X$26,0)</f>
        <v>14</v>
      </c>
      <c r="Z25" s="65">
        <f>VLOOKUP($A25,'Return Data'!$B$7:$R$2700,16,0)</f>
        <v>6.9261999999999997</v>
      </c>
      <c r="AA25" s="67">
        <f t="shared" si="11"/>
        <v>12</v>
      </c>
    </row>
    <row r="26" spans="1:27" x14ac:dyDescent="0.3">
      <c r="A26" s="63" t="s">
        <v>1277</v>
      </c>
      <c r="B26" s="64">
        <f>VLOOKUP($A26,'Return Data'!$B$7:$R$2700,3,0)</f>
        <v>44158</v>
      </c>
      <c r="C26" s="65">
        <f>VLOOKUP($A26,'Return Data'!$B$7:$R$2700,4,0)</f>
        <v>2344.8842</v>
      </c>
      <c r="D26" s="65">
        <f>VLOOKUP($A26,'Return Data'!$B$7:$R$2700,5,0)</f>
        <v>3.9087999999999998</v>
      </c>
      <c r="E26" s="66">
        <f t="shared" si="0"/>
        <v>2</v>
      </c>
      <c r="F26" s="65">
        <f>VLOOKUP($A26,'Return Data'!$B$7:$R$2700,6,0)</f>
        <v>3.9087999999999998</v>
      </c>
      <c r="G26" s="66">
        <f t="shared" si="1"/>
        <v>2</v>
      </c>
      <c r="H26" s="65">
        <f>VLOOKUP($A26,'Return Data'!$B$7:$R$2700,7,0)</f>
        <v>4.3080999999999996</v>
      </c>
      <c r="I26" s="66">
        <f t="shared" si="2"/>
        <v>4</v>
      </c>
      <c r="J26" s="65">
        <f>VLOOKUP($A26,'Return Data'!$B$7:$R$2700,8,0)</f>
        <v>4.4916999999999998</v>
      </c>
      <c r="K26" s="66">
        <f t="shared" si="3"/>
        <v>5</v>
      </c>
      <c r="L26" s="65">
        <f>VLOOKUP($A26,'Return Data'!$B$7:$R$2700,9,0)</f>
        <v>4.0599999999999996</v>
      </c>
      <c r="M26" s="66">
        <f t="shared" si="4"/>
        <v>7</v>
      </c>
      <c r="N26" s="65">
        <f>VLOOKUP($A26,'Return Data'!$B$7:$R$2700,10,0)</f>
        <v>4.2702</v>
      </c>
      <c r="O26" s="66">
        <f t="shared" si="5"/>
        <v>5</v>
      </c>
      <c r="P26" s="65">
        <f>VLOOKUP($A26,'Return Data'!$B$7:$R$2700,11,0)</f>
        <v>5.1440999999999999</v>
      </c>
      <c r="Q26" s="66">
        <f>RANK(P26,P$8:P$26,0)</f>
        <v>5</v>
      </c>
      <c r="R26" s="65">
        <f>VLOOKUP($A26,'Return Data'!$B$7:$R$2700,12,0)</f>
        <v>6.3040000000000003</v>
      </c>
      <c r="S26" s="66">
        <f>RANK(R26,R$8:R$26,0)</f>
        <v>6</v>
      </c>
      <c r="T26" s="65">
        <f>VLOOKUP($A26,'Return Data'!$B$7:$R$2700,13,0)</f>
        <v>6.2339000000000002</v>
      </c>
      <c r="U26" s="66">
        <f>RANK(T26,T$8:T$26,0)</f>
        <v>6</v>
      </c>
      <c r="V26" s="65">
        <f>VLOOKUP($A26,'Return Data'!$B$7:$R$2700,17,0)</f>
        <v>7.2892000000000001</v>
      </c>
      <c r="W26" s="66">
        <f>RANK(V26,V$8:V$26,0)</f>
        <v>7</v>
      </c>
      <c r="X26" s="65">
        <f>VLOOKUP($A26,'Return Data'!$B$7:$R$2700,14,0)</f>
        <v>7.3685999999999998</v>
      </c>
      <c r="Y26" s="66">
        <f>RANK(X26,X$8:X$26,0)</f>
        <v>4</v>
      </c>
      <c r="Z26" s="65">
        <f>VLOOKUP($A26,'Return Data'!$B$7:$R$2700,16,0)</f>
        <v>7.7739000000000003</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3.2490368421052631</v>
      </c>
      <c r="E28" s="74"/>
      <c r="F28" s="75">
        <f>AVERAGE(F8:F26)</f>
        <v>3.2490368421052631</v>
      </c>
      <c r="G28" s="74"/>
      <c r="H28" s="75">
        <f>AVERAGE(H8:H26)</f>
        <v>3.7913736842105257</v>
      </c>
      <c r="I28" s="74"/>
      <c r="J28" s="75">
        <f>AVERAGE(J8:J26)</f>
        <v>3.9112526315789475</v>
      </c>
      <c r="K28" s="74"/>
      <c r="L28" s="75">
        <f>AVERAGE(L8:L26)</f>
        <v>3.6074210526315786</v>
      </c>
      <c r="M28" s="74"/>
      <c r="N28" s="75">
        <f>AVERAGE(N8:N26)</f>
        <v>3.7448736842105266</v>
      </c>
      <c r="O28" s="74"/>
      <c r="P28" s="75">
        <f>AVERAGE(P8:P26)</f>
        <v>4.4204368421052624</v>
      </c>
      <c r="Q28" s="74"/>
      <c r="R28" s="75">
        <f>AVERAGE(R8:R26)</f>
        <v>5.7532722222222219</v>
      </c>
      <c r="S28" s="74"/>
      <c r="T28" s="75">
        <f>AVERAGE(T8:T26)</f>
        <v>5.7631944444444443</v>
      </c>
      <c r="U28" s="74"/>
      <c r="V28" s="75">
        <f>AVERAGE(V8:V26)</f>
        <v>7.0226312500000008</v>
      </c>
      <c r="W28" s="74"/>
      <c r="X28" s="75">
        <f>AVERAGE(X8:X26)</f>
        <v>6.9224571428571426</v>
      </c>
      <c r="Y28" s="74"/>
      <c r="Z28" s="75">
        <f>AVERAGE(Z8:Z26)</f>
        <v>7.0191631578947371</v>
      </c>
      <c r="AA28" s="76"/>
    </row>
    <row r="29" spans="1:27" x14ac:dyDescent="0.3">
      <c r="A29" s="73" t="s">
        <v>28</v>
      </c>
      <c r="B29" s="74"/>
      <c r="C29" s="74"/>
      <c r="D29" s="75">
        <f>MIN(D8:D26)</f>
        <v>2.1840999999999999</v>
      </c>
      <c r="E29" s="74"/>
      <c r="F29" s="75">
        <f>MIN(F8:F26)</f>
        <v>2.1840999999999999</v>
      </c>
      <c r="G29" s="74"/>
      <c r="H29" s="75">
        <f>MIN(H8:H26)</f>
        <v>2.181</v>
      </c>
      <c r="I29" s="74"/>
      <c r="J29" s="75">
        <f>MIN(J8:J26)</f>
        <v>2.1937000000000002</v>
      </c>
      <c r="K29" s="74"/>
      <c r="L29" s="75">
        <f>MIN(L8:L26)</f>
        <v>2.2856000000000001</v>
      </c>
      <c r="M29" s="74"/>
      <c r="N29" s="75">
        <f>MIN(N8:N26)</f>
        <v>2.5055999999999998</v>
      </c>
      <c r="O29" s="74"/>
      <c r="P29" s="75">
        <f>MIN(P8:P26)</f>
        <v>2.4811000000000001</v>
      </c>
      <c r="Q29" s="74"/>
      <c r="R29" s="75">
        <f>MIN(R8:R26)</f>
        <v>3.0586000000000002</v>
      </c>
      <c r="S29" s="74"/>
      <c r="T29" s="75">
        <f>MIN(T8:T26)</f>
        <v>3.7197</v>
      </c>
      <c r="U29" s="74"/>
      <c r="V29" s="75">
        <f>MIN(V8:V26)</f>
        <v>5.8417000000000003</v>
      </c>
      <c r="W29" s="74"/>
      <c r="X29" s="75">
        <f>MIN(X8:X26)</f>
        <v>4.8391999999999999</v>
      </c>
      <c r="Y29" s="74"/>
      <c r="Z29" s="75">
        <f>MIN(Z8:Z26)</f>
        <v>4.7249999999999996</v>
      </c>
      <c r="AA29" s="76"/>
    </row>
    <row r="30" spans="1:27" ht="15" thickBot="1" x14ac:dyDescent="0.35">
      <c r="A30" s="77" t="s">
        <v>29</v>
      </c>
      <c r="B30" s="78"/>
      <c r="C30" s="78"/>
      <c r="D30" s="79">
        <f>MAX(D8:D26)</f>
        <v>4.5438999999999998</v>
      </c>
      <c r="E30" s="78"/>
      <c r="F30" s="79">
        <f>MAX(F8:F26)</f>
        <v>4.5438999999999998</v>
      </c>
      <c r="G30" s="78"/>
      <c r="H30" s="79">
        <f>MAX(H8:H26)</f>
        <v>4.7115999999999998</v>
      </c>
      <c r="I30" s="78"/>
      <c r="J30" s="79">
        <f>MAX(J8:J26)</f>
        <v>4.7929000000000004</v>
      </c>
      <c r="K30" s="78"/>
      <c r="L30" s="79">
        <f>MAX(L8:L26)</f>
        <v>4.3522999999999996</v>
      </c>
      <c r="M30" s="78"/>
      <c r="N30" s="79">
        <f>MAX(N8:N26)</f>
        <v>4.5594000000000001</v>
      </c>
      <c r="O30" s="78"/>
      <c r="P30" s="79">
        <f>MAX(P8:P26)</f>
        <v>5.5502000000000002</v>
      </c>
      <c r="Q30" s="78"/>
      <c r="R30" s="79">
        <f>MAX(R8:R26)</f>
        <v>7.0041000000000002</v>
      </c>
      <c r="S30" s="78"/>
      <c r="T30" s="79">
        <f>MAX(T8:T26)</f>
        <v>6.8419999999999996</v>
      </c>
      <c r="U30" s="78"/>
      <c r="V30" s="79">
        <f>MAX(V8:V26)</f>
        <v>7.657</v>
      </c>
      <c r="W30" s="78"/>
      <c r="X30" s="79">
        <f>MAX(X8:X26)</f>
        <v>7.6378000000000004</v>
      </c>
      <c r="Y30" s="78"/>
      <c r="Z30" s="79">
        <f>MAX(Z8:Z26)</f>
        <v>8.1339000000000006</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F10" sqref="F10"/>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44158</v>
      </c>
      <c r="C8" s="65">
        <f>VLOOKUP($A8,'Return Data'!$B$7:$R$2700,4,0)</f>
        <v>26.289899999999999</v>
      </c>
      <c r="D8" s="65">
        <f>VLOOKUP($A8,'Return Data'!$B$7:$R$2700,10,0)</f>
        <v>11.354900000000001</v>
      </c>
      <c r="E8" s="66">
        <f t="shared" ref="E8:E16" si="0">RANK(D8,D$8:D$16,0)</f>
        <v>2</v>
      </c>
      <c r="F8" s="65">
        <f>VLOOKUP($A8,'Return Data'!$B$7:$R$2700,11,0)</f>
        <v>32.384799999999998</v>
      </c>
      <c r="G8" s="66">
        <f t="shared" ref="G8:G14" si="1">RANK(F8,F$8:F$16,0)</f>
        <v>2</v>
      </c>
      <c r="H8" s="65">
        <f>VLOOKUP($A8,'Return Data'!$B$7:$R$2700,12,0)</f>
        <v>9.5192999999999994</v>
      </c>
      <c r="I8" s="66">
        <f t="shared" ref="I8:I14" si="2">RANK(H8,H$8:H$16,0)</f>
        <v>3</v>
      </c>
      <c r="J8" s="65">
        <f>VLOOKUP($A8,'Return Data'!$B$7:$R$2700,13,0)</f>
        <v>16.328499999999998</v>
      </c>
      <c r="K8" s="66">
        <f t="shared" ref="K8:K14" si="3">RANK(J8,J$8:J$16,0)</f>
        <v>2</v>
      </c>
      <c r="L8" s="65">
        <f>VLOOKUP($A8,'Return Data'!$B$7:$R$2700,17,0)</f>
        <v>17.175599999999999</v>
      </c>
      <c r="M8" s="66">
        <f t="shared" ref="M8:M14" si="4">RANK(L8,L$8:L$16,0)</f>
        <v>1</v>
      </c>
      <c r="N8" s="65">
        <f>VLOOKUP($A8,'Return Data'!$B$7:$R$2700,14,0)</f>
        <v>11.4977</v>
      </c>
      <c r="O8" s="66">
        <f t="shared" ref="O8:O14" si="5">RANK(N8,N$8:N$16,0)</f>
        <v>2</v>
      </c>
      <c r="P8" s="65">
        <f>VLOOKUP($A8,'Return Data'!$B$7:$R$2700,15,0)</f>
        <v>11.526</v>
      </c>
      <c r="Q8" s="66">
        <f t="shared" ref="Q8:Q14" si="6">RANK(P8,P$8:P$16,0)</f>
        <v>1</v>
      </c>
      <c r="R8" s="65">
        <f>VLOOKUP($A8,'Return Data'!$B$7:$R$2700,16,0)</f>
        <v>9.6628000000000007</v>
      </c>
      <c r="S8" s="67">
        <f t="shared" ref="S8:S16" si="7">RANK(R8,R$8:R$16,0)</f>
        <v>4</v>
      </c>
    </row>
    <row r="9" spans="1:20" x14ac:dyDescent="0.3">
      <c r="A9" s="63" t="s">
        <v>1283</v>
      </c>
      <c r="B9" s="64">
        <f>VLOOKUP($A9,'Return Data'!$B$7:$R$2700,3,0)</f>
        <v>44158</v>
      </c>
      <c r="C9" s="65">
        <f>VLOOKUP($A9,'Return Data'!$B$7:$R$2700,4,0)</f>
        <v>22.445599999999999</v>
      </c>
      <c r="D9" s="65">
        <f>VLOOKUP($A9,'Return Data'!$B$7:$R$2700,10,0)</f>
        <v>9.2079000000000004</v>
      </c>
      <c r="E9" s="66">
        <f t="shared" si="0"/>
        <v>3</v>
      </c>
      <c r="F9" s="65">
        <f>VLOOKUP($A9,'Return Data'!$B$7:$R$2700,11,0)</f>
        <v>28.193200000000001</v>
      </c>
      <c r="G9" s="66">
        <f t="shared" si="1"/>
        <v>5</v>
      </c>
      <c r="H9" s="65">
        <f>VLOOKUP($A9,'Return Data'!$B$7:$R$2700,12,0)</f>
        <v>5.1990999999999996</v>
      </c>
      <c r="I9" s="66">
        <f t="shared" si="2"/>
        <v>7</v>
      </c>
      <c r="J9" s="65">
        <f>VLOOKUP($A9,'Return Data'!$B$7:$R$2700,13,0)</f>
        <v>10.375299999999999</v>
      </c>
      <c r="K9" s="66">
        <f t="shared" si="3"/>
        <v>7</v>
      </c>
      <c r="L9" s="65">
        <f>VLOOKUP($A9,'Return Data'!$B$7:$R$2700,17,0)</f>
        <v>10.6555</v>
      </c>
      <c r="M9" s="66">
        <f t="shared" si="4"/>
        <v>5</v>
      </c>
      <c r="N9" s="65">
        <f>VLOOKUP($A9,'Return Data'!$B$7:$R$2700,14,0)</f>
        <v>7.8920000000000003</v>
      </c>
      <c r="O9" s="66">
        <f t="shared" si="5"/>
        <v>5</v>
      </c>
      <c r="P9" s="65">
        <f>VLOOKUP($A9,'Return Data'!$B$7:$R$2700,15,0)</f>
        <v>8.5731999999999999</v>
      </c>
      <c r="Q9" s="66">
        <f t="shared" si="6"/>
        <v>7</v>
      </c>
      <c r="R9" s="65">
        <f>VLOOKUP($A9,'Return Data'!$B$7:$R$2700,16,0)</f>
        <v>8.2466000000000008</v>
      </c>
      <c r="S9" s="67">
        <f t="shared" si="7"/>
        <v>8</v>
      </c>
    </row>
    <row r="10" spans="1:20" x14ac:dyDescent="0.3">
      <c r="A10" s="63" t="s">
        <v>1285</v>
      </c>
      <c r="B10" s="64">
        <f>VLOOKUP($A10,'Return Data'!$B$7:$R$2700,3,0)</f>
        <v>44158</v>
      </c>
      <c r="C10" s="65">
        <f>VLOOKUP($A10,'Return Data'!$B$7:$R$2700,4,0)</f>
        <v>39.588999999999999</v>
      </c>
      <c r="D10" s="65">
        <f>VLOOKUP($A10,'Return Data'!$B$7:$R$2700,10,0)</f>
        <v>5.2870999999999997</v>
      </c>
      <c r="E10" s="66">
        <f t="shared" si="0"/>
        <v>6</v>
      </c>
      <c r="F10" s="65">
        <f>VLOOKUP($A10,'Return Data'!$B$7:$R$2700,11,0)</f>
        <v>30.5534</v>
      </c>
      <c r="G10" s="66">
        <f t="shared" si="1"/>
        <v>3</v>
      </c>
      <c r="H10" s="65">
        <f>VLOOKUP($A10,'Return Data'!$B$7:$R$2700,12,0)</f>
        <v>9.3195999999999994</v>
      </c>
      <c r="I10" s="66">
        <f t="shared" si="2"/>
        <v>4</v>
      </c>
      <c r="J10" s="65">
        <f>VLOOKUP($A10,'Return Data'!$B$7:$R$2700,13,0)</f>
        <v>15.936999999999999</v>
      </c>
      <c r="K10" s="66">
        <f t="shared" si="3"/>
        <v>3</v>
      </c>
      <c r="L10" s="65">
        <f>VLOOKUP($A10,'Return Data'!$B$7:$R$2700,17,0)</f>
        <v>12.824400000000001</v>
      </c>
      <c r="M10" s="66">
        <f t="shared" si="4"/>
        <v>3</v>
      </c>
      <c r="N10" s="65">
        <f>VLOOKUP($A10,'Return Data'!$B$7:$R$2700,14,0)</f>
        <v>7.5445000000000002</v>
      </c>
      <c r="O10" s="66">
        <f t="shared" si="5"/>
        <v>6</v>
      </c>
      <c r="P10" s="65">
        <f>VLOOKUP($A10,'Return Data'!$B$7:$R$2700,15,0)</f>
        <v>8.8328000000000007</v>
      </c>
      <c r="Q10" s="66">
        <f t="shared" si="6"/>
        <v>6</v>
      </c>
      <c r="R10" s="65">
        <f>VLOOKUP($A10,'Return Data'!$B$7:$R$2700,16,0)</f>
        <v>9.6311999999999998</v>
      </c>
      <c r="S10" s="67">
        <f t="shared" si="7"/>
        <v>5</v>
      </c>
    </row>
    <row r="11" spans="1:20" x14ac:dyDescent="0.3">
      <c r="A11" s="63" t="s">
        <v>1287</v>
      </c>
      <c r="B11" s="64">
        <f>VLOOKUP($A11,'Return Data'!$B$7:$R$2700,3,0)</f>
        <v>44158</v>
      </c>
      <c r="C11" s="65">
        <f>VLOOKUP($A11,'Return Data'!$B$7:$R$2700,4,0)</f>
        <v>297.40600000000001</v>
      </c>
      <c r="D11" s="65">
        <f>VLOOKUP($A11,'Return Data'!$B$7:$R$2700,10,0)</f>
        <v>1.2583</v>
      </c>
      <c r="E11" s="66">
        <f t="shared" si="0"/>
        <v>9</v>
      </c>
      <c r="F11" s="65">
        <f>VLOOKUP($A11,'Return Data'!$B$7:$R$2700,11,0)</f>
        <v>19.920500000000001</v>
      </c>
      <c r="G11" s="66">
        <f t="shared" si="1"/>
        <v>8</v>
      </c>
      <c r="H11" s="65">
        <f>VLOOKUP($A11,'Return Data'!$B$7:$R$2700,12,0)</f>
        <v>2.9028</v>
      </c>
      <c r="I11" s="66">
        <f t="shared" si="2"/>
        <v>8</v>
      </c>
      <c r="J11" s="65">
        <f>VLOOKUP($A11,'Return Data'!$B$7:$R$2700,13,0)</f>
        <v>3.4113000000000002</v>
      </c>
      <c r="K11" s="66">
        <f t="shared" si="3"/>
        <v>8</v>
      </c>
      <c r="L11" s="65">
        <f>VLOOKUP($A11,'Return Data'!$B$7:$R$2700,17,0)</f>
        <v>5.7041000000000004</v>
      </c>
      <c r="M11" s="66">
        <f t="shared" si="4"/>
        <v>8</v>
      </c>
      <c r="N11" s="65">
        <f>VLOOKUP($A11,'Return Data'!$B$7:$R$2700,14,0)</f>
        <v>3.3833000000000002</v>
      </c>
      <c r="O11" s="66">
        <f t="shared" si="5"/>
        <v>8</v>
      </c>
      <c r="P11" s="65">
        <f>VLOOKUP($A11,'Return Data'!$B$7:$R$2700,15,0)</f>
        <v>10.0061</v>
      </c>
      <c r="Q11" s="66">
        <f t="shared" si="6"/>
        <v>3</v>
      </c>
      <c r="R11" s="65">
        <f>VLOOKUP($A11,'Return Data'!$B$7:$R$2700,16,0)</f>
        <v>12.527799999999999</v>
      </c>
      <c r="S11" s="67">
        <f t="shared" si="7"/>
        <v>2</v>
      </c>
    </row>
    <row r="12" spans="1:20" x14ac:dyDescent="0.3">
      <c r="A12" s="63" t="s">
        <v>1289</v>
      </c>
      <c r="B12" s="64">
        <f>VLOOKUP($A12,'Return Data'!$B$7:$R$2700,3,0)</f>
        <v>44158</v>
      </c>
      <c r="C12" s="65">
        <f>VLOOKUP($A12,'Return Data'!$B$7:$R$2700,4,0)</f>
        <v>48.658099999999997</v>
      </c>
      <c r="D12" s="65">
        <f>VLOOKUP($A12,'Return Data'!$B$7:$R$2700,10,0)</f>
        <v>6.7248000000000001</v>
      </c>
      <c r="E12" s="66">
        <f t="shared" si="0"/>
        <v>5</v>
      </c>
      <c r="F12" s="65">
        <f>VLOOKUP($A12,'Return Data'!$B$7:$R$2700,11,0)</f>
        <v>42.378</v>
      </c>
      <c r="G12" s="66">
        <f t="shared" si="1"/>
        <v>1</v>
      </c>
      <c r="H12" s="65">
        <f>VLOOKUP($A12,'Return Data'!$B$7:$R$2700,12,0)</f>
        <v>17.579899999999999</v>
      </c>
      <c r="I12" s="66">
        <f t="shared" si="2"/>
        <v>1</v>
      </c>
      <c r="J12" s="65">
        <f>VLOOKUP($A12,'Return Data'!$B$7:$R$2700,13,0)</f>
        <v>20.330300000000001</v>
      </c>
      <c r="K12" s="66">
        <f t="shared" si="3"/>
        <v>1</v>
      </c>
      <c r="L12" s="65">
        <f>VLOOKUP($A12,'Return Data'!$B$7:$R$2700,17,0)</f>
        <v>16.476900000000001</v>
      </c>
      <c r="M12" s="66">
        <f t="shared" si="4"/>
        <v>2</v>
      </c>
      <c r="N12" s="65">
        <f>VLOOKUP($A12,'Return Data'!$B$7:$R$2700,14,0)</f>
        <v>11.836600000000001</v>
      </c>
      <c r="O12" s="66">
        <f t="shared" si="5"/>
        <v>1</v>
      </c>
      <c r="P12" s="65">
        <f>VLOOKUP($A12,'Return Data'!$B$7:$R$2700,15,0)</f>
        <v>10.276199999999999</v>
      </c>
      <c r="Q12" s="66">
        <f t="shared" si="6"/>
        <v>2</v>
      </c>
      <c r="R12" s="65">
        <f>VLOOKUP($A12,'Return Data'!$B$7:$R$2700,16,0)</f>
        <v>9.1327999999999996</v>
      </c>
      <c r="S12" s="67">
        <f t="shared" si="7"/>
        <v>7</v>
      </c>
    </row>
    <row r="13" spans="1:20" x14ac:dyDescent="0.3">
      <c r="A13" s="63" t="s">
        <v>777</v>
      </c>
      <c r="B13" s="64">
        <f>VLOOKUP($A13,'Return Data'!$B$7:$R$2700,3,0)</f>
        <v>44158</v>
      </c>
      <c r="C13" s="65">
        <f>VLOOKUP($A13,'Return Data'!$B$7:$R$2700,4,0)</f>
        <v>21.3828</v>
      </c>
      <c r="D13" s="65">
        <f>VLOOKUP($A13,'Return Data'!$B$7:$R$2700,10,0)</f>
        <v>15.1607</v>
      </c>
      <c r="E13" s="66">
        <f t="shared" si="0"/>
        <v>1</v>
      </c>
      <c r="F13" s="65">
        <f>VLOOKUP($A13,'Return Data'!$B$7:$R$2700,11,0)</f>
        <v>30.390999999999998</v>
      </c>
      <c r="G13" s="66">
        <f t="shared" si="1"/>
        <v>4</v>
      </c>
      <c r="H13" s="65">
        <f>VLOOKUP($A13,'Return Data'!$B$7:$R$2700,12,0)</f>
        <v>12.941700000000001</v>
      </c>
      <c r="I13" s="66">
        <f t="shared" si="2"/>
        <v>2</v>
      </c>
      <c r="J13" s="65">
        <f>VLOOKUP($A13,'Return Data'!$B$7:$R$2700,13,0)</f>
        <v>12.0642</v>
      </c>
      <c r="K13" s="66">
        <f t="shared" si="3"/>
        <v>4</v>
      </c>
      <c r="L13" s="65">
        <f>VLOOKUP($A13,'Return Data'!$B$7:$R$2700,17,0)</f>
        <v>10.1572</v>
      </c>
      <c r="M13" s="66">
        <f t="shared" si="4"/>
        <v>6</v>
      </c>
      <c r="N13" s="65">
        <f>VLOOKUP($A13,'Return Data'!$B$7:$R$2700,14,0)</f>
        <v>7.9557000000000002</v>
      </c>
      <c r="O13" s="66">
        <f t="shared" si="5"/>
        <v>4</v>
      </c>
      <c r="P13" s="65">
        <f>VLOOKUP($A13,'Return Data'!$B$7:$R$2700,15,0)</f>
        <v>9.3359000000000005</v>
      </c>
      <c r="Q13" s="66">
        <f t="shared" si="6"/>
        <v>4</v>
      </c>
      <c r="R13" s="65">
        <f>VLOOKUP($A13,'Return Data'!$B$7:$R$2700,16,0)</f>
        <v>9.4986999999999995</v>
      </c>
      <c r="S13" s="67">
        <f t="shared" si="7"/>
        <v>6</v>
      </c>
    </row>
    <row r="14" spans="1:20" x14ac:dyDescent="0.3">
      <c r="A14" s="63" t="s">
        <v>1290</v>
      </c>
      <c r="B14" s="64">
        <f>VLOOKUP($A14,'Return Data'!$B$7:$R$2700,3,0)</f>
        <v>44158</v>
      </c>
      <c r="C14" s="65">
        <f>VLOOKUP($A14,'Return Data'!$B$7:$R$2700,4,0)</f>
        <v>33.658499999999997</v>
      </c>
      <c r="D14" s="65">
        <f>VLOOKUP($A14,'Return Data'!$B$7:$R$2700,10,0)</f>
        <v>2.8532000000000002</v>
      </c>
      <c r="E14" s="66">
        <f t="shared" si="0"/>
        <v>8</v>
      </c>
      <c r="F14" s="65">
        <f>VLOOKUP($A14,'Return Data'!$B$7:$R$2700,11,0)</f>
        <v>13.888500000000001</v>
      </c>
      <c r="G14" s="66">
        <f t="shared" si="1"/>
        <v>9</v>
      </c>
      <c r="H14" s="65">
        <f>VLOOKUP($A14,'Return Data'!$B$7:$R$2700,12,0)</f>
        <v>7.7534000000000001</v>
      </c>
      <c r="I14" s="66">
        <f t="shared" si="2"/>
        <v>5</v>
      </c>
      <c r="J14" s="65">
        <f>VLOOKUP($A14,'Return Data'!$B$7:$R$2700,13,0)</f>
        <v>11.4162</v>
      </c>
      <c r="K14" s="66">
        <f t="shared" si="3"/>
        <v>5</v>
      </c>
      <c r="L14" s="65">
        <f>VLOOKUP($A14,'Return Data'!$B$7:$R$2700,17,0)</f>
        <v>11.9093</v>
      </c>
      <c r="M14" s="66">
        <f t="shared" si="4"/>
        <v>4</v>
      </c>
      <c r="N14" s="65">
        <f>VLOOKUP($A14,'Return Data'!$B$7:$R$2700,14,0)</f>
        <v>8.3238000000000003</v>
      </c>
      <c r="O14" s="66">
        <f t="shared" si="5"/>
        <v>3</v>
      </c>
      <c r="P14" s="65">
        <f>VLOOKUP($A14,'Return Data'!$B$7:$R$2700,15,0)</f>
        <v>9.3076000000000008</v>
      </c>
      <c r="Q14" s="66">
        <f t="shared" si="6"/>
        <v>5</v>
      </c>
      <c r="R14" s="65">
        <f>VLOOKUP($A14,'Return Data'!$B$7:$R$2700,16,0)</f>
        <v>10.5794</v>
      </c>
      <c r="S14" s="67">
        <f t="shared" si="7"/>
        <v>3</v>
      </c>
    </row>
    <row r="15" spans="1:20" x14ac:dyDescent="0.3">
      <c r="A15" s="63" t="s">
        <v>1292</v>
      </c>
      <c r="B15" s="64">
        <f>VLOOKUP($A15,'Return Data'!$B$7:$R$2700,3,0)</f>
        <v>44158</v>
      </c>
      <c r="C15" s="65">
        <f>VLOOKUP($A15,'Return Data'!$B$7:$R$2700,4,0)</f>
        <v>11.9261</v>
      </c>
      <c r="D15" s="65">
        <f>VLOOKUP($A15,'Return Data'!$B$7:$R$2700,10,0)</f>
        <v>8.0752000000000006</v>
      </c>
      <c r="E15" s="66">
        <f t="shared" si="0"/>
        <v>4</v>
      </c>
      <c r="F15" s="65">
        <f>VLOOKUP($A15,'Return Data'!$B$7:$R$2700,11,0)</f>
        <v>26.322399999999998</v>
      </c>
      <c r="G15" s="66">
        <f t="shared" ref="G15" si="8">RANK(F15,F$8:F$16,0)</f>
        <v>6</v>
      </c>
      <c r="H15" s="65"/>
      <c r="I15" s="66"/>
      <c r="J15" s="65"/>
      <c r="K15" s="66"/>
      <c r="L15" s="65"/>
      <c r="M15" s="66"/>
      <c r="N15" s="65"/>
      <c r="O15" s="66"/>
      <c r="P15" s="65"/>
      <c r="Q15" s="66"/>
      <c r="R15" s="65">
        <f>VLOOKUP($A15,'Return Data'!$B$7:$R$2700,16,0)</f>
        <v>19.260999999999999</v>
      </c>
      <c r="S15" s="67">
        <f t="shared" si="7"/>
        <v>1</v>
      </c>
    </row>
    <row r="16" spans="1:20" x14ac:dyDescent="0.3">
      <c r="A16" s="63" t="s">
        <v>1294</v>
      </c>
      <c r="B16" s="64">
        <f>VLOOKUP($A16,'Return Data'!$B$7:$R$2700,3,0)</f>
        <v>44158</v>
      </c>
      <c r="C16" s="65">
        <f>VLOOKUP($A16,'Return Data'!$B$7:$R$2700,4,0)</f>
        <v>40.389200000000002</v>
      </c>
      <c r="D16" s="65">
        <f>VLOOKUP($A16,'Return Data'!$B$7:$R$2700,10,0)</f>
        <v>4.9950999999999999</v>
      </c>
      <c r="E16" s="66">
        <f t="shared" si="0"/>
        <v>7</v>
      </c>
      <c r="F16" s="65">
        <f>VLOOKUP($A16,'Return Data'!$B$7:$R$2700,11,0)</f>
        <v>25.3521</v>
      </c>
      <c r="G16" s="66">
        <f>RANK(F16,F$8:F$16,0)</f>
        <v>7</v>
      </c>
      <c r="H16" s="65">
        <f>VLOOKUP($A16,'Return Data'!$B$7:$R$2700,12,0)</f>
        <v>7.5342000000000002</v>
      </c>
      <c r="I16" s="66">
        <f>RANK(H16,H$8:H$16,0)</f>
        <v>6</v>
      </c>
      <c r="J16" s="65">
        <f>VLOOKUP($A16,'Return Data'!$B$7:$R$2700,13,0)</f>
        <v>10.687799999999999</v>
      </c>
      <c r="K16" s="66">
        <f>RANK(J16,J$8:J$16,0)</f>
        <v>6</v>
      </c>
      <c r="L16" s="65">
        <f>VLOOKUP($A16,'Return Data'!$B$7:$R$2700,17,0)</f>
        <v>8.2838999999999992</v>
      </c>
      <c r="M16" s="66">
        <f>RANK(L16,L$8:L$16,0)</f>
        <v>7</v>
      </c>
      <c r="N16" s="65">
        <f>VLOOKUP($A16,'Return Data'!$B$7:$R$2700,14,0)</f>
        <v>5.3708999999999998</v>
      </c>
      <c r="O16" s="66">
        <f>RANK(N16,N$8:N$16,0)</f>
        <v>7</v>
      </c>
      <c r="P16" s="65">
        <f>VLOOKUP($A16,'Return Data'!$B$7:$R$2700,15,0)</f>
        <v>8.1262000000000008</v>
      </c>
      <c r="Q16" s="66">
        <f>RANK(P16,P$8:P$16,0)</f>
        <v>8</v>
      </c>
      <c r="R16" s="65">
        <f>VLOOKUP($A16,'Return Data'!$B$7:$R$2700,16,0)</f>
        <v>7.0278999999999998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7.2130222222222216</v>
      </c>
      <c r="E18" s="74"/>
      <c r="F18" s="75">
        <f>AVERAGE(F8:F16)</f>
        <v>27.70932222222222</v>
      </c>
      <c r="G18" s="74"/>
      <c r="H18" s="75">
        <f>AVERAGE(H8:H16)</f>
        <v>9.0937499999999982</v>
      </c>
      <c r="I18" s="74"/>
      <c r="J18" s="75">
        <f>AVERAGE(J8:J16)</f>
        <v>12.568824999999999</v>
      </c>
      <c r="K18" s="74"/>
      <c r="L18" s="75">
        <f>AVERAGE(L8:L16)</f>
        <v>11.648362500000001</v>
      </c>
      <c r="M18" s="74"/>
      <c r="N18" s="75">
        <f>AVERAGE(N8:N16)</f>
        <v>7.9755624999999997</v>
      </c>
      <c r="O18" s="74"/>
      <c r="P18" s="75">
        <f>AVERAGE(P8:P16)</f>
        <v>9.4980000000000011</v>
      </c>
      <c r="Q18" s="74"/>
      <c r="R18" s="75">
        <f>AVERAGE(R8:R16)</f>
        <v>10.61868888888889</v>
      </c>
      <c r="S18" s="76"/>
    </row>
    <row r="19" spans="1:19" x14ac:dyDescent="0.3">
      <c r="A19" s="73" t="s">
        <v>28</v>
      </c>
      <c r="B19" s="74"/>
      <c r="C19" s="74"/>
      <c r="D19" s="75">
        <f>MIN(D8:D16)</f>
        <v>1.2583</v>
      </c>
      <c r="E19" s="74"/>
      <c r="F19" s="75">
        <f>MIN(F8:F16)</f>
        <v>13.888500000000001</v>
      </c>
      <c r="G19" s="74"/>
      <c r="H19" s="75">
        <f>MIN(H8:H16)</f>
        <v>2.9028</v>
      </c>
      <c r="I19" s="74"/>
      <c r="J19" s="75">
        <f>MIN(J8:J16)</f>
        <v>3.4113000000000002</v>
      </c>
      <c r="K19" s="74"/>
      <c r="L19" s="75">
        <f>MIN(L8:L16)</f>
        <v>5.7041000000000004</v>
      </c>
      <c r="M19" s="74"/>
      <c r="N19" s="75">
        <f>MIN(N8:N16)</f>
        <v>3.3833000000000002</v>
      </c>
      <c r="O19" s="74"/>
      <c r="P19" s="75">
        <f>MIN(P8:P16)</f>
        <v>8.1262000000000008</v>
      </c>
      <c r="Q19" s="74"/>
      <c r="R19" s="75">
        <f>MIN(R8:R16)</f>
        <v>7.0278999999999998</v>
      </c>
      <c r="S19" s="76"/>
    </row>
    <row r="20" spans="1:19" ht="15" thickBot="1" x14ac:dyDescent="0.35">
      <c r="A20" s="77" t="s">
        <v>29</v>
      </c>
      <c r="B20" s="78"/>
      <c r="C20" s="78"/>
      <c r="D20" s="79">
        <f>MAX(D8:D16)</f>
        <v>15.1607</v>
      </c>
      <c r="E20" s="78"/>
      <c r="F20" s="79">
        <f>MAX(F8:F16)</f>
        <v>42.378</v>
      </c>
      <c r="G20" s="78"/>
      <c r="H20" s="79">
        <f>MAX(H8:H16)</f>
        <v>17.579899999999999</v>
      </c>
      <c r="I20" s="78"/>
      <c r="J20" s="79">
        <f>MAX(J8:J16)</f>
        <v>20.330300000000001</v>
      </c>
      <c r="K20" s="78"/>
      <c r="L20" s="79">
        <f>MAX(L8:L16)</f>
        <v>17.175599999999999</v>
      </c>
      <c r="M20" s="78"/>
      <c r="N20" s="79">
        <f>MAX(N8:N16)</f>
        <v>11.836600000000001</v>
      </c>
      <c r="O20" s="78"/>
      <c r="P20" s="79">
        <f>MAX(P8:P16)</f>
        <v>11.526</v>
      </c>
      <c r="Q20" s="78"/>
      <c r="R20" s="79">
        <f>MAX(R8:R16)</f>
        <v>19.260999999999999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44158</v>
      </c>
      <c r="C8" s="65">
        <f>VLOOKUP($A8,'Return Data'!$B$7:$R$2700,4,0)</f>
        <v>268.37599999999998</v>
      </c>
      <c r="D8" s="65">
        <f>VLOOKUP($A8,'Return Data'!$B$7:$R$2700,5,0)</f>
        <v>4.7619999999999996</v>
      </c>
      <c r="E8" s="66">
        <f>RANK(D8,D$8:D$14,0)</f>
        <v>4</v>
      </c>
      <c r="F8" s="65">
        <f>VLOOKUP($A8,'Return Data'!$B$7:$R$2700,6,0)</f>
        <v>4.7619999999999996</v>
      </c>
      <c r="G8" s="66">
        <f>RANK(F8,F$8:F$14,0)</f>
        <v>4</v>
      </c>
      <c r="H8" s="65">
        <f>VLOOKUP($A8,'Return Data'!$B$7:$R$2700,7,0)</f>
        <v>9.0831</v>
      </c>
      <c r="I8" s="66">
        <f>RANK(H8,H$8:H$14,0)</f>
        <v>5</v>
      </c>
      <c r="J8" s="65">
        <f>VLOOKUP($A8,'Return Data'!$B$7:$R$2700,8,0)</f>
        <v>9.1793999999999993</v>
      </c>
      <c r="K8" s="66">
        <f>RANK(J8,J$8:J$14,0)</f>
        <v>5</v>
      </c>
      <c r="L8" s="65">
        <f>VLOOKUP($A8,'Return Data'!$B$7:$R$2700,9,0)</f>
        <v>7.4116</v>
      </c>
      <c r="M8" s="66">
        <f>RANK(L8,L$8:L$14,0)</f>
        <v>5</v>
      </c>
      <c r="N8" s="65">
        <f>VLOOKUP($A8,'Return Data'!$B$7:$R$2700,10,0)</f>
        <v>7.4969999999999999</v>
      </c>
      <c r="O8" s="66">
        <f>RANK(N8,N$8:N$14,0)</f>
        <v>5</v>
      </c>
      <c r="P8" s="65">
        <f>VLOOKUP($A8,'Return Data'!$B$7:$R$2700,11,0)</f>
        <v>8.6826000000000008</v>
      </c>
      <c r="Q8" s="66">
        <f>RANK(P8,P$8:P$14,0)</f>
        <v>5</v>
      </c>
      <c r="R8" s="65">
        <f>VLOOKUP($A8,'Return Data'!$B$7:$R$2700,12,0)</f>
        <v>9.0749999999999993</v>
      </c>
      <c r="S8" s="66">
        <f>RANK(R8,R$8:R$14,0)</f>
        <v>5</v>
      </c>
      <c r="T8" s="65">
        <f>VLOOKUP($A8,'Return Data'!$B$7:$R$2700,13,0)</f>
        <v>8.8175000000000008</v>
      </c>
      <c r="U8" s="66">
        <f>RANK(T8,T$8:T$14,0)</f>
        <v>5</v>
      </c>
      <c r="V8" s="65">
        <f>VLOOKUP($A8,'Return Data'!$B$7:$R$2700,17,0)</f>
        <v>9.1097999999999999</v>
      </c>
      <c r="W8" s="66">
        <f>RANK(V8,V$8:V$14,0)</f>
        <v>4</v>
      </c>
      <c r="X8" s="65">
        <f>VLOOKUP($A8,'Return Data'!$B$7:$R$2700,14,0)</f>
        <v>8.4451999999999998</v>
      </c>
      <c r="Y8" s="66">
        <f>RANK(X8,X$8:X$14,0)</f>
        <v>3</v>
      </c>
      <c r="Z8" s="65">
        <f>VLOOKUP($A8,'Return Data'!$B$7:$R$2700,16,0)</f>
        <v>8.9334000000000007</v>
      </c>
      <c r="AA8" s="67">
        <f>RANK(Z8,Z$8:Z$14,0)</f>
        <v>5</v>
      </c>
    </row>
    <row r="9" spans="1:27" x14ac:dyDescent="0.3">
      <c r="A9" s="63" t="s">
        <v>822</v>
      </c>
      <c r="B9" s="64">
        <f>VLOOKUP($A9,'Return Data'!$B$7:$R$2700,3,0)</f>
        <v>44158</v>
      </c>
      <c r="C9" s="65">
        <f>VLOOKUP($A9,'Return Data'!$B$7:$R$2700,4,0)</f>
        <v>32.781399999999998</v>
      </c>
      <c r="D9" s="65">
        <f>VLOOKUP($A9,'Return Data'!$B$7:$R$2700,5,0)</f>
        <v>1.2990999999999999</v>
      </c>
      <c r="E9" s="66">
        <f t="shared" ref="E9:E14" si="0">RANK(D9,D$8:D$14,0)</f>
        <v>7</v>
      </c>
      <c r="F9" s="65">
        <f>VLOOKUP($A9,'Return Data'!$B$7:$R$2700,6,0)</f>
        <v>1.2990999999999999</v>
      </c>
      <c r="G9" s="66">
        <f t="shared" ref="G9:G14" si="1">RANK(F9,F$8:F$14,0)</f>
        <v>7</v>
      </c>
      <c r="H9" s="65">
        <f>VLOOKUP($A9,'Return Data'!$B$7:$R$2700,7,0)</f>
        <v>6.8158000000000003</v>
      </c>
      <c r="I9" s="66">
        <f t="shared" ref="I9:I14" si="2">RANK(H9,H$8:H$14,0)</f>
        <v>6</v>
      </c>
      <c r="J9" s="65">
        <f>VLOOKUP($A9,'Return Data'!$B$7:$R$2700,8,0)</f>
        <v>7.1935000000000002</v>
      </c>
      <c r="K9" s="66">
        <f t="shared" ref="K9:K14" si="3">RANK(J9,J$8:J$14,0)</f>
        <v>6</v>
      </c>
      <c r="L9" s="65">
        <f>VLOOKUP($A9,'Return Data'!$B$7:$R$2700,9,0)</f>
        <v>5.0282999999999998</v>
      </c>
      <c r="M9" s="66">
        <f t="shared" ref="M9:M14" si="4">RANK(L9,L$8:L$14,0)</f>
        <v>7</v>
      </c>
      <c r="N9" s="65">
        <f>VLOOKUP($A9,'Return Data'!$B$7:$R$2700,10,0)</f>
        <v>7.1154000000000002</v>
      </c>
      <c r="O9" s="66">
        <f t="shared" ref="O9:O14" si="5">RANK(N9,N$8:N$14,0)</f>
        <v>6</v>
      </c>
      <c r="P9" s="65">
        <f>VLOOKUP($A9,'Return Data'!$B$7:$R$2700,11,0)</f>
        <v>7.3593000000000002</v>
      </c>
      <c r="Q9" s="66">
        <f t="shared" ref="Q9:Q14" si="6">RANK(P9,P$8:P$14,0)</f>
        <v>7</v>
      </c>
      <c r="R9" s="65">
        <f>VLOOKUP($A9,'Return Data'!$B$7:$R$2700,12,0)</f>
        <v>6.2149000000000001</v>
      </c>
      <c r="S9" s="66">
        <f t="shared" ref="S9:S14" si="7">RANK(R9,R$8:R$14,0)</f>
        <v>7</v>
      </c>
      <c r="T9" s="65">
        <f>VLOOKUP($A9,'Return Data'!$B$7:$R$2700,13,0)</f>
        <v>6.8678999999999997</v>
      </c>
      <c r="U9" s="66">
        <f t="shared" ref="U9:U14" si="8">RANK(T9,T$8:T$14,0)</f>
        <v>7</v>
      </c>
      <c r="V9" s="65">
        <f>VLOOKUP($A9,'Return Data'!$B$7:$R$2700,17,0)</f>
        <v>7.4878999999999998</v>
      </c>
      <c r="W9" s="66">
        <f t="shared" ref="W9:W13" si="9">RANK(V9,V$8:V$14,0)</f>
        <v>6</v>
      </c>
      <c r="X9" s="65">
        <f>VLOOKUP($A9,'Return Data'!$B$7:$R$2700,14,0)</f>
        <v>7.3480999999999996</v>
      </c>
      <c r="Y9" s="66">
        <f t="shared" ref="Y9:Y13" si="10">RANK(X9,X$8:X$14,0)</f>
        <v>5</v>
      </c>
      <c r="Z9" s="65">
        <f>VLOOKUP($A9,'Return Data'!$B$7:$R$2700,16,0)</f>
        <v>7.3057999999999996</v>
      </c>
      <c r="AA9" s="67">
        <f t="shared" ref="AA9:AA14" si="11">RANK(Z9,Z$8:Z$14,0)</f>
        <v>7</v>
      </c>
    </row>
    <row r="10" spans="1:27" x14ac:dyDescent="0.3">
      <c r="A10" s="63" t="s">
        <v>824</v>
      </c>
      <c r="B10" s="64">
        <f>VLOOKUP($A10,'Return Data'!$B$7:$R$2700,3,0)</f>
        <v>44158</v>
      </c>
      <c r="C10" s="65">
        <f>VLOOKUP($A10,'Return Data'!$B$7:$R$2700,4,0)</f>
        <v>37.750300000000003</v>
      </c>
      <c r="D10" s="65">
        <f>VLOOKUP($A10,'Return Data'!$B$7:$R$2700,5,0)</f>
        <v>4.3525</v>
      </c>
      <c r="E10" s="66">
        <f t="shared" si="0"/>
        <v>5</v>
      </c>
      <c r="F10" s="65">
        <f>VLOOKUP($A10,'Return Data'!$B$7:$R$2700,6,0)</f>
        <v>4.3525</v>
      </c>
      <c r="G10" s="66">
        <f t="shared" si="1"/>
        <v>5</v>
      </c>
      <c r="H10" s="65">
        <f>VLOOKUP($A10,'Return Data'!$B$7:$R$2700,7,0)</f>
        <v>9.5291999999999994</v>
      </c>
      <c r="I10" s="66">
        <f t="shared" si="2"/>
        <v>4</v>
      </c>
      <c r="J10" s="65">
        <f>VLOOKUP($A10,'Return Data'!$B$7:$R$2700,8,0)</f>
        <v>9.4404000000000003</v>
      </c>
      <c r="K10" s="66">
        <f t="shared" si="3"/>
        <v>4</v>
      </c>
      <c r="L10" s="65">
        <f>VLOOKUP($A10,'Return Data'!$B$7:$R$2700,9,0)</f>
        <v>8.8269000000000002</v>
      </c>
      <c r="M10" s="66">
        <f t="shared" si="4"/>
        <v>3</v>
      </c>
      <c r="N10" s="65">
        <f>VLOOKUP($A10,'Return Data'!$B$7:$R$2700,10,0)</f>
        <v>9.2180999999999997</v>
      </c>
      <c r="O10" s="66">
        <f t="shared" si="5"/>
        <v>4</v>
      </c>
      <c r="P10" s="65">
        <f>VLOOKUP($A10,'Return Data'!$B$7:$R$2700,11,0)</f>
        <v>9.8271999999999995</v>
      </c>
      <c r="Q10" s="66">
        <f t="shared" si="6"/>
        <v>4</v>
      </c>
      <c r="R10" s="65">
        <f>VLOOKUP($A10,'Return Data'!$B$7:$R$2700,12,0)</f>
        <v>9.5701999999999998</v>
      </c>
      <c r="S10" s="66">
        <f t="shared" si="7"/>
        <v>4</v>
      </c>
      <c r="T10" s="65">
        <f>VLOOKUP($A10,'Return Data'!$B$7:$R$2700,13,0)</f>
        <v>9.1550999999999991</v>
      </c>
      <c r="U10" s="66">
        <f t="shared" si="8"/>
        <v>4</v>
      </c>
      <c r="V10" s="65">
        <f>VLOOKUP($A10,'Return Data'!$B$7:$R$2700,17,0)</f>
        <v>9.1447000000000003</v>
      </c>
      <c r="W10" s="66">
        <f t="shared" si="9"/>
        <v>3</v>
      </c>
      <c r="X10" s="65">
        <f>VLOOKUP($A10,'Return Data'!$B$7:$R$2700,14,0)</f>
        <v>8.32</v>
      </c>
      <c r="Y10" s="66">
        <f t="shared" si="10"/>
        <v>4</v>
      </c>
      <c r="Z10" s="65">
        <f>VLOOKUP($A10,'Return Data'!$B$7:$R$2700,16,0)</f>
        <v>8.6313999999999993</v>
      </c>
      <c r="AA10" s="67">
        <f t="shared" si="11"/>
        <v>6</v>
      </c>
    </row>
    <row r="11" spans="1:27" x14ac:dyDescent="0.3">
      <c r="A11" s="63" t="s">
        <v>826</v>
      </c>
      <c r="B11" s="64">
        <f>VLOOKUP($A11,'Return Data'!$B$7:$R$2700,3,0)</f>
        <v>44158</v>
      </c>
      <c r="C11" s="65">
        <f>VLOOKUP($A11,'Return Data'!$B$7:$R$2700,4,0)</f>
        <v>339.1499</v>
      </c>
      <c r="D11" s="65">
        <f>VLOOKUP($A11,'Return Data'!$B$7:$R$2700,5,0)</f>
        <v>7.4196999999999997</v>
      </c>
      <c r="E11" s="66">
        <f t="shared" si="0"/>
        <v>2</v>
      </c>
      <c r="F11" s="65">
        <f>VLOOKUP($A11,'Return Data'!$B$7:$R$2700,6,0)</f>
        <v>7.4196999999999997</v>
      </c>
      <c r="G11" s="66">
        <f t="shared" si="1"/>
        <v>2</v>
      </c>
      <c r="H11" s="65">
        <f>VLOOKUP($A11,'Return Data'!$B$7:$R$2700,7,0)</f>
        <v>11.4903</v>
      </c>
      <c r="I11" s="66">
        <f t="shared" si="2"/>
        <v>3</v>
      </c>
      <c r="J11" s="65">
        <f>VLOOKUP($A11,'Return Data'!$B$7:$R$2700,8,0)</f>
        <v>10.753299999999999</v>
      </c>
      <c r="K11" s="66">
        <f t="shared" si="3"/>
        <v>3</v>
      </c>
      <c r="L11" s="65">
        <f>VLOOKUP($A11,'Return Data'!$B$7:$R$2700,9,0)</f>
        <v>8.6854999999999993</v>
      </c>
      <c r="M11" s="66">
        <f t="shared" si="4"/>
        <v>4</v>
      </c>
      <c r="N11" s="65">
        <f>VLOOKUP($A11,'Return Data'!$B$7:$R$2700,10,0)</f>
        <v>10.274100000000001</v>
      </c>
      <c r="O11" s="66">
        <f t="shared" si="5"/>
        <v>3</v>
      </c>
      <c r="P11" s="65">
        <f>VLOOKUP($A11,'Return Data'!$B$7:$R$2700,11,0)</f>
        <v>11.226100000000001</v>
      </c>
      <c r="Q11" s="66">
        <f t="shared" si="6"/>
        <v>3</v>
      </c>
      <c r="R11" s="65">
        <f>VLOOKUP($A11,'Return Data'!$B$7:$R$2700,12,0)</f>
        <v>9.8158999999999992</v>
      </c>
      <c r="S11" s="66">
        <f t="shared" si="7"/>
        <v>3</v>
      </c>
      <c r="T11" s="65">
        <f>VLOOKUP($A11,'Return Data'!$B$7:$R$2700,13,0)</f>
        <v>9.8256999999999994</v>
      </c>
      <c r="U11" s="66">
        <f t="shared" si="8"/>
        <v>3</v>
      </c>
      <c r="V11" s="65">
        <f>VLOOKUP($A11,'Return Data'!$B$7:$R$2700,17,0)</f>
        <v>9.7271000000000001</v>
      </c>
      <c r="W11" s="66">
        <f t="shared" si="9"/>
        <v>2</v>
      </c>
      <c r="X11" s="65">
        <f>VLOOKUP($A11,'Return Data'!$B$7:$R$2700,14,0)</f>
        <v>8.6967999999999996</v>
      </c>
      <c r="Y11" s="66">
        <f t="shared" si="10"/>
        <v>2</v>
      </c>
      <c r="Z11" s="65">
        <f>VLOOKUP($A11,'Return Data'!$B$7:$R$2700,16,0)</f>
        <v>9.0896000000000008</v>
      </c>
      <c r="AA11" s="67">
        <f t="shared" si="11"/>
        <v>2</v>
      </c>
    </row>
    <row r="12" spans="1:27" x14ac:dyDescent="0.3">
      <c r="A12" s="63" t="s">
        <v>827</v>
      </c>
      <c r="B12" s="64">
        <f>VLOOKUP($A12,'Return Data'!$B$7:$R$2700,3,0)</f>
        <v>44158</v>
      </c>
      <c r="C12" s="65">
        <f>VLOOKUP($A12,'Return Data'!$B$7:$R$2700,4,0)</f>
        <v>1154.6718000000001</v>
      </c>
      <c r="D12" s="65">
        <f>VLOOKUP($A12,'Return Data'!$B$7:$R$2700,5,0)</f>
        <v>15.9992</v>
      </c>
      <c r="E12" s="66">
        <f t="shared" si="0"/>
        <v>1</v>
      </c>
      <c r="F12" s="65">
        <f>VLOOKUP($A12,'Return Data'!$B$7:$R$2700,6,0)</f>
        <v>15.9992</v>
      </c>
      <c r="G12" s="66">
        <f t="shared" si="1"/>
        <v>1</v>
      </c>
      <c r="H12" s="65">
        <f>VLOOKUP($A12,'Return Data'!$B$7:$R$2700,7,0)</f>
        <v>17.540600000000001</v>
      </c>
      <c r="I12" s="66">
        <f t="shared" si="2"/>
        <v>1</v>
      </c>
      <c r="J12" s="65">
        <f>VLOOKUP($A12,'Return Data'!$B$7:$R$2700,8,0)</f>
        <v>15.6563</v>
      </c>
      <c r="K12" s="66">
        <f t="shared" si="3"/>
        <v>1</v>
      </c>
      <c r="L12" s="65">
        <f>VLOOKUP($A12,'Return Data'!$B$7:$R$2700,9,0)</f>
        <v>13.156599999999999</v>
      </c>
      <c r="M12" s="66">
        <f t="shared" si="4"/>
        <v>1</v>
      </c>
      <c r="N12" s="65">
        <f>VLOOKUP($A12,'Return Data'!$B$7:$R$2700,10,0)</f>
        <v>11.6187</v>
      </c>
      <c r="O12" s="66">
        <f t="shared" si="5"/>
        <v>1</v>
      </c>
      <c r="P12" s="65">
        <f>VLOOKUP($A12,'Return Data'!$B$7:$R$2700,11,0)</f>
        <v>13.2553</v>
      </c>
      <c r="Q12" s="66">
        <f t="shared" si="6"/>
        <v>1</v>
      </c>
      <c r="R12" s="65">
        <f>VLOOKUP($A12,'Return Data'!$B$7:$R$2700,12,0)</f>
        <v>11.9672</v>
      </c>
      <c r="S12" s="66">
        <f t="shared" si="7"/>
        <v>1</v>
      </c>
      <c r="T12" s="65">
        <f>VLOOKUP($A12,'Return Data'!$B$7:$R$2700,13,0)</f>
        <v>11.549099999999999</v>
      </c>
      <c r="U12" s="66">
        <f t="shared" si="8"/>
        <v>2</v>
      </c>
      <c r="V12" s="65"/>
      <c r="W12" s="66"/>
      <c r="X12" s="65"/>
      <c r="Y12" s="66"/>
      <c r="Z12" s="65">
        <f>VLOOKUP($A12,'Return Data'!$B$7:$R$2700,16,0)</f>
        <v>9.8454999999999995</v>
      </c>
      <c r="AA12" s="67">
        <f t="shared" si="11"/>
        <v>1</v>
      </c>
    </row>
    <row r="13" spans="1:27" x14ac:dyDescent="0.3">
      <c r="A13" s="63" t="s">
        <v>830</v>
      </c>
      <c r="B13" s="64">
        <f>VLOOKUP($A13,'Return Data'!$B$7:$R$2700,3,0)</f>
        <v>44158</v>
      </c>
      <c r="C13" s="65">
        <f>VLOOKUP($A13,'Return Data'!$B$7:$R$2700,4,0)</f>
        <v>35.682099999999998</v>
      </c>
      <c r="D13" s="65">
        <f>VLOOKUP($A13,'Return Data'!$B$7:$R$2700,5,0)</f>
        <v>5.2533000000000003</v>
      </c>
      <c r="E13" s="66">
        <f t="shared" si="0"/>
        <v>3</v>
      </c>
      <c r="F13" s="65">
        <f>VLOOKUP($A13,'Return Data'!$B$7:$R$2700,6,0)</f>
        <v>5.2533000000000003</v>
      </c>
      <c r="G13" s="66">
        <f t="shared" si="1"/>
        <v>3</v>
      </c>
      <c r="H13" s="65">
        <f>VLOOKUP($A13,'Return Data'!$B$7:$R$2700,7,0)</f>
        <v>13.738200000000001</v>
      </c>
      <c r="I13" s="66">
        <f t="shared" si="2"/>
        <v>2</v>
      </c>
      <c r="J13" s="65">
        <f>VLOOKUP($A13,'Return Data'!$B$7:$R$2700,8,0)</f>
        <v>15.2277</v>
      </c>
      <c r="K13" s="66">
        <f t="shared" si="3"/>
        <v>2</v>
      </c>
      <c r="L13" s="65">
        <f>VLOOKUP($A13,'Return Data'!$B$7:$R$2700,9,0)</f>
        <v>11.118600000000001</v>
      </c>
      <c r="M13" s="66">
        <f t="shared" si="4"/>
        <v>2</v>
      </c>
      <c r="N13" s="65">
        <f>VLOOKUP($A13,'Return Data'!$B$7:$R$2700,10,0)</f>
        <v>10.994400000000001</v>
      </c>
      <c r="O13" s="66">
        <f t="shared" si="5"/>
        <v>2</v>
      </c>
      <c r="P13" s="65">
        <f>VLOOKUP($A13,'Return Data'!$B$7:$R$2700,11,0)</f>
        <v>11.591200000000001</v>
      </c>
      <c r="Q13" s="66">
        <f t="shared" si="6"/>
        <v>2</v>
      </c>
      <c r="R13" s="65">
        <f>VLOOKUP($A13,'Return Data'!$B$7:$R$2700,12,0)</f>
        <v>11.888</v>
      </c>
      <c r="S13" s="66">
        <f t="shared" si="7"/>
        <v>2</v>
      </c>
      <c r="T13" s="65">
        <f>VLOOKUP($A13,'Return Data'!$B$7:$R$2700,13,0)</f>
        <v>11.7967</v>
      </c>
      <c r="U13" s="66">
        <f t="shared" si="8"/>
        <v>1</v>
      </c>
      <c r="V13" s="65">
        <f>VLOOKUP($A13,'Return Data'!$B$7:$R$2700,17,0)</f>
        <v>10.960100000000001</v>
      </c>
      <c r="W13" s="66">
        <f t="shared" si="9"/>
        <v>1</v>
      </c>
      <c r="X13" s="65">
        <f>VLOOKUP($A13,'Return Data'!$B$7:$R$2700,14,0)</f>
        <v>8.8847000000000005</v>
      </c>
      <c r="Y13" s="66">
        <f t="shared" si="10"/>
        <v>1</v>
      </c>
      <c r="Z13" s="65">
        <f>VLOOKUP($A13,'Return Data'!$B$7:$R$2700,16,0)</f>
        <v>8.9498999999999995</v>
      </c>
      <c r="AA13" s="67">
        <f t="shared" si="11"/>
        <v>4</v>
      </c>
    </row>
    <row r="14" spans="1:27" x14ac:dyDescent="0.3">
      <c r="A14" s="63" t="s">
        <v>831</v>
      </c>
      <c r="B14" s="64">
        <f>VLOOKUP($A14,'Return Data'!$B$7:$R$2700,3,0)</f>
        <v>44158</v>
      </c>
      <c r="C14" s="65">
        <f>VLOOKUP($A14,'Return Data'!$B$7:$R$2700,4,0)</f>
        <v>1196.0581999999999</v>
      </c>
      <c r="D14" s="65">
        <f>VLOOKUP($A14,'Return Data'!$B$7:$R$2700,5,0)</f>
        <v>2.8927</v>
      </c>
      <c r="E14" s="66">
        <f t="shared" si="0"/>
        <v>6</v>
      </c>
      <c r="F14" s="65">
        <f>VLOOKUP($A14,'Return Data'!$B$7:$R$2700,6,0)</f>
        <v>2.8927</v>
      </c>
      <c r="G14" s="66">
        <f t="shared" si="1"/>
        <v>6</v>
      </c>
      <c r="H14" s="65">
        <f>VLOOKUP($A14,'Return Data'!$B$7:$R$2700,7,0)</f>
        <v>6.5278999999999998</v>
      </c>
      <c r="I14" s="66">
        <f t="shared" si="2"/>
        <v>7</v>
      </c>
      <c r="J14" s="65">
        <f>VLOOKUP($A14,'Return Data'!$B$7:$R$2700,8,0)</f>
        <v>6.5917000000000003</v>
      </c>
      <c r="K14" s="66">
        <f t="shared" si="3"/>
        <v>7</v>
      </c>
      <c r="L14" s="65">
        <f>VLOOKUP($A14,'Return Data'!$B$7:$R$2700,9,0)</f>
        <v>5.6078999999999999</v>
      </c>
      <c r="M14" s="66">
        <f t="shared" si="4"/>
        <v>6</v>
      </c>
      <c r="N14" s="65">
        <f>VLOOKUP($A14,'Return Data'!$B$7:$R$2700,10,0)</f>
        <v>6.7998000000000003</v>
      </c>
      <c r="O14" s="66">
        <f t="shared" si="5"/>
        <v>7</v>
      </c>
      <c r="P14" s="65">
        <f>VLOOKUP($A14,'Return Data'!$B$7:$R$2700,11,0)</f>
        <v>7.6157000000000004</v>
      </c>
      <c r="Q14" s="66">
        <f t="shared" si="6"/>
        <v>6</v>
      </c>
      <c r="R14" s="65">
        <f>VLOOKUP($A14,'Return Data'!$B$7:$R$2700,12,0)</f>
        <v>8.9545999999999992</v>
      </c>
      <c r="S14" s="66">
        <f t="shared" si="7"/>
        <v>6</v>
      </c>
      <c r="T14" s="65">
        <f>VLOOKUP($A14,'Return Data'!$B$7:$R$2700,13,0)</f>
        <v>8.4865999999999993</v>
      </c>
      <c r="U14" s="66">
        <f t="shared" si="8"/>
        <v>6</v>
      </c>
      <c r="V14" s="65">
        <f>VLOOKUP($A14,'Return Data'!$B$7:$R$2700,17,0)</f>
        <v>9.0638000000000005</v>
      </c>
      <c r="W14" s="66">
        <f t="shared" ref="W14" si="12">RANK(V14,V$8:V$14,0)</f>
        <v>5</v>
      </c>
      <c r="X14" s="65"/>
      <c r="Y14" s="66"/>
      <c r="Z14" s="65">
        <f>VLOOKUP($A14,'Return Data'!$B$7:$R$2700,16,0)</f>
        <v>9.0408000000000008</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5.9969285714285707</v>
      </c>
      <c r="E16" s="74"/>
      <c r="F16" s="75">
        <f>AVERAGE(F8:F14)</f>
        <v>5.9969285714285707</v>
      </c>
      <c r="G16" s="74"/>
      <c r="H16" s="75">
        <f>AVERAGE(H8:H14)</f>
        <v>10.675014285714287</v>
      </c>
      <c r="I16" s="74"/>
      <c r="J16" s="75">
        <f>AVERAGE(J8:J14)</f>
        <v>10.57747142857143</v>
      </c>
      <c r="K16" s="74"/>
      <c r="L16" s="75">
        <f>AVERAGE(L8:L14)</f>
        <v>8.5479142857142865</v>
      </c>
      <c r="M16" s="74"/>
      <c r="N16" s="75">
        <f>AVERAGE(N8:N14)</f>
        <v>9.0739285714285725</v>
      </c>
      <c r="O16" s="74"/>
      <c r="P16" s="75">
        <f>AVERAGE(P8:P14)</f>
        <v>9.9367714285714293</v>
      </c>
      <c r="Q16" s="74"/>
      <c r="R16" s="75">
        <f>AVERAGE(R8:R14)</f>
        <v>9.6408285714285711</v>
      </c>
      <c r="S16" s="74"/>
      <c r="T16" s="75">
        <f>AVERAGE(T8:T14)</f>
        <v>9.4997999999999987</v>
      </c>
      <c r="U16" s="74"/>
      <c r="V16" s="75">
        <f>AVERAGE(V8:V14)</f>
        <v>9.248899999999999</v>
      </c>
      <c r="W16" s="74"/>
      <c r="X16" s="75">
        <f>AVERAGE(X8:X14)</f>
        <v>8.3389600000000002</v>
      </c>
      <c r="Y16" s="74"/>
      <c r="Z16" s="75">
        <f>AVERAGE(Z8:Z14)</f>
        <v>8.8280571428571442</v>
      </c>
      <c r="AA16" s="76"/>
    </row>
    <row r="17" spans="1:27" x14ac:dyDescent="0.3">
      <c r="A17" s="73" t="s">
        <v>28</v>
      </c>
      <c r="B17" s="74"/>
      <c r="C17" s="74"/>
      <c r="D17" s="75">
        <f>MIN(D8:D14)</f>
        <v>1.2990999999999999</v>
      </c>
      <c r="E17" s="74"/>
      <c r="F17" s="75">
        <f>MIN(F8:F14)</f>
        <v>1.2990999999999999</v>
      </c>
      <c r="G17" s="74"/>
      <c r="H17" s="75">
        <f>MIN(H8:H14)</f>
        <v>6.5278999999999998</v>
      </c>
      <c r="I17" s="74"/>
      <c r="J17" s="75">
        <f>MIN(J8:J14)</f>
        <v>6.5917000000000003</v>
      </c>
      <c r="K17" s="74"/>
      <c r="L17" s="75">
        <f>MIN(L8:L14)</f>
        <v>5.0282999999999998</v>
      </c>
      <c r="M17" s="74"/>
      <c r="N17" s="75">
        <f>MIN(N8:N14)</f>
        <v>6.7998000000000003</v>
      </c>
      <c r="O17" s="74"/>
      <c r="P17" s="75">
        <f>MIN(P8:P14)</f>
        <v>7.3593000000000002</v>
      </c>
      <c r="Q17" s="74"/>
      <c r="R17" s="75">
        <f>MIN(R8:R14)</f>
        <v>6.2149000000000001</v>
      </c>
      <c r="S17" s="74"/>
      <c r="T17" s="75">
        <f>MIN(T8:T14)</f>
        <v>6.8678999999999997</v>
      </c>
      <c r="U17" s="74"/>
      <c r="V17" s="75">
        <f>MIN(V8:V14)</f>
        <v>7.4878999999999998</v>
      </c>
      <c r="W17" s="74"/>
      <c r="X17" s="75">
        <f>MIN(X8:X14)</f>
        <v>7.3480999999999996</v>
      </c>
      <c r="Y17" s="74"/>
      <c r="Z17" s="75">
        <f>MIN(Z8:Z14)</f>
        <v>7.3057999999999996</v>
      </c>
      <c r="AA17" s="76"/>
    </row>
    <row r="18" spans="1:27" ht="15" thickBot="1" x14ac:dyDescent="0.35">
      <c r="A18" s="77" t="s">
        <v>29</v>
      </c>
      <c r="B18" s="78"/>
      <c r="C18" s="78"/>
      <c r="D18" s="79">
        <f>MAX(D8:D14)</f>
        <v>15.9992</v>
      </c>
      <c r="E18" s="78"/>
      <c r="F18" s="79">
        <f>MAX(F8:F14)</f>
        <v>15.9992</v>
      </c>
      <c r="G18" s="78"/>
      <c r="H18" s="79">
        <f>MAX(H8:H14)</f>
        <v>17.540600000000001</v>
      </c>
      <c r="I18" s="78"/>
      <c r="J18" s="79">
        <f>MAX(J8:J14)</f>
        <v>15.6563</v>
      </c>
      <c r="K18" s="78"/>
      <c r="L18" s="79">
        <f>MAX(L8:L14)</f>
        <v>13.156599999999999</v>
      </c>
      <c r="M18" s="78"/>
      <c r="N18" s="79">
        <f>MAX(N8:N14)</f>
        <v>11.6187</v>
      </c>
      <c r="O18" s="78"/>
      <c r="P18" s="79">
        <f>MAX(P8:P14)</f>
        <v>13.2553</v>
      </c>
      <c r="Q18" s="78"/>
      <c r="R18" s="79">
        <f>MAX(R8:R14)</f>
        <v>11.9672</v>
      </c>
      <c r="S18" s="78"/>
      <c r="T18" s="79">
        <f>MAX(T8:T14)</f>
        <v>11.7967</v>
      </c>
      <c r="U18" s="78"/>
      <c r="V18" s="79">
        <f>MAX(V8:V14)</f>
        <v>10.960100000000001</v>
      </c>
      <c r="W18" s="78"/>
      <c r="X18" s="79">
        <f>MAX(X8:X14)</f>
        <v>8.8847000000000005</v>
      </c>
      <c r="Y18" s="78"/>
      <c r="Z18" s="79">
        <f>MAX(Z8:Z14)</f>
        <v>9.8454999999999995</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44158</v>
      </c>
      <c r="C8" s="65">
        <f>VLOOKUP($A8,'Return Data'!$B$7:$R$2700,4,0)</f>
        <v>263.69549999999998</v>
      </c>
      <c r="D8" s="65">
        <f>VLOOKUP($A8,'Return Data'!$B$7:$R$2700,5,0)</f>
        <v>4.5880000000000001</v>
      </c>
      <c r="E8" s="66">
        <f>RANK(D8,D$8:D$14,0)</f>
        <v>4</v>
      </c>
      <c r="F8" s="65">
        <f>VLOOKUP($A8,'Return Data'!$B$7:$R$2700,6,0)</f>
        <v>4.5880000000000001</v>
      </c>
      <c r="G8" s="66">
        <f>RANK(F8,F$8:F$14,0)</f>
        <v>4</v>
      </c>
      <c r="H8" s="65">
        <f>VLOOKUP($A8,'Return Data'!$B$7:$R$2700,7,0)</f>
        <v>8.9122000000000003</v>
      </c>
      <c r="I8" s="66">
        <f>RANK(H8,H$8:H$14,0)</f>
        <v>5</v>
      </c>
      <c r="J8" s="65">
        <f>VLOOKUP($A8,'Return Data'!$B$7:$R$2700,8,0)</f>
        <v>9.0084</v>
      </c>
      <c r="K8" s="66">
        <f>RANK(J8,J$8:J$14,0)</f>
        <v>5</v>
      </c>
      <c r="L8" s="65">
        <f>VLOOKUP($A8,'Return Data'!$B$7:$R$2700,9,0)</f>
        <v>7.2388000000000003</v>
      </c>
      <c r="M8" s="66">
        <f>RANK(L8,L$8:L$14,0)</f>
        <v>5</v>
      </c>
      <c r="N8" s="65">
        <f>VLOOKUP($A8,'Return Data'!$B$7:$R$2700,10,0)</f>
        <v>7.3228</v>
      </c>
      <c r="O8" s="66">
        <f>RANK(N8,N$8:N$14,0)</f>
        <v>5</v>
      </c>
      <c r="P8" s="65">
        <f>VLOOKUP($A8,'Return Data'!$B$7:$R$2700,11,0)</f>
        <v>8.5027000000000008</v>
      </c>
      <c r="Q8" s="66">
        <f>RANK(P8,P$8:P$14,0)</f>
        <v>5</v>
      </c>
      <c r="R8" s="65">
        <f>VLOOKUP($A8,'Return Data'!$B$7:$R$2700,12,0)</f>
        <v>8.8785000000000007</v>
      </c>
      <c r="S8" s="66">
        <f>RANK(R8,R$8:R$14,0)</f>
        <v>5</v>
      </c>
      <c r="T8" s="65">
        <f>VLOOKUP($A8,'Return Data'!$B$7:$R$2700,13,0)</f>
        <v>8.6082000000000001</v>
      </c>
      <c r="U8" s="66">
        <f>RANK(T8,T$8:T$14,0)</f>
        <v>5</v>
      </c>
      <c r="V8" s="65">
        <f>VLOOKUP($A8,'Return Data'!$B$7:$R$2700,17,0)</f>
        <v>8.8826000000000001</v>
      </c>
      <c r="W8" s="66">
        <f>RANK(V8,V$8:V$14,0)</f>
        <v>4</v>
      </c>
      <c r="X8" s="65">
        <f>VLOOKUP($A8,'Return Data'!$B$7:$R$2700,14,0)</f>
        <v>8.2039000000000009</v>
      </c>
      <c r="Y8" s="66">
        <f>RANK(X8,X$8:X$14,0)</f>
        <v>2</v>
      </c>
      <c r="Z8" s="65">
        <f>VLOOKUP($A8,'Return Data'!$B$7:$R$2700,16,0)</f>
        <v>8.6585999999999999</v>
      </c>
      <c r="AA8" s="67">
        <f>RANK(Z8,Z$8:Z$14,0)</f>
        <v>2</v>
      </c>
    </row>
    <row r="9" spans="1:27" x14ac:dyDescent="0.3">
      <c r="A9" s="63" t="s">
        <v>821</v>
      </c>
      <c r="B9" s="64">
        <f>VLOOKUP($A9,'Return Data'!$B$7:$R$2700,3,0)</f>
        <v>44158</v>
      </c>
      <c r="C9" s="65">
        <f>VLOOKUP($A9,'Return Data'!$B$7:$R$2700,4,0)</f>
        <v>31.0123</v>
      </c>
      <c r="D9" s="65">
        <f>VLOOKUP($A9,'Return Data'!$B$7:$R$2700,5,0)</f>
        <v>0.66700000000000004</v>
      </c>
      <c r="E9" s="66">
        <f t="shared" ref="E9:E14" si="0">RANK(D9,D$8:D$14,0)</f>
        <v>7</v>
      </c>
      <c r="F9" s="65">
        <f>VLOOKUP($A9,'Return Data'!$B$7:$R$2700,6,0)</f>
        <v>0.66700000000000004</v>
      </c>
      <c r="G9" s="66">
        <f t="shared" ref="G9:G14" si="1">RANK(F9,F$8:F$14,0)</f>
        <v>7</v>
      </c>
      <c r="H9" s="65">
        <f>VLOOKUP($A9,'Return Data'!$B$7:$R$2700,7,0)</f>
        <v>6.1421999999999999</v>
      </c>
      <c r="I9" s="66">
        <f t="shared" ref="I9:I14" si="2">RANK(H9,H$8:H$14,0)</f>
        <v>6</v>
      </c>
      <c r="J9" s="65">
        <f>VLOOKUP($A9,'Return Data'!$B$7:$R$2700,8,0)</f>
        <v>6.5147000000000004</v>
      </c>
      <c r="K9" s="66">
        <f t="shared" ref="K9:K14" si="3">RANK(J9,J$8:J$14,0)</f>
        <v>6</v>
      </c>
      <c r="L9" s="65">
        <f>VLOOKUP($A9,'Return Data'!$B$7:$R$2700,9,0)</f>
        <v>4.3479000000000001</v>
      </c>
      <c r="M9" s="66">
        <f t="shared" ref="M9:M14" si="4">RANK(L9,L$8:L$14,0)</f>
        <v>7</v>
      </c>
      <c r="N9" s="65">
        <f>VLOOKUP($A9,'Return Data'!$B$7:$R$2700,10,0)</f>
        <v>6.3875000000000002</v>
      </c>
      <c r="O9" s="66">
        <f t="shared" ref="O9:O14" si="5">RANK(N9,N$8:N$14,0)</f>
        <v>6</v>
      </c>
      <c r="P9" s="65">
        <f>VLOOKUP($A9,'Return Data'!$B$7:$R$2700,11,0)</f>
        <v>6.5656999999999996</v>
      </c>
      <c r="Q9" s="66">
        <f t="shared" ref="Q9:Q14" si="6">RANK(P9,P$8:P$14,0)</f>
        <v>7</v>
      </c>
      <c r="R9" s="65">
        <f>VLOOKUP($A9,'Return Data'!$B$7:$R$2700,12,0)</f>
        <v>5.4112</v>
      </c>
      <c r="S9" s="66">
        <f t="shared" ref="S9:S14" si="7">RANK(R9,R$8:R$14,0)</f>
        <v>7</v>
      </c>
      <c r="T9" s="65">
        <f>VLOOKUP($A9,'Return Data'!$B$7:$R$2700,13,0)</f>
        <v>6.117</v>
      </c>
      <c r="U9" s="66">
        <f t="shared" ref="U9:U14" si="8">RANK(T9,T$8:T$14,0)</f>
        <v>7</v>
      </c>
      <c r="V9" s="65">
        <f>VLOOKUP($A9,'Return Data'!$B$7:$R$2700,17,0)</f>
        <v>6.8331</v>
      </c>
      <c r="W9" s="66">
        <f t="shared" ref="W9:W11" si="9">RANK(V9,V$8:V$14,0)</f>
        <v>6</v>
      </c>
      <c r="X9" s="65">
        <f>VLOOKUP($A9,'Return Data'!$B$7:$R$2700,14,0)</f>
        <v>6.7195999999999998</v>
      </c>
      <c r="Y9" s="66">
        <f t="shared" ref="Y9:Y11" si="10">RANK(X9,X$8:X$14,0)</f>
        <v>5</v>
      </c>
      <c r="Z9" s="65">
        <f>VLOOKUP($A9,'Return Data'!$B$7:$R$2700,16,0)</f>
        <v>5.9444999999999997</v>
      </c>
      <c r="AA9" s="67">
        <f t="shared" ref="AA9:AA14" si="11">RANK(Z9,Z$8:Z$14,0)</f>
        <v>7</v>
      </c>
    </row>
    <row r="10" spans="1:27" x14ac:dyDescent="0.3">
      <c r="A10" s="63" t="s">
        <v>823</v>
      </c>
      <c r="B10" s="64">
        <f>VLOOKUP($A10,'Return Data'!$B$7:$R$2700,3,0)</f>
        <v>44158</v>
      </c>
      <c r="C10" s="65">
        <f>VLOOKUP($A10,'Return Data'!$B$7:$R$2700,4,0)</f>
        <v>37.409399999999998</v>
      </c>
      <c r="D10" s="65">
        <f>VLOOKUP($A10,'Return Data'!$B$7:$R$2700,5,0)</f>
        <v>4.0993000000000004</v>
      </c>
      <c r="E10" s="66">
        <f t="shared" si="0"/>
        <v>5</v>
      </c>
      <c r="F10" s="65">
        <f>VLOOKUP($A10,'Return Data'!$B$7:$R$2700,6,0)</f>
        <v>4.0993000000000004</v>
      </c>
      <c r="G10" s="66">
        <f t="shared" si="1"/>
        <v>5</v>
      </c>
      <c r="H10" s="65">
        <f>VLOOKUP($A10,'Return Data'!$B$7:$R$2700,7,0)</f>
        <v>9.2828999999999997</v>
      </c>
      <c r="I10" s="66">
        <f t="shared" si="2"/>
        <v>4</v>
      </c>
      <c r="J10" s="65">
        <f>VLOOKUP($A10,'Return Data'!$B$7:$R$2700,8,0)</f>
        <v>9.1898</v>
      </c>
      <c r="K10" s="66">
        <f t="shared" si="3"/>
        <v>4</v>
      </c>
      <c r="L10" s="65">
        <f>VLOOKUP($A10,'Return Data'!$B$7:$R$2700,9,0)</f>
        <v>8.5756999999999994</v>
      </c>
      <c r="M10" s="66">
        <f t="shared" si="4"/>
        <v>3</v>
      </c>
      <c r="N10" s="65">
        <f>VLOOKUP($A10,'Return Data'!$B$7:$R$2700,10,0)</f>
        <v>8.9616000000000007</v>
      </c>
      <c r="O10" s="66">
        <f t="shared" si="5"/>
        <v>4</v>
      </c>
      <c r="P10" s="65">
        <f>VLOOKUP($A10,'Return Data'!$B$7:$R$2700,11,0)</f>
        <v>9.5785999999999998</v>
      </c>
      <c r="Q10" s="66">
        <f t="shared" si="6"/>
        <v>4</v>
      </c>
      <c r="R10" s="65">
        <f>VLOOKUP($A10,'Return Data'!$B$7:$R$2700,12,0)</f>
        <v>9.3472000000000008</v>
      </c>
      <c r="S10" s="66">
        <f t="shared" si="7"/>
        <v>3</v>
      </c>
      <c r="T10" s="65">
        <f>VLOOKUP($A10,'Return Data'!$B$7:$R$2700,13,0)</f>
        <v>8.9437999999999995</v>
      </c>
      <c r="U10" s="66">
        <f t="shared" si="8"/>
        <v>4</v>
      </c>
      <c r="V10" s="65">
        <f>VLOOKUP($A10,'Return Data'!$B$7:$R$2700,17,0)</f>
        <v>8.9573</v>
      </c>
      <c r="W10" s="66">
        <f t="shared" si="9"/>
        <v>2</v>
      </c>
      <c r="X10" s="65">
        <f>VLOOKUP($A10,'Return Data'!$B$7:$R$2700,14,0)</f>
        <v>8.1390999999999991</v>
      </c>
      <c r="Y10" s="66">
        <f t="shared" si="10"/>
        <v>3</v>
      </c>
      <c r="Z10" s="65">
        <f>VLOOKUP($A10,'Return Data'!$B$7:$R$2700,16,0)</f>
        <v>8.2905999999999995</v>
      </c>
      <c r="AA10" s="67">
        <f t="shared" si="11"/>
        <v>3</v>
      </c>
    </row>
    <row r="11" spans="1:27" x14ac:dyDescent="0.3">
      <c r="A11" s="63" t="s">
        <v>825</v>
      </c>
      <c r="B11" s="64">
        <f>VLOOKUP($A11,'Return Data'!$B$7:$R$2700,3,0)</f>
        <v>44158</v>
      </c>
      <c r="C11" s="65">
        <f>VLOOKUP($A11,'Return Data'!$B$7:$R$2700,4,0)</f>
        <v>320.31470000000002</v>
      </c>
      <c r="D11" s="65">
        <f>VLOOKUP($A11,'Return Data'!$B$7:$R$2700,5,0)</f>
        <v>6.6963999999999997</v>
      </c>
      <c r="E11" s="66">
        <f t="shared" si="0"/>
        <v>2</v>
      </c>
      <c r="F11" s="65">
        <f>VLOOKUP($A11,'Return Data'!$B$7:$R$2700,6,0)</f>
        <v>6.6963999999999997</v>
      </c>
      <c r="G11" s="66">
        <f t="shared" si="1"/>
        <v>2</v>
      </c>
      <c r="H11" s="65">
        <f>VLOOKUP($A11,'Return Data'!$B$7:$R$2700,7,0)</f>
        <v>10.7669</v>
      </c>
      <c r="I11" s="66">
        <f t="shared" si="2"/>
        <v>3</v>
      </c>
      <c r="J11" s="65">
        <f>VLOOKUP($A11,'Return Data'!$B$7:$R$2700,8,0)</f>
        <v>10.0303</v>
      </c>
      <c r="K11" s="66">
        <f t="shared" si="3"/>
        <v>3</v>
      </c>
      <c r="L11" s="65">
        <f>VLOOKUP($A11,'Return Data'!$B$7:$R$2700,9,0)</f>
        <v>7.9608999999999996</v>
      </c>
      <c r="M11" s="66">
        <f t="shared" si="4"/>
        <v>4</v>
      </c>
      <c r="N11" s="65">
        <f>VLOOKUP($A11,'Return Data'!$B$7:$R$2700,10,0)</f>
        <v>9.5359999999999996</v>
      </c>
      <c r="O11" s="66">
        <f t="shared" si="5"/>
        <v>3</v>
      </c>
      <c r="P11" s="65">
        <f>VLOOKUP($A11,'Return Data'!$B$7:$R$2700,11,0)</f>
        <v>10.4656</v>
      </c>
      <c r="Q11" s="66">
        <f t="shared" si="6"/>
        <v>3</v>
      </c>
      <c r="R11" s="65">
        <f>VLOOKUP($A11,'Return Data'!$B$7:$R$2700,12,0)</f>
        <v>9.0402000000000005</v>
      </c>
      <c r="S11" s="66">
        <f t="shared" si="7"/>
        <v>4</v>
      </c>
      <c r="T11" s="65">
        <f>VLOOKUP($A11,'Return Data'!$B$7:$R$2700,13,0)</f>
        <v>9.0294000000000008</v>
      </c>
      <c r="U11" s="66">
        <f t="shared" si="8"/>
        <v>3</v>
      </c>
      <c r="V11" s="65">
        <f>VLOOKUP($A11,'Return Data'!$B$7:$R$2700,17,0)</f>
        <v>8.9049999999999994</v>
      </c>
      <c r="W11" s="66">
        <f t="shared" si="9"/>
        <v>3</v>
      </c>
      <c r="X11" s="65">
        <f>VLOOKUP($A11,'Return Data'!$B$7:$R$2700,14,0)</f>
        <v>7.8837000000000002</v>
      </c>
      <c r="Y11" s="66">
        <f t="shared" si="10"/>
        <v>4</v>
      </c>
      <c r="Z11" s="65">
        <f>VLOOKUP($A11,'Return Data'!$B$7:$R$2700,16,0)</f>
        <v>8.0547000000000004</v>
      </c>
      <c r="AA11" s="67">
        <f t="shared" si="11"/>
        <v>4</v>
      </c>
    </row>
    <row r="12" spans="1:27" x14ac:dyDescent="0.3">
      <c r="A12" s="63" t="s">
        <v>828</v>
      </c>
      <c r="B12" s="64">
        <f>VLOOKUP($A12,'Return Data'!$B$7:$R$2700,3,0)</f>
        <v>44158</v>
      </c>
      <c r="C12" s="65">
        <f>VLOOKUP($A12,'Return Data'!$B$7:$R$2700,4,0)</f>
        <v>1149.0912000000001</v>
      </c>
      <c r="D12" s="65">
        <f>VLOOKUP($A12,'Return Data'!$B$7:$R$2700,5,0)</f>
        <v>15.599299999999999</v>
      </c>
      <c r="E12" s="66">
        <f t="shared" si="0"/>
        <v>1</v>
      </c>
      <c r="F12" s="65">
        <f>VLOOKUP($A12,'Return Data'!$B$7:$R$2700,6,0)</f>
        <v>15.599299999999999</v>
      </c>
      <c r="G12" s="66">
        <f t="shared" si="1"/>
        <v>1</v>
      </c>
      <c r="H12" s="65">
        <f>VLOOKUP($A12,'Return Data'!$B$7:$R$2700,7,0)</f>
        <v>17.1388</v>
      </c>
      <c r="I12" s="66">
        <f t="shared" si="2"/>
        <v>1</v>
      </c>
      <c r="J12" s="65">
        <f>VLOOKUP($A12,'Return Data'!$B$7:$R$2700,8,0)</f>
        <v>15.2539</v>
      </c>
      <c r="K12" s="66">
        <f t="shared" si="3"/>
        <v>1</v>
      </c>
      <c r="L12" s="65">
        <f>VLOOKUP($A12,'Return Data'!$B$7:$R$2700,9,0)</f>
        <v>12.7523</v>
      </c>
      <c r="M12" s="66">
        <f t="shared" si="4"/>
        <v>1</v>
      </c>
      <c r="N12" s="65">
        <f>VLOOKUP($A12,'Return Data'!$B$7:$R$2700,10,0)</f>
        <v>11.207000000000001</v>
      </c>
      <c r="O12" s="66">
        <f t="shared" si="5"/>
        <v>1</v>
      </c>
      <c r="P12" s="65">
        <f>VLOOKUP($A12,'Return Data'!$B$7:$R$2700,11,0)</f>
        <v>12.827999999999999</v>
      </c>
      <c r="Q12" s="66">
        <f t="shared" si="6"/>
        <v>1</v>
      </c>
      <c r="R12" s="65">
        <f>VLOOKUP($A12,'Return Data'!$B$7:$R$2700,12,0)</f>
        <v>11.53</v>
      </c>
      <c r="S12" s="66">
        <f t="shared" si="7"/>
        <v>1</v>
      </c>
      <c r="T12" s="65">
        <f>VLOOKUP($A12,'Return Data'!$B$7:$R$2700,13,0)</f>
        <v>11.133699999999999</v>
      </c>
      <c r="U12" s="66">
        <f t="shared" si="8"/>
        <v>2</v>
      </c>
      <c r="V12" s="65"/>
      <c r="W12" s="66"/>
      <c r="X12" s="65"/>
      <c r="Y12" s="66"/>
      <c r="Z12" s="65">
        <f>VLOOKUP($A12,'Return Data'!$B$7:$R$2700,16,0)</f>
        <v>9.4985999999999997</v>
      </c>
      <c r="AA12" s="67">
        <f t="shared" si="11"/>
        <v>1</v>
      </c>
    </row>
    <row r="13" spans="1:27" x14ac:dyDescent="0.3">
      <c r="A13" s="63" t="s">
        <v>829</v>
      </c>
      <c r="B13" s="64">
        <f>VLOOKUP($A13,'Return Data'!$B$7:$R$2700,3,0)</f>
        <v>44158</v>
      </c>
      <c r="C13" s="65">
        <f>VLOOKUP($A13,'Return Data'!$B$7:$R$2700,4,0)</f>
        <v>34.405200000000001</v>
      </c>
      <c r="D13" s="65">
        <f>VLOOKUP($A13,'Return Data'!$B$7:$R$2700,5,0)</f>
        <v>4.9173999999999998</v>
      </c>
      <c r="E13" s="66">
        <f t="shared" si="0"/>
        <v>3</v>
      </c>
      <c r="F13" s="65">
        <f>VLOOKUP($A13,'Return Data'!$B$7:$R$2700,6,0)</f>
        <v>4.9173999999999998</v>
      </c>
      <c r="G13" s="66">
        <f t="shared" si="1"/>
        <v>3</v>
      </c>
      <c r="H13" s="65">
        <f>VLOOKUP($A13,'Return Data'!$B$7:$R$2700,7,0)</f>
        <v>13.3842</v>
      </c>
      <c r="I13" s="66">
        <f t="shared" si="2"/>
        <v>2</v>
      </c>
      <c r="J13" s="65">
        <f>VLOOKUP($A13,'Return Data'!$B$7:$R$2700,8,0)</f>
        <v>14.876200000000001</v>
      </c>
      <c r="K13" s="66">
        <f t="shared" si="3"/>
        <v>2</v>
      </c>
      <c r="L13" s="65">
        <f>VLOOKUP($A13,'Return Data'!$B$7:$R$2700,9,0)</f>
        <v>10.7646</v>
      </c>
      <c r="M13" s="66">
        <f t="shared" si="4"/>
        <v>2</v>
      </c>
      <c r="N13" s="65">
        <f>VLOOKUP($A13,'Return Data'!$B$7:$R$2700,10,0)</f>
        <v>10.6351</v>
      </c>
      <c r="O13" s="66">
        <f t="shared" si="5"/>
        <v>2</v>
      </c>
      <c r="P13" s="65">
        <f>VLOOKUP($A13,'Return Data'!$B$7:$R$2700,11,0)</f>
        <v>11.2258</v>
      </c>
      <c r="Q13" s="66">
        <f t="shared" si="6"/>
        <v>2</v>
      </c>
      <c r="R13" s="65">
        <f>VLOOKUP($A13,'Return Data'!$B$7:$R$2700,12,0)</f>
        <v>11.508800000000001</v>
      </c>
      <c r="S13" s="66">
        <f t="shared" si="7"/>
        <v>2</v>
      </c>
      <c r="T13" s="65">
        <f>VLOOKUP($A13,'Return Data'!$B$7:$R$2700,13,0)</f>
        <v>11.3802</v>
      </c>
      <c r="U13" s="66">
        <f t="shared" si="8"/>
        <v>1</v>
      </c>
      <c r="V13" s="65">
        <f>VLOOKUP($A13,'Return Data'!$B$7:$R$2700,17,0)</f>
        <v>10.505100000000001</v>
      </c>
      <c r="W13" s="66">
        <f t="shared" ref="W13:W14" si="12">RANK(V13,V$8:V$14,0)</f>
        <v>1</v>
      </c>
      <c r="X13" s="65">
        <f>VLOOKUP($A13,'Return Data'!$B$7:$R$2700,14,0)</f>
        <v>8.4240999999999993</v>
      </c>
      <c r="Y13" s="66">
        <f t="shared" ref="Y13" si="13">RANK(X13,X$8:X$14,0)</f>
        <v>1</v>
      </c>
      <c r="Z13" s="65">
        <f>VLOOKUP($A13,'Return Data'!$B$7:$R$2700,16,0)</f>
        <v>7.9077000000000002</v>
      </c>
      <c r="AA13" s="67">
        <f t="shared" si="11"/>
        <v>6</v>
      </c>
    </row>
    <row r="14" spans="1:27" x14ac:dyDescent="0.3">
      <c r="A14" s="63" t="s">
        <v>832</v>
      </c>
      <c r="B14" s="64">
        <f>VLOOKUP($A14,'Return Data'!$B$7:$R$2700,3,0)</f>
        <v>44158</v>
      </c>
      <c r="C14" s="65">
        <f>VLOOKUP($A14,'Return Data'!$B$7:$R$2700,4,0)</f>
        <v>1172.011</v>
      </c>
      <c r="D14" s="65">
        <f>VLOOKUP($A14,'Return Data'!$B$7:$R$2700,5,0)</f>
        <v>1.9821</v>
      </c>
      <c r="E14" s="66">
        <f t="shared" si="0"/>
        <v>6</v>
      </c>
      <c r="F14" s="65">
        <f>VLOOKUP($A14,'Return Data'!$B$7:$R$2700,6,0)</f>
        <v>1.9821</v>
      </c>
      <c r="G14" s="66">
        <f t="shared" si="1"/>
        <v>6</v>
      </c>
      <c r="H14" s="65">
        <f>VLOOKUP($A14,'Return Data'!$B$7:$R$2700,7,0)</f>
        <v>5.6162000000000001</v>
      </c>
      <c r="I14" s="66">
        <f t="shared" si="2"/>
        <v>7</v>
      </c>
      <c r="J14" s="65">
        <f>VLOOKUP($A14,'Return Data'!$B$7:$R$2700,8,0)</f>
        <v>5.6792999999999996</v>
      </c>
      <c r="K14" s="66">
        <f t="shared" si="3"/>
        <v>7</v>
      </c>
      <c r="L14" s="65">
        <f>VLOOKUP($A14,'Return Data'!$B$7:$R$2700,9,0)</f>
        <v>4.6936</v>
      </c>
      <c r="M14" s="66">
        <f t="shared" si="4"/>
        <v>6</v>
      </c>
      <c r="N14" s="65">
        <f>VLOOKUP($A14,'Return Data'!$B$7:$R$2700,10,0)</f>
        <v>5.8635999999999999</v>
      </c>
      <c r="O14" s="66">
        <f t="shared" si="5"/>
        <v>7</v>
      </c>
      <c r="P14" s="65">
        <f>VLOOKUP($A14,'Return Data'!$B$7:$R$2700,11,0)</f>
        <v>6.6492000000000004</v>
      </c>
      <c r="Q14" s="66">
        <f t="shared" si="6"/>
        <v>6</v>
      </c>
      <c r="R14" s="65">
        <f>VLOOKUP($A14,'Return Data'!$B$7:$R$2700,12,0)</f>
        <v>7.9523000000000001</v>
      </c>
      <c r="S14" s="66">
        <f t="shared" si="7"/>
        <v>6</v>
      </c>
      <c r="T14" s="65">
        <f>VLOOKUP($A14,'Return Data'!$B$7:$R$2700,13,0)</f>
        <v>7.4676</v>
      </c>
      <c r="U14" s="66">
        <f t="shared" si="8"/>
        <v>6</v>
      </c>
      <c r="V14" s="65">
        <f>VLOOKUP($A14,'Return Data'!$B$7:$R$2700,17,0)</f>
        <v>8.0023999999999997</v>
      </c>
      <c r="W14" s="66">
        <f t="shared" si="12"/>
        <v>5</v>
      </c>
      <c r="X14" s="65"/>
      <c r="Y14" s="66"/>
      <c r="Z14" s="65">
        <f>VLOOKUP($A14,'Return Data'!$B$7:$R$2700,16,0)</f>
        <v>7.9752999999999998</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5.5070714285714288</v>
      </c>
      <c r="E16" s="74"/>
      <c r="F16" s="75">
        <f>AVERAGE(F8:F14)</f>
        <v>5.5070714285714288</v>
      </c>
      <c r="G16" s="74"/>
      <c r="H16" s="75">
        <f>AVERAGE(H8:H14)</f>
        <v>10.177628571428571</v>
      </c>
      <c r="I16" s="74"/>
      <c r="J16" s="75">
        <f>AVERAGE(J8:J14)</f>
        <v>10.078942857142858</v>
      </c>
      <c r="K16" s="74"/>
      <c r="L16" s="75">
        <f>AVERAGE(L8:L14)</f>
        <v>8.0476857142857146</v>
      </c>
      <c r="M16" s="74"/>
      <c r="N16" s="75">
        <f>AVERAGE(N8:N14)</f>
        <v>8.5590857142857146</v>
      </c>
      <c r="O16" s="74"/>
      <c r="P16" s="75">
        <f>AVERAGE(P8:P14)</f>
        <v>9.4022285714285712</v>
      </c>
      <c r="Q16" s="74"/>
      <c r="R16" s="75">
        <f>AVERAGE(R8:R14)</f>
        <v>9.0954571428571445</v>
      </c>
      <c r="S16" s="74"/>
      <c r="T16" s="75">
        <f>AVERAGE(T8:T14)</f>
        <v>8.9542714285714275</v>
      </c>
      <c r="U16" s="74"/>
      <c r="V16" s="75">
        <f>AVERAGE(V8:V14)</f>
        <v>8.6809166666666666</v>
      </c>
      <c r="W16" s="74"/>
      <c r="X16" s="75">
        <f>AVERAGE(X8:X14)</f>
        <v>7.8740800000000011</v>
      </c>
      <c r="Y16" s="74"/>
      <c r="Z16" s="75">
        <f>AVERAGE(Z8:Z14)</f>
        <v>8.0471428571428572</v>
      </c>
      <c r="AA16" s="76"/>
    </row>
    <row r="17" spans="1:27" x14ac:dyDescent="0.3">
      <c r="A17" s="73" t="s">
        <v>28</v>
      </c>
      <c r="B17" s="74"/>
      <c r="C17" s="74"/>
      <c r="D17" s="75">
        <f>MIN(D8:D14)</f>
        <v>0.66700000000000004</v>
      </c>
      <c r="E17" s="74"/>
      <c r="F17" s="75">
        <f>MIN(F8:F14)</f>
        <v>0.66700000000000004</v>
      </c>
      <c r="G17" s="74"/>
      <c r="H17" s="75">
        <f>MIN(H8:H14)</f>
        <v>5.6162000000000001</v>
      </c>
      <c r="I17" s="74"/>
      <c r="J17" s="75">
        <f>MIN(J8:J14)</f>
        <v>5.6792999999999996</v>
      </c>
      <c r="K17" s="74"/>
      <c r="L17" s="75">
        <f>MIN(L8:L14)</f>
        <v>4.3479000000000001</v>
      </c>
      <c r="M17" s="74"/>
      <c r="N17" s="75">
        <f>MIN(N8:N14)</f>
        <v>5.8635999999999999</v>
      </c>
      <c r="O17" s="74"/>
      <c r="P17" s="75">
        <f>MIN(P8:P14)</f>
        <v>6.5656999999999996</v>
      </c>
      <c r="Q17" s="74"/>
      <c r="R17" s="75">
        <f>MIN(R8:R14)</f>
        <v>5.4112</v>
      </c>
      <c r="S17" s="74"/>
      <c r="T17" s="75">
        <f>MIN(T8:T14)</f>
        <v>6.117</v>
      </c>
      <c r="U17" s="74"/>
      <c r="V17" s="75">
        <f>MIN(V8:V14)</f>
        <v>6.8331</v>
      </c>
      <c r="W17" s="74"/>
      <c r="X17" s="75">
        <f>MIN(X8:X14)</f>
        <v>6.7195999999999998</v>
      </c>
      <c r="Y17" s="74"/>
      <c r="Z17" s="75">
        <f>MIN(Z8:Z14)</f>
        <v>5.9444999999999997</v>
      </c>
      <c r="AA17" s="76"/>
    </row>
    <row r="18" spans="1:27" ht="15" thickBot="1" x14ac:dyDescent="0.35">
      <c r="A18" s="77" t="s">
        <v>29</v>
      </c>
      <c r="B18" s="78"/>
      <c r="C18" s="78"/>
      <c r="D18" s="79">
        <f>MAX(D8:D14)</f>
        <v>15.599299999999999</v>
      </c>
      <c r="E18" s="78"/>
      <c r="F18" s="79">
        <f>MAX(F8:F14)</f>
        <v>15.599299999999999</v>
      </c>
      <c r="G18" s="78"/>
      <c r="H18" s="79">
        <f>MAX(H8:H14)</f>
        <v>17.1388</v>
      </c>
      <c r="I18" s="78"/>
      <c r="J18" s="79">
        <f>MAX(J8:J14)</f>
        <v>15.2539</v>
      </c>
      <c r="K18" s="78"/>
      <c r="L18" s="79">
        <f>MAX(L8:L14)</f>
        <v>12.7523</v>
      </c>
      <c r="M18" s="78"/>
      <c r="N18" s="79">
        <f>MAX(N8:N14)</f>
        <v>11.207000000000001</v>
      </c>
      <c r="O18" s="78"/>
      <c r="P18" s="79">
        <f>MAX(P8:P14)</f>
        <v>12.827999999999999</v>
      </c>
      <c r="Q18" s="78"/>
      <c r="R18" s="79">
        <f>MAX(R8:R14)</f>
        <v>11.53</v>
      </c>
      <c r="S18" s="78"/>
      <c r="T18" s="79">
        <f>MAX(T8:T14)</f>
        <v>11.3802</v>
      </c>
      <c r="U18" s="78"/>
      <c r="V18" s="79">
        <f>MAX(V8:V14)</f>
        <v>10.505100000000001</v>
      </c>
      <c r="W18" s="78"/>
      <c r="X18" s="79">
        <f>MAX(X8:X14)</f>
        <v>8.4240999999999993</v>
      </c>
      <c r="Y18" s="78"/>
      <c r="Z18" s="79">
        <f>MAX(Z8:Z14)</f>
        <v>9.4985999999999997</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44158</v>
      </c>
      <c r="C8" s="65">
        <f>VLOOKUP($A8,'Return Data'!$B$7:$R$2700,4,0)</f>
        <v>327.9194</v>
      </c>
      <c r="D8" s="65">
        <f>VLOOKUP($A8,'Return Data'!$B$7:$R$2700,5,0)</f>
        <v>2.3820999999999999</v>
      </c>
      <c r="E8" s="66">
        <f t="shared" ref="E8" si="0">RANK(D8,D$8:D$50,0)</f>
        <v>14</v>
      </c>
      <c r="F8" s="65">
        <f>VLOOKUP($A8,'Return Data'!$B$7:$R$2700,6,0)</f>
        <v>2.6459999999999999</v>
      </c>
      <c r="G8" s="66">
        <f t="shared" ref="G8" si="1">RANK(F8,F$8:F$50,0)</f>
        <v>10</v>
      </c>
      <c r="H8" s="65">
        <f>VLOOKUP($A8,'Return Data'!$B$7:$R$2700,7,0)</f>
        <v>3.1917</v>
      </c>
      <c r="I8" s="66">
        <f t="shared" ref="I8" si="2">RANK(H8,H$8:H$50,0)</f>
        <v>23</v>
      </c>
      <c r="J8" s="65">
        <f>VLOOKUP($A8,'Return Data'!$B$7:$R$2700,8,0)</f>
        <v>3.2120000000000002</v>
      </c>
      <c r="K8" s="66">
        <f t="shared" ref="K8" si="3">RANK(J8,J$8:J$50,0)</f>
        <v>24</v>
      </c>
      <c r="L8" s="65">
        <f>VLOOKUP($A8,'Return Data'!$B$7:$R$2700,9,0)</f>
        <v>3.1718000000000002</v>
      </c>
      <c r="M8" s="66">
        <f t="shared" ref="M8" si="4">RANK(L8,L$8:L$50,0)</f>
        <v>20</v>
      </c>
      <c r="N8" s="65">
        <f>VLOOKUP($A8,'Return Data'!$B$7:$R$2700,10,0)</f>
        <v>3.2726999999999999</v>
      </c>
      <c r="O8" s="66">
        <f t="shared" ref="O8" si="5">RANK(N8,N$8:N$50,0)</f>
        <v>13</v>
      </c>
      <c r="P8" s="65">
        <f>VLOOKUP($A8,'Return Data'!$B$7:$R$2700,11,0)</f>
        <v>3.5480999999999998</v>
      </c>
      <c r="Q8" s="66">
        <f t="shared" ref="Q8" si="6">RANK(P8,P$8:P$50,0)</f>
        <v>4</v>
      </c>
      <c r="R8" s="65">
        <f>VLOOKUP($A8,'Return Data'!$B$7:$R$2700,12,0)</f>
        <v>4.3639000000000001</v>
      </c>
      <c r="S8" s="66">
        <f t="shared" ref="S8" si="7">RANK(R8,R$8:R$50,0)</f>
        <v>7</v>
      </c>
      <c r="T8" s="65">
        <f>VLOOKUP($A8,'Return Data'!$B$7:$R$2700,13,0)</f>
        <v>4.6341000000000001</v>
      </c>
      <c r="U8" s="66">
        <f t="shared" ref="U8" si="8">RANK(T8,T$8:T$50,0)</f>
        <v>8</v>
      </c>
      <c r="V8" s="65">
        <f>VLOOKUP($A8,'Return Data'!$B$7:$R$2700,17,0)</f>
        <v>5.8285999999999998</v>
      </c>
      <c r="W8" s="66">
        <f t="shared" ref="W8" si="9">RANK(V8,V$8:V$50,0)</f>
        <v>5</v>
      </c>
      <c r="X8" s="65">
        <f>VLOOKUP($A8,'Return Data'!$B$7:$R$2700,14,0)</f>
        <v>6.3501000000000003</v>
      </c>
      <c r="Y8" s="66">
        <f t="shared" ref="Y8" si="10">RANK(X8,X$8:X$50,0)</f>
        <v>6</v>
      </c>
      <c r="Z8" s="65">
        <f>VLOOKUP($A8,'Return Data'!$B$7:$R$2700,16,0)</f>
        <v>7.5892999999999997</v>
      </c>
      <c r="AA8" s="67">
        <f t="shared" ref="AA8" si="11">RANK(Z8,Z$8:Z$50,0)</f>
        <v>3</v>
      </c>
    </row>
    <row r="9" spans="1:27" x14ac:dyDescent="0.3">
      <c r="A9" s="63" t="s">
        <v>119</v>
      </c>
      <c r="B9" s="64">
        <f>VLOOKUP($A9,'Return Data'!$B$7:$R$2700,3,0)</f>
        <v>44158</v>
      </c>
      <c r="C9" s="65">
        <f>VLOOKUP($A9,'Return Data'!$B$7:$R$2700,4,0)</f>
        <v>2260.0264999999999</v>
      </c>
      <c r="D9" s="65">
        <f>VLOOKUP($A9,'Return Data'!$B$7:$R$2700,5,0)</f>
        <v>2.1044999999999998</v>
      </c>
      <c r="E9" s="66">
        <f t="shared" ref="E9:E50" si="12">RANK(D9,D$8:D$50,0)</f>
        <v>28</v>
      </c>
      <c r="F9" s="65">
        <f>VLOOKUP($A9,'Return Data'!$B$7:$R$2700,6,0)</f>
        <v>2.5356000000000001</v>
      </c>
      <c r="G9" s="66">
        <f t="shared" ref="G9:G50" si="13">RANK(F9,F$8:F$50,0)</f>
        <v>25</v>
      </c>
      <c r="H9" s="65">
        <f>VLOOKUP($A9,'Return Data'!$B$7:$R$2700,7,0)</f>
        <v>3.3502999999999998</v>
      </c>
      <c r="I9" s="66">
        <f t="shared" ref="I9:I50" si="14">RANK(H9,H$8:H$50,0)</f>
        <v>7</v>
      </c>
      <c r="J9" s="65">
        <f>VLOOKUP($A9,'Return Data'!$B$7:$R$2700,8,0)</f>
        <v>3.3203</v>
      </c>
      <c r="K9" s="66">
        <f t="shared" ref="K9:K50" si="15">RANK(J9,J$8:J$50,0)</f>
        <v>8</v>
      </c>
      <c r="L9" s="65">
        <f>VLOOKUP($A9,'Return Data'!$B$7:$R$2700,9,0)</f>
        <v>3.2012</v>
      </c>
      <c r="M9" s="66">
        <f t="shared" ref="M9:M50" si="16">RANK(L9,L$8:L$50,0)</f>
        <v>13</v>
      </c>
      <c r="N9" s="65">
        <f>VLOOKUP($A9,'Return Data'!$B$7:$R$2700,10,0)</f>
        <v>3.2871999999999999</v>
      </c>
      <c r="O9" s="66">
        <f t="shared" ref="O9:O50" si="17">RANK(N9,N$8:N$50,0)</f>
        <v>10</v>
      </c>
      <c r="P9" s="65">
        <f>VLOOKUP($A9,'Return Data'!$B$7:$R$2700,11,0)</f>
        <v>3.4094000000000002</v>
      </c>
      <c r="Q9" s="66">
        <f t="shared" ref="Q9:Q50" si="18">RANK(P9,P$8:P$50,0)</f>
        <v>12</v>
      </c>
      <c r="R9" s="65">
        <f>VLOOKUP($A9,'Return Data'!$B$7:$R$2700,12,0)</f>
        <v>4.2988999999999997</v>
      </c>
      <c r="S9" s="66">
        <f t="shared" ref="S9:S50" si="19">RANK(R9,R$8:R$50,0)</f>
        <v>12</v>
      </c>
      <c r="T9" s="65">
        <f>VLOOKUP($A9,'Return Data'!$B$7:$R$2700,13,0)</f>
        <v>4.5796999999999999</v>
      </c>
      <c r="U9" s="66">
        <f t="shared" ref="U9:U50" si="20">RANK(T9,T$8:T$50,0)</f>
        <v>13</v>
      </c>
      <c r="V9" s="65">
        <f>VLOOKUP($A9,'Return Data'!$B$7:$R$2700,17,0)</f>
        <v>5.7561999999999998</v>
      </c>
      <c r="W9" s="66">
        <f t="shared" ref="W9:W49" si="21">RANK(V9,V$8:V$50,0)</f>
        <v>12</v>
      </c>
      <c r="X9" s="65">
        <f>VLOOKUP($A9,'Return Data'!$B$7:$R$2700,14,0)</f>
        <v>6.3007999999999997</v>
      </c>
      <c r="Y9" s="66">
        <f t="shared" ref="Y9:Y49" si="22">RANK(X9,X$8:X$50,0)</f>
        <v>10</v>
      </c>
      <c r="Z9" s="65">
        <f>VLOOKUP($A9,'Return Data'!$B$7:$R$2700,16,0)</f>
        <v>7.5353000000000003</v>
      </c>
      <c r="AA9" s="67">
        <f t="shared" ref="AA9:AA50" si="23">RANK(Z9,Z$8:Z$50,0)</f>
        <v>9</v>
      </c>
    </row>
    <row r="10" spans="1:27" x14ac:dyDescent="0.3">
      <c r="A10" s="63" t="s">
        <v>120</v>
      </c>
      <c r="B10" s="64">
        <f>VLOOKUP($A10,'Return Data'!$B$7:$R$2700,3,0)</f>
        <v>44158</v>
      </c>
      <c r="C10" s="65">
        <f>VLOOKUP($A10,'Return Data'!$B$7:$R$2700,4,0)</f>
        <v>2342.9198999999999</v>
      </c>
      <c r="D10" s="65">
        <f>VLOOKUP($A10,'Return Data'!$B$7:$R$2700,5,0)</f>
        <v>2.1063999999999998</v>
      </c>
      <c r="E10" s="66">
        <f t="shared" si="12"/>
        <v>27</v>
      </c>
      <c r="F10" s="65">
        <f>VLOOKUP($A10,'Return Data'!$B$7:$R$2700,6,0)</f>
        <v>2.5434999999999999</v>
      </c>
      <c r="G10" s="66">
        <f t="shared" si="13"/>
        <v>22</v>
      </c>
      <c r="H10" s="65">
        <f>VLOOKUP($A10,'Return Data'!$B$7:$R$2700,7,0)</f>
        <v>3.2717999999999998</v>
      </c>
      <c r="I10" s="66">
        <f t="shared" si="14"/>
        <v>12</v>
      </c>
      <c r="J10" s="65">
        <f>VLOOKUP($A10,'Return Data'!$B$7:$R$2700,8,0)</f>
        <v>3.2728999999999999</v>
      </c>
      <c r="K10" s="66">
        <f t="shared" si="15"/>
        <v>16</v>
      </c>
      <c r="L10" s="65">
        <f>VLOOKUP($A10,'Return Data'!$B$7:$R$2700,9,0)</f>
        <v>3.1932999999999998</v>
      </c>
      <c r="M10" s="66">
        <f t="shared" si="16"/>
        <v>16</v>
      </c>
      <c r="N10" s="65">
        <f>VLOOKUP($A10,'Return Data'!$B$7:$R$2700,10,0)</f>
        <v>3.2869999999999999</v>
      </c>
      <c r="O10" s="66">
        <f t="shared" si="17"/>
        <v>11</v>
      </c>
      <c r="P10" s="65">
        <f>VLOOKUP($A10,'Return Data'!$B$7:$R$2700,11,0)</f>
        <v>3.2749999999999999</v>
      </c>
      <c r="Q10" s="66">
        <f t="shared" si="18"/>
        <v>27</v>
      </c>
      <c r="R10" s="65">
        <f>VLOOKUP($A10,'Return Data'!$B$7:$R$2700,12,0)</f>
        <v>4.1432000000000002</v>
      </c>
      <c r="S10" s="66">
        <f t="shared" si="19"/>
        <v>22</v>
      </c>
      <c r="T10" s="65">
        <f>VLOOKUP($A10,'Return Data'!$B$7:$R$2700,13,0)</f>
        <v>4.4714999999999998</v>
      </c>
      <c r="U10" s="66">
        <f t="shared" si="20"/>
        <v>20</v>
      </c>
      <c r="V10" s="65">
        <f>VLOOKUP($A10,'Return Data'!$B$7:$R$2700,17,0)</f>
        <v>5.7110000000000003</v>
      </c>
      <c r="W10" s="66">
        <f t="shared" si="21"/>
        <v>15</v>
      </c>
      <c r="X10" s="65">
        <f>VLOOKUP($A10,'Return Data'!$B$7:$R$2700,14,0)</f>
        <v>6.2919999999999998</v>
      </c>
      <c r="Y10" s="66">
        <f t="shared" si="22"/>
        <v>13</v>
      </c>
      <c r="Z10" s="65">
        <f>VLOOKUP($A10,'Return Data'!$B$7:$R$2700,16,0)</f>
        <v>7.5712000000000002</v>
      </c>
      <c r="AA10" s="67">
        <f t="shared" si="23"/>
        <v>4</v>
      </c>
    </row>
    <row r="11" spans="1:27" x14ac:dyDescent="0.3">
      <c r="A11" s="63" t="s">
        <v>121</v>
      </c>
      <c r="B11" s="64">
        <f>VLOOKUP($A11,'Return Data'!$B$7:$R$2700,3,0)</f>
        <v>44158</v>
      </c>
      <c r="C11" s="65">
        <f>VLOOKUP($A11,'Return Data'!$B$7:$R$2700,4,0)</f>
        <v>3130.8398999999999</v>
      </c>
      <c r="D11" s="65">
        <f>VLOOKUP($A11,'Return Data'!$B$7:$R$2700,5,0)</f>
        <v>2.6046</v>
      </c>
      <c r="E11" s="66">
        <f t="shared" si="12"/>
        <v>4</v>
      </c>
      <c r="F11" s="65">
        <f>VLOOKUP($A11,'Return Data'!$B$7:$R$2700,6,0)</f>
        <v>2.8363</v>
      </c>
      <c r="G11" s="66">
        <f t="shared" si="13"/>
        <v>3</v>
      </c>
      <c r="H11" s="65">
        <f>VLOOKUP($A11,'Return Data'!$B$7:$R$2700,7,0)</f>
        <v>3.2503000000000002</v>
      </c>
      <c r="I11" s="66">
        <f t="shared" si="14"/>
        <v>15</v>
      </c>
      <c r="J11" s="65">
        <f>VLOOKUP($A11,'Return Data'!$B$7:$R$2700,8,0)</f>
        <v>3.1987999999999999</v>
      </c>
      <c r="K11" s="66">
        <f t="shared" si="15"/>
        <v>25</v>
      </c>
      <c r="L11" s="65">
        <f>VLOOKUP($A11,'Return Data'!$B$7:$R$2700,9,0)</f>
        <v>3.2187999999999999</v>
      </c>
      <c r="M11" s="66">
        <f t="shared" si="16"/>
        <v>7</v>
      </c>
      <c r="N11" s="65">
        <f>VLOOKUP($A11,'Return Data'!$B$7:$R$2700,10,0)</f>
        <v>3.2888999999999999</v>
      </c>
      <c r="O11" s="66">
        <f t="shared" si="17"/>
        <v>9</v>
      </c>
      <c r="P11" s="65">
        <f>VLOOKUP($A11,'Return Data'!$B$7:$R$2700,11,0)</f>
        <v>3.3488000000000002</v>
      </c>
      <c r="Q11" s="66">
        <f t="shared" si="18"/>
        <v>21</v>
      </c>
      <c r="R11" s="65">
        <f>VLOOKUP($A11,'Return Data'!$B$7:$R$2700,12,0)</f>
        <v>4.1237000000000004</v>
      </c>
      <c r="S11" s="66">
        <f t="shared" si="19"/>
        <v>24</v>
      </c>
      <c r="T11" s="65">
        <f>VLOOKUP($A11,'Return Data'!$B$7:$R$2700,13,0)</f>
        <v>4.4767999999999999</v>
      </c>
      <c r="U11" s="66">
        <f t="shared" si="20"/>
        <v>19</v>
      </c>
      <c r="V11" s="65">
        <f>VLOOKUP($A11,'Return Data'!$B$7:$R$2700,17,0)</f>
        <v>5.7522000000000002</v>
      </c>
      <c r="W11" s="66">
        <f t="shared" si="21"/>
        <v>13</v>
      </c>
      <c r="X11" s="65">
        <f>VLOOKUP($A11,'Return Data'!$B$7:$R$2700,14,0)</f>
        <v>6.3005000000000004</v>
      </c>
      <c r="Y11" s="66">
        <f t="shared" si="22"/>
        <v>11</v>
      </c>
      <c r="Z11" s="65">
        <f>VLOOKUP($A11,'Return Data'!$B$7:$R$2700,16,0)</f>
        <v>7.5057</v>
      </c>
      <c r="AA11" s="67">
        <f t="shared" si="23"/>
        <v>15</v>
      </c>
    </row>
    <row r="12" spans="1:27" x14ac:dyDescent="0.3">
      <c r="A12" s="63" t="s">
        <v>122</v>
      </c>
      <c r="B12" s="64">
        <f>VLOOKUP($A12,'Return Data'!$B$7:$R$2700,3,0)</f>
        <v>44158</v>
      </c>
      <c r="C12" s="65">
        <f>VLOOKUP($A12,'Return Data'!$B$7:$R$2700,4,0)</f>
        <v>2341.4254999999998</v>
      </c>
      <c r="D12" s="65">
        <f>VLOOKUP($A12,'Return Data'!$B$7:$R$2700,5,0)</f>
        <v>2.1825999999999999</v>
      </c>
      <c r="E12" s="66">
        <f t="shared" si="12"/>
        <v>24</v>
      </c>
      <c r="F12" s="65">
        <f>VLOOKUP($A12,'Return Data'!$B$7:$R$2700,6,0)</f>
        <v>2.5804999999999998</v>
      </c>
      <c r="G12" s="66">
        <f t="shared" si="13"/>
        <v>17</v>
      </c>
      <c r="H12" s="65">
        <f>VLOOKUP($A12,'Return Data'!$B$7:$R$2700,7,0)</f>
        <v>3.2017000000000002</v>
      </c>
      <c r="I12" s="66">
        <f t="shared" si="14"/>
        <v>22</v>
      </c>
      <c r="J12" s="65">
        <f>VLOOKUP($A12,'Return Data'!$B$7:$R$2700,8,0)</f>
        <v>3.2223000000000002</v>
      </c>
      <c r="K12" s="66">
        <f t="shared" si="15"/>
        <v>21</v>
      </c>
      <c r="L12" s="65">
        <f>VLOOKUP($A12,'Return Data'!$B$7:$R$2700,9,0)</f>
        <v>3.1956000000000002</v>
      </c>
      <c r="M12" s="66">
        <f t="shared" si="16"/>
        <v>15</v>
      </c>
      <c r="N12" s="65">
        <f>VLOOKUP($A12,'Return Data'!$B$7:$R$2700,10,0)</f>
        <v>3.2198000000000002</v>
      </c>
      <c r="O12" s="66">
        <f t="shared" si="17"/>
        <v>23</v>
      </c>
      <c r="P12" s="65">
        <f>VLOOKUP($A12,'Return Data'!$B$7:$R$2700,11,0)</f>
        <v>3.2968999999999999</v>
      </c>
      <c r="Q12" s="66">
        <f t="shared" si="18"/>
        <v>26</v>
      </c>
      <c r="R12" s="65">
        <f>VLOOKUP($A12,'Return Data'!$B$7:$R$2700,12,0)</f>
        <v>4.1555999999999997</v>
      </c>
      <c r="S12" s="66">
        <f t="shared" si="19"/>
        <v>21</v>
      </c>
      <c r="T12" s="65">
        <f>VLOOKUP($A12,'Return Data'!$B$7:$R$2700,13,0)</f>
        <v>4.4066999999999998</v>
      </c>
      <c r="U12" s="66">
        <f t="shared" si="20"/>
        <v>24</v>
      </c>
      <c r="V12" s="65">
        <f>VLOOKUP($A12,'Return Data'!$B$7:$R$2700,17,0)</f>
        <v>5.5835999999999997</v>
      </c>
      <c r="W12" s="66">
        <f t="shared" si="21"/>
        <v>26</v>
      </c>
      <c r="X12" s="65">
        <f>VLOOKUP($A12,'Return Data'!$B$7:$R$2700,14,0)</f>
        <v>6.1950000000000003</v>
      </c>
      <c r="Y12" s="66">
        <f t="shared" si="22"/>
        <v>22</v>
      </c>
      <c r="Z12" s="65">
        <f>VLOOKUP($A12,'Return Data'!$B$7:$R$2700,16,0)</f>
        <v>7.5015000000000001</v>
      </c>
      <c r="AA12" s="67">
        <f t="shared" si="23"/>
        <v>16</v>
      </c>
    </row>
    <row r="13" spans="1:27" x14ac:dyDescent="0.3">
      <c r="A13" s="63" t="s">
        <v>123</v>
      </c>
      <c r="B13" s="64">
        <f>VLOOKUP($A13,'Return Data'!$B$7:$R$2700,3,0)</f>
        <v>44158</v>
      </c>
      <c r="C13" s="65">
        <f>VLOOKUP($A13,'Return Data'!$B$7:$R$2700,4,0)</f>
        <v>2440.7217000000001</v>
      </c>
      <c r="D13" s="65">
        <f>VLOOKUP($A13,'Return Data'!$B$7:$R$2700,5,0)</f>
        <v>1.5552999999999999</v>
      </c>
      <c r="E13" s="66">
        <f t="shared" si="12"/>
        <v>39</v>
      </c>
      <c r="F13" s="65">
        <f>VLOOKUP($A13,'Return Data'!$B$7:$R$2700,6,0)</f>
        <v>2.3233999999999999</v>
      </c>
      <c r="G13" s="66">
        <f t="shared" si="13"/>
        <v>38</v>
      </c>
      <c r="H13" s="65">
        <f>VLOOKUP($A13,'Return Data'!$B$7:$R$2700,7,0)</f>
        <v>3.1528</v>
      </c>
      <c r="I13" s="66">
        <f t="shared" si="14"/>
        <v>25</v>
      </c>
      <c r="J13" s="65">
        <f>VLOOKUP($A13,'Return Data'!$B$7:$R$2700,8,0)</f>
        <v>3.1833</v>
      </c>
      <c r="K13" s="66">
        <f t="shared" si="15"/>
        <v>26</v>
      </c>
      <c r="L13" s="65">
        <f>VLOOKUP($A13,'Return Data'!$B$7:$R$2700,9,0)</f>
        <v>3.1196000000000002</v>
      </c>
      <c r="M13" s="66">
        <f t="shared" si="16"/>
        <v>27</v>
      </c>
      <c r="N13" s="65">
        <f>VLOOKUP($A13,'Return Data'!$B$7:$R$2700,10,0)</f>
        <v>3.1539000000000001</v>
      </c>
      <c r="O13" s="66">
        <f t="shared" si="17"/>
        <v>29</v>
      </c>
      <c r="P13" s="65">
        <f>VLOOKUP($A13,'Return Data'!$B$7:$R$2700,11,0)</f>
        <v>3.1368999999999998</v>
      </c>
      <c r="Q13" s="66">
        <f t="shared" si="18"/>
        <v>30</v>
      </c>
      <c r="R13" s="65">
        <f>VLOOKUP($A13,'Return Data'!$B$7:$R$2700,12,0)</f>
        <v>3.4973999999999998</v>
      </c>
      <c r="S13" s="66">
        <f t="shared" si="19"/>
        <v>37</v>
      </c>
      <c r="T13" s="65">
        <f>VLOOKUP($A13,'Return Data'!$B$7:$R$2700,13,0)</f>
        <v>3.9201000000000001</v>
      </c>
      <c r="U13" s="66">
        <f t="shared" si="20"/>
        <v>33</v>
      </c>
      <c r="V13" s="65">
        <f>VLOOKUP($A13,'Return Data'!$B$7:$R$2700,17,0)</f>
        <v>5.2691999999999997</v>
      </c>
      <c r="W13" s="66">
        <f t="shared" si="21"/>
        <v>30</v>
      </c>
      <c r="X13" s="65">
        <f>VLOOKUP($A13,'Return Data'!$B$7:$R$2700,14,0)</f>
        <v>5.9413</v>
      </c>
      <c r="Y13" s="66">
        <f t="shared" si="22"/>
        <v>30</v>
      </c>
      <c r="Z13" s="65">
        <f>VLOOKUP($A13,'Return Data'!$B$7:$R$2700,16,0)</f>
        <v>7.3186</v>
      </c>
      <c r="AA13" s="67">
        <f t="shared" si="23"/>
        <v>28</v>
      </c>
    </row>
    <row r="14" spans="1:27" x14ac:dyDescent="0.3">
      <c r="A14" s="63" t="s">
        <v>124</v>
      </c>
      <c r="B14" s="64">
        <f>VLOOKUP($A14,'Return Data'!$B$7:$R$2700,3,0)</f>
        <v>44158</v>
      </c>
      <c r="C14" s="65">
        <f>VLOOKUP($A14,'Return Data'!$B$7:$R$2700,4,0)</f>
        <v>2909.0209</v>
      </c>
      <c r="D14" s="65">
        <f>VLOOKUP($A14,'Return Data'!$B$7:$R$2700,5,0)</f>
        <v>1.8922000000000001</v>
      </c>
      <c r="E14" s="66">
        <f t="shared" si="12"/>
        <v>33</v>
      </c>
      <c r="F14" s="65">
        <f>VLOOKUP($A14,'Return Data'!$B$7:$R$2700,6,0)</f>
        <v>2.4392</v>
      </c>
      <c r="G14" s="66">
        <f t="shared" si="13"/>
        <v>34</v>
      </c>
      <c r="H14" s="65">
        <f>VLOOKUP($A14,'Return Data'!$B$7:$R$2700,7,0)</f>
        <v>3.0529000000000002</v>
      </c>
      <c r="I14" s="66">
        <f t="shared" si="14"/>
        <v>33</v>
      </c>
      <c r="J14" s="65">
        <f>VLOOKUP($A14,'Return Data'!$B$7:$R$2700,8,0)</f>
        <v>3.0905999999999998</v>
      </c>
      <c r="K14" s="66">
        <f t="shared" si="15"/>
        <v>32</v>
      </c>
      <c r="L14" s="65">
        <f>VLOOKUP($A14,'Return Data'!$B$7:$R$2700,9,0)</f>
        <v>3.0872000000000002</v>
      </c>
      <c r="M14" s="66">
        <f t="shared" si="16"/>
        <v>32</v>
      </c>
      <c r="N14" s="65">
        <f>VLOOKUP($A14,'Return Data'!$B$7:$R$2700,10,0)</f>
        <v>3.2187999999999999</v>
      </c>
      <c r="O14" s="66">
        <f t="shared" si="17"/>
        <v>24</v>
      </c>
      <c r="P14" s="65">
        <f>VLOOKUP($A14,'Return Data'!$B$7:$R$2700,11,0)</f>
        <v>3.3064</v>
      </c>
      <c r="Q14" s="66">
        <f t="shared" si="18"/>
        <v>24</v>
      </c>
      <c r="R14" s="65">
        <f>VLOOKUP($A14,'Return Data'!$B$7:$R$2700,12,0)</f>
        <v>4.1788999999999996</v>
      </c>
      <c r="S14" s="66">
        <f t="shared" si="19"/>
        <v>18</v>
      </c>
      <c r="T14" s="65">
        <f>VLOOKUP($A14,'Return Data'!$B$7:$R$2700,13,0)</f>
        <v>4.4645999999999999</v>
      </c>
      <c r="U14" s="66">
        <f t="shared" si="20"/>
        <v>21</v>
      </c>
      <c r="V14" s="65">
        <f>VLOOKUP($A14,'Return Data'!$B$7:$R$2700,17,0)</f>
        <v>5.6580000000000004</v>
      </c>
      <c r="W14" s="66">
        <f t="shared" si="21"/>
        <v>22</v>
      </c>
      <c r="X14" s="65">
        <f>VLOOKUP($A14,'Return Data'!$B$7:$R$2700,14,0)</f>
        <v>6.2339000000000002</v>
      </c>
      <c r="Y14" s="66">
        <f t="shared" si="22"/>
        <v>18</v>
      </c>
      <c r="Z14" s="65">
        <f>VLOOKUP($A14,'Return Data'!$B$7:$R$2700,16,0)</f>
        <v>7.4927999999999999</v>
      </c>
      <c r="AA14" s="67">
        <f t="shared" si="23"/>
        <v>19</v>
      </c>
    </row>
    <row r="15" spans="1:27" x14ac:dyDescent="0.3">
      <c r="A15" s="63" t="s">
        <v>125</v>
      </c>
      <c r="B15" s="64">
        <f>VLOOKUP($A15,'Return Data'!$B$7:$R$2700,3,0)</f>
        <v>44158</v>
      </c>
      <c r="C15" s="65">
        <f>VLOOKUP($A15,'Return Data'!$B$7:$R$2700,4,0)</f>
        <v>2623.0201999999999</v>
      </c>
      <c r="D15" s="65">
        <f>VLOOKUP($A15,'Return Data'!$B$7:$R$2700,5,0)</f>
        <v>2.4660000000000002</v>
      </c>
      <c r="E15" s="66">
        <f t="shared" si="12"/>
        <v>9</v>
      </c>
      <c r="F15" s="65">
        <f>VLOOKUP($A15,'Return Data'!$B$7:$R$2700,6,0)</f>
        <v>2.7423999999999999</v>
      </c>
      <c r="G15" s="66">
        <f t="shared" si="13"/>
        <v>4</v>
      </c>
      <c r="H15" s="65">
        <f>VLOOKUP($A15,'Return Data'!$B$7:$R$2700,7,0)</f>
        <v>3.3757999999999999</v>
      </c>
      <c r="I15" s="66">
        <f t="shared" si="14"/>
        <v>5</v>
      </c>
      <c r="J15" s="65">
        <f>VLOOKUP($A15,'Return Data'!$B$7:$R$2700,8,0)</f>
        <v>3.3079999999999998</v>
      </c>
      <c r="K15" s="66">
        <f t="shared" si="15"/>
        <v>9</v>
      </c>
      <c r="L15" s="65">
        <f>VLOOKUP($A15,'Return Data'!$B$7:$R$2700,9,0)</f>
        <v>3.2134</v>
      </c>
      <c r="M15" s="66">
        <f t="shared" si="16"/>
        <v>9</v>
      </c>
      <c r="N15" s="65">
        <f>VLOOKUP($A15,'Return Data'!$B$7:$R$2700,10,0)</f>
        <v>3.3349000000000002</v>
      </c>
      <c r="O15" s="66">
        <f t="shared" si="17"/>
        <v>5</v>
      </c>
      <c r="P15" s="65">
        <f>VLOOKUP($A15,'Return Data'!$B$7:$R$2700,11,0)</f>
        <v>3.3639000000000001</v>
      </c>
      <c r="Q15" s="66">
        <f t="shared" si="18"/>
        <v>19</v>
      </c>
      <c r="R15" s="65">
        <f>VLOOKUP($A15,'Return Data'!$B$7:$R$2700,12,0)</f>
        <v>4.3280000000000003</v>
      </c>
      <c r="S15" s="66">
        <f t="shared" si="19"/>
        <v>10</v>
      </c>
      <c r="T15" s="65">
        <f>VLOOKUP($A15,'Return Data'!$B$7:$R$2700,13,0)</f>
        <v>4.6120999999999999</v>
      </c>
      <c r="U15" s="66">
        <f t="shared" si="20"/>
        <v>10</v>
      </c>
      <c r="V15" s="65">
        <f>VLOOKUP($A15,'Return Data'!$B$7:$R$2700,17,0)</f>
        <v>5.8216000000000001</v>
      </c>
      <c r="W15" s="66">
        <f t="shared" si="21"/>
        <v>7</v>
      </c>
      <c r="X15" s="65">
        <f>VLOOKUP($A15,'Return Data'!$B$7:$R$2700,14,0)</f>
        <v>6.3502000000000001</v>
      </c>
      <c r="Y15" s="66">
        <f t="shared" si="22"/>
        <v>5</v>
      </c>
      <c r="Z15" s="65">
        <f>VLOOKUP($A15,'Return Data'!$B$7:$R$2700,16,0)</f>
        <v>7.4288999999999996</v>
      </c>
      <c r="AA15" s="67">
        <f t="shared" si="23"/>
        <v>26</v>
      </c>
    </row>
    <row r="16" spans="1:27" x14ac:dyDescent="0.3">
      <c r="A16" s="63" t="s">
        <v>126</v>
      </c>
      <c r="B16" s="64">
        <f>VLOOKUP($A16,'Return Data'!$B$7:$R$2700,3,0)</f>
        <v>44158</v>
      </c>
      <c r="C16" s="65">
        <f>VLOOKUP($A16,'Return Data'!$B$7:$R$2700,4,0)</f>
        <v>2224.8265000000001</v>
      </c>
      <c r="D16" s="65">
        <f>VLOOKUP($A16,'Return Data'!$B$7:$R$2700,5,0)</f>
        <v>2.4167000000000001</v>
      </c>
      <c r="E16" s="66">
        <f t="shared" si="12"/>
        <v>13</v>
      </c>
      <c r="F16" s="65">
        <f>VLOOKUP($A16,'Return Data'!$B$7:$R$2700,6,0)</f>
        <v>2.5171999999999999</v>
      </c>
      <c r="G16" s="66">
        <f t="shared" si="13"/>
        <v>26</v>
      </c>
      <c r="H16" s="65">
        <f>VLOOKUP($A16,'Return Data'!$B$7:$R$2700,7,0)</f>
        <v>2.5842999999999998</v>
      </c>
      <c r="I16" s="66">
        <f t="shared" si="14"/>
        <v>40</v>
      </c>
      <c r="J16" s="65">
        <f>VLOOKUP($A16,'Return Data'!$B$7:$R$2700,8,0)</f>
        <v>2.6688000000000001</v>
      </c>
      <c r="K16" s="66">
        <f t="shared" si="15"/>
        <v>40</v>
      </c>
      <c r="L16" s="65">
        <f>VLOOKUP($A16,'Return Data'!$B$7:$R$2700,9,0)</f>
        <v>2.7713999999999999</v>
      </c>
      <c r="M16" s="66">
        <f t="shared" si="16"/>
        <v>40</v>
      </c>
      <c r="N16" s="65">
        <f>VLOOKUP($A16,'Return Data'!$B$7:$R$2700,10,0)</f>
        <v>2.9361999999999999</v>
      </c>
      <c r="O16" s="66">
        <f t="shared" si="17"/>
        <v>40</v>
      </c>
      <c r="P16" s="65">
        <f>VLOOKUP($A16,'Return Data'!$B$7:$R$2700,11,0)</f>
        <v>3.0118</v>
      </c>
      <c r="Q16" s="66">
        <f t="shared" si="18"/>
        <v>38</v>
      </c>
      <c r="R16" s="65">
        <f>VLOOKUP($A16,'Return Data'!$B$7:$R$2700,12,0)</f>
        <v>3.5493000000000001</v>
      </c>
      <c r="S16" s="66">
        <f t="shared" si="19"/>
        <v>35</v>
      </c>
      <c r="T16" s="65">
        <f>VLOOKUP($A16,'Return Data'!$B$7:$R$2700,13,0)</f>
        <v>3.9053</v>
      </c>
      <c r="U16" s="66">
        <f t="shared" si="20"/>
        <v>34</v>
      </c>
      <c r="V16" s="65">
        <f>VLOOKUP($A16,'Return Data'!$B$7:$R$2700,17,0)</f>
        <v>5.2667999999999999</v>
      </c>
      <c r="W16" s="66">
        <f t="shared" si="21"/>
        <v>31</v>
      </c>
      <c r="X16" s="65">
        <f>VLOOKUP($A16,'Return Data'!$B$7:$R$2700,14,0)</f>
        <v>5.9729000000000001</v>
      </c>
      <c r="Y16" s="66">
        <f t="shared" si="22"/>
        <v>29</v>
      </c>
      <c r="Z16" s="65">
        <f>VLOOKUP($A16,'Return Data'!$B$7:$R$2700,16,0)</f>
        <v>7.5004999999999997</v>
      </c>
      <c r="AA16" s="67">
        <f t="shared" si="23"/>
        <v>17</v>
      </c>
    </row>
    <row r="17" spans="1:27" x14ac:dyDescent="0.3">
      <c r="A17" s="63" t="s">
        <v>127</v>
      </c>
      <c r="B17" s="64">
        <f>VLOOKUP($A17,'Return Data'!$B$7:$R$2700,3,0)</f>
        <v>44158</v>
      </c>
      <c r="C17" s="65">
        <f>VLOOKUP($A17,'Return Data'!$B$7:$R$2700,4,0)</f>
        <v>3058.2226000000001</v>
      </c>
      <c r="D17" s="65">
        <f>VLOOKUP($A17,'Return Data'!$B$7:$R$2700,5,0)</f>
        <v>2.0350000000000001</v>
      </c>
      <c r="E17" s="66">
        <f t="shared" si="12"/>
        <v>31</v>
      </c>
      <c r="F17" s="65">
        <f>VLOOKUP($A17,'Return Data'!$B$7:$R$2700,6,0)</f>
        <v>2.2645</v>
      </c>
      <c r="G17" s="66">
        <f t="shared" si="13"/>
        <v>39</v>
      </c>
      <c r="H17" s="65">
        <f>VLOOKUP($A17,'Return Data'!$B$7:$R$2700,7,0)</f>
        <v>3.1802000000000001</v>
      </c>
      <c r="I17" s="66">
        <f t="shared" si="14"/>
        <v>24</v>
      </c>
      <c r="J17" s="65">
        <f>VLOOKUP($A17,'Return Data'!$B$7:$R$2700,8,0)</f>
        <v>3.1635</v>
      </c>
      <c r="K17" s="66">
        <f t="shared" si="15"/>
        <v>27</v>
      </c>
      <c r="L17" s="65">
        <f>VLOOKUP($A17,'Return Data'!$B$7:$R$2700,9,0)</f>
        <v>3.1341000000000001</v>
      </c>
      <c r="M17" s="66">
        <f t="shared" si="16"/>
        <v>24</v>
      </c>
      <c r="N17" s="65">
        <f>VLOOKUP($A17,'Return Data'!$B$7:$R$2700,10,0)</f>
        <v>3.2313000000000001</v>
      </c>
      <c r="O17" s="66">
        <f t="shared" si="17"/>
        <v>22</v>
      </c>
      <c r="P17" s="65">
        <f>VLOOKUP($A17,'Return Data'!$B$7:$R$2700,11,0)</f>
        <v>3.3706</v>
      </c>
      <c r="Q17" s="66">
        <f t="shared" si="18"/>
        <v>17</v>
      </c>
      <c r="R17" s="65">
        <f>VLOOKUP($A17,'Return Data'!$B$7:$R$2700,12,0)</f>
        <v>4.3381999999999996</v>
      </c>
      <c r="S17" s="66">
        <f t="shared" si="19"/>
        <v>8</v>
      </c>
      <c r="T17" s="65">
        <f>VLOOKUP($A17,'Return Data'!$B$7:$R$2700,13,0)</f>
        <v>4.6805000000000003</v>
      </c>
      <c r="U17" s="66">
        <f t="shared" si="20"/>
        <v>3</v>
      </c>
      <c r="V17" s="65">
        <f>VLOOKUP($A17,'Return Data'!$B$7:$R$2700,17,0)</f>
        <v>5.9255000000000004</v>
      </c>
      <c r="W17" s="66">
        <f t="shared" si="21"/>
        <v>2</v>
      </c>
      <c r="X17" s="65">
        <f>VLOOKUP($A17,'Return Data'!$B$7:$R$2700,14,0)</f>
        <v>6.4119000000000002</v>
      </c>
      <c r="Y17" s="66">
        <f t="shared" si="22"/>
        <v>2</v>
      </c>
      <c r="Z17" s="65">
        <f>VLOOKUP($A17,'Return Data'!$B$7:$R$2700,16,0)</f>
        <v>7.6387</v>
      </c>
      <c r="AA17" s="67">
        <f t="shared" si="23"/>
        <v>2</v>
      </c>
    </row>
    <row r="18" spans="1:27" x14ac:dyDescent="0.3">
      <c r="A18" s="63" t="s">
        <v>128</v>
      </c>
      <c r="B18" s="64">
        <f>VLOOKUP($A18,'Return Data'!$B$7:$R$2700,3,0)</f>
        <v>44158</v>
      </c>
      <c r="C18" s="65">
        <f>VLOOKUP($A18,'Return Data'!$B$7:$R$2700,4,0)</f>
        <v>4002.8586</v>
      </c>
      <c r="D18" s="65">
        <f>VLOOKUP($A18,'Return Data'!$B$7:$R$2700,5,0)</f>
        <v>2.2250000000000001</v>
      </c>
      <c r="E18" s="66">
        <f t="shared" si="12"/>
        <v>20</v>
      </c>
      <c r="F18" s="65">
        <f>VLOOKUP($A18,'Return Data'!$B$7:$R$2700,6,0)</f>
        <v>2.5895999999999999</v>
      </c>
      <c r="G18" s="66">
        <f t="shared" si="13"/>
        <v>14</v>
      </c>
      <c r="H18" s="65">
        <f>VLOOKUP($A18,'Return Data'!$B$7:$R$2700,7,0)</f>
        <v>3.3441000000000001</v>
      </c>
      <c r="I18" s="66">
        <f t="shared" si="14"/>
        <v>8</v>
      </c>
      <c r="J18" s="65">
        <f>VLOOKUP($A18,'Return Data'!$B$7:$R$2700,8,0)</f>
        <v>3.2736999999999998</v>
      </c>
      <c r="K18" s="66">
        <f t="shared" si="15"/>
        <v>15</v>
      </c>
      <c r="L18" s="65">
        <f>VLOOKUP($A18,'Return Data'!$B$7:$R$2700,9,0)</f>
        <v>3.1697000000000002</v>
      </c>
      <c r="M18" s="66">
        <f t="shared" si="16"/>
        <v>21</v>
      </c>
      <c r="N18" s="65">
        <f>VLOOKUP($A18,'Return Data'!$B$7:$R$2700,10,0)</f>
        <v>3.2149999999999999</v>
      </c>
      <c r="O18" s="66">
        <f t="shared" si="17"/>
        <v>25</v>
      </c>
      <c r="P18" s="65">
        <f>VLOOKUP($A18,'Return Data'!$B$7:$R$2700,11,0)</f>
        <v>3.3069999999999999</v>
      </c>
      <c r="Q18" s="66">
        <f t="shared" si="18"/>
        <v>23</v>
      </c>
      <c r="R18" s="65">
        <f>VLOOKUP($A18,'Return Data'!$B$7:$R$2700,12,0)</f>
        <v>4.1645000000000003</v>
      </c>
      <c r="S18" s="66">
        <f t="shared" si="19"/>
        <v>20</v>
      </c>
      <c r="T18" s="65">
        <f>VLOOKUP($A18,'Return Data'!$B$7:$R$2700,13,0)</f>
        <v>4.4424999999999999</v>
      </c>
      <c r="U18" s="66">
        <f t="shared" si="20"/>
        <v>22</v>
      </c>
      <c r="V18" s="65">
        <f>VLOOKUP($A18,'Return Data'!$B$7:$R$2700,17,0)</f>
        <v>5.6582999999999997</v>
      </c>
      <c r="W18" s="66">
        <f t="shared" si="21"/>
        <v>21</v>
      </c>
      <c r="X18" s="65">
        <f>VLOOKUP($A18,'Return Data'!$B$7:$R$2700,14,0)</f>
        <v>6.1710000000000003</v>
      </c>
      <c r="Y18" s="66">
        <f t="shared" si="22"/>
        <v>25</v>
      </c>
      <c r="Z18" s="65">
        <f>VLOOKUP($A18,'Return Data'!$B$7:$R$2700,16,0)</f>
        <v>7.4717000000000002</v>
      </c>
      <c r="AA18" s="67">
        <f t="shared" si="23"/>
        <v>23</v>
      </c>
    </row>
    <row r="19" spans="1:27" x14ac:dyDescent="0.3">
      <c r="A19" s="63" t="s">
        <v>129</v>
      </c>
      <c r="B19" s="64">
        <f>VLOOKUP($A19,'Return Data'!$B$7:$R$2700,3,0)</f>
        <v>44158</v>
      </c>
      <c r="C19" s="65">
        <f>VLOOKUP($A19,'Return Data'!$B$7:$R$2700,4,0)</f>
        <v>2026.5713000000001</v>
      </c>
      <c r="D19" s="65">
        <f>VLOOKUP($A19,'Return Data'!$B$7:$R$2700,5,0)</f>
        <v>2.3397000000000001</v>
      </c>
      <c r="E19" s="66">
        <f t="shared" si="12"/>
        <v>16</v>
      </c>
      <c r="F19" s="65">
        <f>VLOOKUP($A19,'Return Data'!$B$7:$R$2700,6,0)</f>
        <v>2.6078999999999999</v>
      </c>
      <c r="G19" s="66">
        <f t="shared" si="13"/>
        <v>12</v>
      </c>
      <c r="H19" s="65">
        <f>VLOOKUP($A19,'Return Data'!$B$7:$R$2700,7,0)</f>
        <v>3.0594999999999999</v>
      </c>
      <c r="I19" s="66">
        <f t="shared" si="14"/>
        <v>32</v>
      </c>
      <c r="J19" s="65">
        <f>VLOOKUP($A19,'Return Data'!$B$7:$R$2700,8,0)</f>
        <v>3.0857000000000001</v>
      </c>
      <c r="K19" s="66">
        <f t="shared" si="15"/>
        <v>33</v>
      </c>
      <c r="L19" s="65">
        <f>VLOOKUP($A19,'Return Data'!$B$7:$R$2700,9,0)</f>
        <v>3.0901000000000001</v>
      </c>
      <c r="M19" s="66">
        <f t="shared" si="16"/>
        <v>30</v>
      </c>
      <c r="N19" s="65">
        <f>VLOOKUP($A19,'Return Data'!$B$7:$R$2700,10,0)</f>
        <v>3.2330999999999999</v>
      </c>
      <c r="O19" s="66">
        <f t="shared" si="17"/>
        <v>21</v>
      </c>
      <c r="P19" s="65">
        <f>VLOOKUP($A19,'Return Data'!$B$7:$R$2700,11,0)</f>
        <v>3.3647999999999998</v>
      </c>
      <c r="Q19" s="66">
        <f t="shared" si="18"/>
        <v>18</v>
      </c>
      <c r="R19" s="65">
        <f>VLOOKUP($A19,'Return Data'!$B$7:$R$2700,12,0)</f>
        <v>3.9994999999999998</v>
      </c>
      <c r="S19" s="66">
        <f t="shared" si="19"/>
        <v>27</v>
      </c>
      <c r="T19" s="65">
        <f>VLOOKUP($A19,'Return Data'!$B$7:$R$2700,13,0)</f>
        <v>4.3624999999999998</v>
      </c>
      <c r="U19" s="66">
        <f t="shared" si="20"/>
        <v>26</v>
      </c>
      <c r="V19" s="65">
        <f>VLOOKUP($A19,'Return Data'!$B$7:$R$2700,17,0)</f>
        <v>5.6634000000000002</v>
      </c>
      <c r="W19" s="66">
        <f t="shared" si="21"/>
        <v>18</v>
      </c>
      <c r="X19" s="65">
        <f>VLOOKUP($A19,'Return Data'!$B$7:$R$2700,14,0)</f>
        <v>6.2339000000000002</v>
      </c>
      <c r="Y19" s="66">
        <f t="shared" si="22"/>
        <v>18</v>
      </c>
      <c r="Z19" s="65">
        <f>VLOOKUP($A19,'Return Data'!$B$7:$R$2700,16,0)</f>
        <v>7.4875999999999996</v>
      </c>
      <c r="AA19" s="67">
        <f t="shared" si="23"/>
        <v>22</v>
      </c>
    </row>
    <row r="20" spans="1:27" x14ac:dyDescent="0.3">
      <c r="A20" s="63" t="s">
        <v>130</v>
      </c>
      <c r="B20" s="64">
        <f>VLOOKUP($A20,'Return Data'!$B$7:$R$2700,3,0)</f>
        <v>44158</v>
      </c>
      <c r="C20" s="65">
        <f>VLOOKUP($A20,'Return Data'!$B$7:$R$2700,4,0)</f>
        <v>301.40929999999997</v>
      </c>
      <c r="D20" s="65">
        <f>VLOOKUP($A20,'Return Data'!$B$7:$R$2700,5,0)</f>
        <v>2.4220999999999999</v>
      </c>
      <c r="E20" s="66">
        <f t="shared" si="12"/>
        <v>12</v>
      </c>
      <c r="F20" s="65">
        <f>VLOOKUP($A20,'Return Data'!$B$7:$R$2700,6,0)</f>
        <v>2.6728000000000001</v>
      </c>
      <c r="G20" s="66">
        <f t="shared" si="13"/>
        <v>8</v>
      </c>
      <c r="H20" s="65">
        <f>VLOOKUP($A20,'Return Data'!$B$7:$R$2700,7,0)</f>
        <v>3.4969000000000001</v>
      </c>
      <c r="I20" s="66">
        <f t="shared" si="14"/>
        <v>2</v>
      </c>
      <c r="J20" s="65">
        <f>VLOOKUP($A20,'Return Data'!$B$7:$R$2700,8,0)</f>
        <v>3.4887999999999999</v>
      </c>
      <c r="K20" s="66">
        <f t="shared" si="15"/>
        <v>2</v>
      </c>
      <c r="L20" s="65">
        <f>VLOOKUP($A20,'Return Data'!$B$7:$R$2700,9,0)</f>
        <v>3.2873999999999999</v>
      </c>
      <c r="M20" s="66">
        <f t="shared" si="16"/>
        <v>3</v>
      </c>
      <c r="N20" s="65">
        <f>VLOOKUP($A20,'Return Data'!$B$7:$R$2700,10,0)</f>
        <v>3.2986</v>
      </c>
      <c r="O20" s="66">
        <f t="shared" si="17"/>
        <v>8</v>
      </c>
      <c r="P20" s="65">
        <f>VLOOKUP($A20,'Return Data'!$B$7:$R$2700,11,0)</f>
        <v>3.5026000000000002</v>
      </c>
      <c r="Q20" s="66">
        <f t="shared" si="18"/>
        <v>6</v>
      </c>
      <c r="R20" s="65">
        <f>VLOOKUP($A20,'Return Data'!$B$7:$R$2700,12,0)</f>
        <v>4.3815999999999997</v>
      </c>
      <c r="S20" s="66">
        <f t="shared" si="19"/>
        <v>5</v>
      </c>
      <c r="T20" s="65">
        <f>VLOOKUP($A20,'Return Data'!$B$7:$R$2700,13,0)</f>
        <v>4.6254999999999997</v>
      </c>
      <c r="U20" s="66">
        <f t="shared" si="20"/>
        <v>9</v>
      </c>
      <c r="V20" s="65">
        <f>VLOOKUP($A20,'Return Data'!$B$7:$R$2700,17,0)</f>
        <v>5.7694000000000001</v>
      </c>
      <c r="W20" s="66">
        <f t="shared" si="21"/>
        <v>10</v>
      </c>
      <c r="X20" s="65">
        <f>VLOOKUP($A20,'Return Data'!$B$7:$R$2700,14,0)</f>
        <v>6.2888000000000002</v>
      </c>
      <c r="Y20" s="66">
        <f t="shared" si="22"/>
        <v>14</v>
      </c>
      <c r="Z20" s="65">
        <f>VLOOKUP($A20,'Return Data'!$B$7:$R$2700,16,0)</f>
        <v>7.5275999999999996</v>
      </c>
      <c r="AA20" s="67">
        <f t="shared" si="23"/>
        <v>12</v>
      </c>
    </row>
    <row r="21" spans="1:27" x14ac:dyDescent="0.3">
      <c r="A21" s="63" t="s">
        <v>131</v>
      </c>
      <c r="B21" s="64">
        <f>VLOOKUP($A21,'Return Data'!$B$7:$R$2700,3,0)</f>
        <v>44158</v>
      </c>
      <c r="C21" s="65">
        <f>VLOOKUP($A21,'Return Data'!$B$7:$R$2700,4,0)</f>
        <v>2188.2226999999998</v>
      </c>
      <c r="D21" s="65">
        <f>VLOOKUP($A21,'Return Data'!$B$7:$R$2700,5,0)</f>
        <v>1.7948999999999999</v>
      </c>
      <c r="E21" s="66">
        <f t="shared" si="12"/>
        <v>36</v>
      </c>
      <c r="F21" s="65">
        <f>VLOOKUP($A21,'Return Data'!$B$7:$R$2700,6,0)</f>
        <v>2.5165000000000002</v>
      </c>
      <c r="G21" s="66">
        <f t="shared" si="13"/>
        <v>27</v>
      </c>
      <c r="H21" s="65">
        <f>VLOOKUP($A21,'Return Data'!$B$7:$R$2700,7,0)</f>
        <v>3.3155000000000001</v>
      </c>
      <c r="I21" s="66">
        <f t="shared" si="14"/>
        <v>10</v>
      </c>
      <c r="J21" s="65">
        <f>VLOOKUP($A21,'Return Data'!$B$7:$R$2700,8,0)</f>
        <v>3.4163999999999999</v>
      </c>
      <c r="K21" s="66">
        <f t="shared" si="15"/>
        <v>4</v>
      </c>
      <c r="L21" s="65">
        <f>VLOOKUP($A21,'Return Data'!$B$7:$R$2700,9,0)</f>
        <v>3.3081</v>
      </c>
      <c r="M21" s="66">
        <f t="shared" si="16"/>
        <v>2</v>
      </c>
      <c r="N21" s="65">
        <f>VLOOKUP($A21,'Return Data'!$B$7:$R$2700,10,0)</f>
        <v>3.4563000000000001</v>
      </c>
      <c r="O21" s="66">
        <f t="shared" si="17"/>
        <v>2</v>
      </c>
      <c r="P21" s="65">
        <f>VLOOKUP($A21,'Return Data'!$B$7:$R$2700,11,0)</f>
        <v>3.6922999999999999</v>
      </c>
      <c r="Q21" s="66">
        <f t="shared" si="18"/>
        <v>2</v>
      </c>
      <c r="R21" s="65">
        <f>VLOOKUP($A21,'Return Data'!$B$7:$R$2700,12,0)</f>
        <v>4.548</v>
      </c>
      <c r="S21" s="66">
        <f t="shared" si="19"/>
        <v>2</v>
      </c>
      <c r="T21" s="65">
        <f>VLOOKUP($A21,'Return Data'!$B$7:$R$2700,13,0)</f>
        <v>4.7855999999999996</v>
      </c>
      <c r="U21" s="66">
        <f t="shared" si="20"/>
        <v>2</v>
      </c>
      <c r="V21" s="65">
        <f>VLOOKUP($A21,'Return Data'!$B$7:$R$2700,17,0)</f>
        <v>5.8897000000000004</v>
      </c>
      <c r="W21" s="66">
        <f t="shared" si="21"/>
        <v>3</v>
      </c>
      <c r="X21" s="65">
        <f>VLOOKUP($A21,'Return Data'!$B$7:$R$2700,14,0)</f>
        <v>6.3998999999999997</v>
      </c>
      <c r="Y21" s="66">
        <f t="shared" si="22"/>
        <v>3</v>
      </c>
      <c r="Z21" s="65">
        <f>VLOOKUP($A21,'Return Data'!$B$7:$R$2700,16,0)</f>
        <v>7.5334000000000003</v>
      </c>
      <c r="AA21" s="67">
        <f t="shared" si="23"/>
        <v>10</v>
      </c>
    </row>
    <row r="22" spans="1:27" x14ac:dyDescent="0.3">
      <c r="A22" s="63" t="s">
        <v>132</v>
      </c>
      <c r="B22" s="64">
        <f>VLOOKUP($A22,'Return Data'!$B$7:$R$2700,3,0)</f>
        <v>44158</v>
      </c>
      <c r="C22" s="65">
        <f>VLOOKUP($A22,'Return Data'!$B$7:$R$2700,4,0)</f>
        <v>2459.5167000000001</v>
      </c>
      <c r="D22" s="65">
        <f>VLOOKUP($A22,'Return Data'!$B$7:$R$2700,5,0)</f>
        <v>2.0480999999999998</v>
      </c>
      <c r="E22" s="66">
        <f t="shared" si="12"/>
        <v>29</v>
      </c>
      <c r="F22" s="65">
        <f>VLOOKUP($A22,'Return Data'!$B$7:$R$2700,6,0)</f>
        <v>2.4868000000000001</v>
      </c>
      <c r="G22" s="66">
        <f t="shared" si="13"/>
        <v>30</v>
      </c>
      <c r="H22" s="65">
        <f>VLOOKUP($A22,'Return Data'!$B$7:$R$2700,7,0)</f>
        <v>3.1017999999999999</v>
      </c>
      <c r="I22" s="66">
        <f t="shared" si="14"/>
        <v>28</v>
      </c>
      <c r="J22" s="65">
        <f>VLOOKUP($A22,'Return Data'!$B$7:$R$2700,8,0)</f>
        <v>3.1476999999999999</v>
      </c>
      <c r="K22" s="66">
        <f t="shared" si="15"/>
        <v>28</v>
      </c>
      <c r="L22" s="65">
        <f>VLOOKUP($A22,'Return Data'!$B$7:$R$2700,9,0)</f>
        <v>3.0998999999999999</v>
      </c>
      <c r="M22" s="66">
        <f t="shared" si="16"/>
        <v>29</v>
      </c>
      <c r="N22" s="65">
        <f>VLOOKUP($A22,'Return Data'!$B$7:$R$2700,10,0)</f>
        <v>3.1880000000000002</v>
      </c>
      <c r="O22" s="66">
        <f t="shared" si="17"/>
        <v>27</v>
      </c>
      <c r="P22" s="65">
        <f>VLOOKUP($A22,'Return Data'!$B$7:$R$2700,11,0)</f>
        <v>3.2631000000000001</v>
      </c>
      <c r="Q22" s="66">
        <f t="shared" si="18"/>
        <v>28</v>
      </c>
      <c r="R22" s="65">
        <f>VLOOKUP($A22,'Return Data'!$B$7:$R$2700,12,0)</f>
        <v>4.0128000000000004</v>
      </c>
      <c r="S22" s="66">
        <f t="shared" si="19"/>
        <v>26</v>
      </c>
      <c r="T22" s="65">
        <f>VLOOKUP($A22,'Return Data'!$B$7:$R$2700,13,0)</f>
        <v>4.3044000000000002</v>
      </c>
      <c r="U22" s="66">
        <f t="shared" si="20"/>
        <v>27</v>
      </c>
      <c r="V22" s="65">
        <f>VLOOKUP($A22,'Return Data'!$B$7:$R$2700,17,0)</f>
        <v>5.4623999999999997</v>
      </c>
      <c r="W22" s="66">
        <f t="shared" si="21"/>
        <v>29</v>
      </c>
      <c r="X22" s="65">
        <f>VLOOKUP($A22,'Return Data'!$B$7:$R$2700,14,0)</f>
        <v>6.0797999999999996</v>
      </c>
      <c r="Y22" s="66">
        <f t="shared" si="22"/>
        <v>28</v>
      </c>
      <c r="Z22" s="65">
        <f>VLOOKUP($A22,'Return Data'!$B$7:$R$2700,16,0)</f>
        <v>7.4260000000000002</v>
      </c>
      <c r="AA22" s="67">
        <f t="shared" si="23"/>
        <v>27</v>
      </c>
    </row>
    <row r="23" spans="1:27" x14ac:dyDescent="0.3">
      <c r="A23" s="63" t="s">
        <v>133</v>
      </c>
      <c r="B23" s="64">
        <f>VLOOKUP($A23,'Return Data'!$B$7:$R$2700,3,0)</f>
        <v>44158</v>
      </c>
      <c r="C23" s="65">
        <f>VLOOKUP($A23,'Return Data'!$B$7:$R$2700,4,0)</f>
        <v>1574.8715999999999</v>
      </c>
      <c r="D23" s="65">
        <f>VLOOKUP($A23,'Return Data'!$B$7:$R$2700,5,0)</f>
        <v>1.7707999999999999</v>
      </c>
      <c r="E23" s="66">
        <f t="shared" si="12"/>
        <v>37</v>
      </c>
      <c r="F23" s="65">
        <f>VLOOKUP($A23,'Return Data'!$B$7:$R$2700,6,0)</f>
        <v>2.2484999999999999</v>
      </c>
      <c r="G23" s="66">
        <f t="shared" si="13"/>
        <v>40</v>
      </c>
      <c r="H23" s="65">
        <f>VLOOKUP($A23,'Return Data'!$B$7:$R$2700,7,0)</f>
        <v>2.6193</v>
      </c>
      <c r="I23" s="66">
        <f t="shared" si="14"/>
        <v>39</v>
      </c>
      <c r="J23" s="65">
        <f>VLOOKUP($A23,'Return Data'!$B$7:$R$2700,8,0)</f>
        <v>2.7258</v>
      </c>
      <c r="K23" s="66">
        <f t="shared" si="15"/>
        <v>39</v>
      </c>
      <c r="L23" s="65">
        <f>VLOOKUP($A23,'Return Data'!$B$7:$R$2700,9,0)</f>
        <v>2.7584</v>
      </c>
      <c r="M23" s="66">
        <f t="shared" si="16"/>
        <v>41</v>
      </c>
      <c r="N23" s="65">
        <f>VLOOKUP($A23,'Return Data'!$B$7:$R$2700,10,0)</f>
        <v>2.8371</v>
      </c>
      <c r="O23" s="66">
        <f t="shared" si="17"/>
        <v>42</v>
      </c>
      <c r="P23" s="65">
        <f>VLOOKUP($A23,'Return Data'!$B$7:$R$2700,11,0)</f>
        <v>2.9563000000000001</v>
      </c>
      <c r="Q23" s="66">
        <f t="shared" si="18"/>
        <v>40</v>
      </c>
      <c r="R23" s="65">
        <f>VLOOKUP($A23,'Return Data'!$B$7:$R$2700,12,0)</f>
        <v>3.3155999999999999</v>
      </c>
      <c r="S23" s="66">
        <f t="shared" si="19"/>
        <v>41</v>
      </c>
      <c r="T23" s="65">
        <f>VLOOKUP($A23,'Return Data'!$B$7:$R$2700,13,0)</f>
        <v>3.7052</v>
      </c>
      <c r="U23" s="66">
        <f t="shared" si="20"/>
        <v>37</v>
      </c>
      <c r="V23" s="65">
        <f>VLOOKUP($A23,'Return Data'!$B$7:$R$2700,17,0)</f>
        <v>4.9329000000000001</v>
      </c>
      <c r="W23" s="66">
        <f t="shared" si="21"/>
        <v>35</v>
      </c>
      <c r="X23" s="65">
        <f>VLOOKUP($A23,'Return Data'!$B$7:$R$2700,14,0)</f>
        <v>5.5601000000000003</v>
      </c>
      <c r="Y23" s="66">
        <f t="shared" si="22"/>
        <v>31</v>
      </c>
      <c r="Z23" s="65">
        <f>VLOOKUP($A23,'Return Data'!$B$7:$R$2700,16,0)</f>
        <v>6.6673999999999998</v>
      </c>
      <c r="AA23" s="67">
        <f t="shared" si="23"/>
        <v>32</v>
      </c>
    </row>
    <row r="24" spans="1:27" x14ac:dyDescent="0.3">
      <c r="A24" s="63" t="s">
        <v>134</v>
      </c>
      <c r="B24" s="64">
        <f>VLOOKUP($A24,'Return Data'!$B$7:$R$2700,3,0)</f>
        <v>44158</v>
      </c>
      <c r="C24" s="65">
        <f>VLOOKUP($A24,'Return Data'!$B$7:$R$2700,4,0)</f>
        <v>1982.4306999999999</v>
      </c>
      <c r="D24" s="65">
        <f>VLOOKUP($A24,'Return Data'!$B$7:$R$2700,5,0)</f>
        <v>2.3513000000000002</v>
      </c>
      <c r="E24" s="66">
        <f t="shared" si="12"/>
        <v>15</v>
      </c>
      <c r="F24" s="65">
        <f>VLOOKUP($A24,'Return Data'!$B$7:$R$2700,6,0)</f>
        <v>2.5745</v>
      </c>
      <c r="G24" s="66">
        <f t="shared" si="13"/>
        <v>19</v>
      </c>
      <c r="H24" s="65">
        <f>VLOOKUP($A24,'Return Data'!$B$7:$R$2700,7,0)</f>
        <v>3.0621</v>
      </c>
      <c r="I24" s="66">
        <f t="shared" si="14"/>
        <v>31</v>
      </c>
      <c r="J24" s="65">
        <f>VLOOKUP($A24,'Return Data'!$B$7:$R$2700,8,0)</f>
        <v>3.0853999999999999</v>
      </c>
      <c r="K24" s="66">
        <f t="shared" si="15"/>
        <v>35</v>
      </c>
      <c r="L24" s="65">
        <f>VLOOKUP($A24,'Return Data'!$B$7:$R$2700,9,0)</f>
        <v>3.0686</v>
      </c>
      <c r="M24" s="66">
        <f t="shared" si="16"/>
        <v>35</v>
      </c>
      <c r="N24" s="65">
        <f>VLOOKUP($A24,'Return Data'!$B$7:$R$2700,10,0)</f>
        <v>3.1110000000000002</v>
      </c>
      <c r="O24" s="66">
        <f t="shared" si="17"/>
        <v>34</v>
      </c>
      <c r="P24" s="65">
        <f>VLOOKUP($A24,'Return Data'!$B$7:$R$2700,11,0)</f>
        <v>3.1057999999999999</v>
      </c>
      <c r="Q24" s="66">
        <f t="shared" si="18"/>
        <v>32</v>
      </c>
      <c r="R24" s="65">
        <f>VLOOKUP($A24,'Return Data'!$B$7:$R$2700,12,0)</f>
        <v>3.8003999999999998</v>
      </c>
      <c r="S24" s="66">
        <f t="shared" si="19"/>
        <v>29</v>
      </c>
      <c r="T24" s="65">
        <f>VLOOKUP($A24,'Return Data'!$B$7:$R$2700,13,0)</f>
        <v>4.2146999999999997</v>
      </c>
      <c r="U24" s="66">
        <f t="shared" si="20"/>
        <v>29</v>
      </c>
      <c r="V24" s="65">
        <f>VLOOKUP($A24,'Return Data'!$B$7:$R$2700,17,0)</f>
        <v>5.5525000000000002</v>
      </c>
      <c r="W24" s="66">
        <f t="shared" si="21"/>
        <v>28</v>
      </c>
      <c r="X24" s="65">
        <f>VLOOKUP($A24,'Return Data'!$B$7:$R$2700,14,0)</f>
        <v>6.1333000000000002</v>
      </c>
      <c r="Y24" s="66">
        <f t="shared" si="22"/>
        <v>27</v>
      </c>
      <c r="Z24" s="65">
        <f>VLOOKUP($A24,'Return Data'!$B$7:$R$2700,16,0)</f>
        <v>7.5289999999999999</v>
      </c>
      <c r="AA24" s="67">
        <f t="shared" si="23"/>
        <v>11</v>
      </c>
    </row>
    <row r="25" spans="1:27" x14ac:dyDescent="0.3">
      <c r="A25" s="63" t="s">
        <v>135</v>
      </c>
      <c r="B25" s="64">
        <f>VLOOKUP($A25,'Return Data'!$B$7:$R$2700,3,0)</f>
        <v>44158</v>
      </c>
      <c r="C25" s="65">
        <f>VLOOKUP($A25,'Return Data'!$B$7:$R$2700,4,0)</f>
        <v>1977.0677000000001</v>
      </c>
      <c r="D25" s="65">
        <f>VLOOKUP($A25,'Return Data'!$B$7:$R$2700,5,0)</f>
        <v>1.3884000000000001</v>
      </c>
      <c r="E25" s="66">
        <f t="shared" si="12"/>
        <v>40</v>
      </c>
      <c r="F25" s="65">
        <f>VLOOKUP($A25,'Return Data'!$B$7:$R$2700,6,0)</f>
        <v>1.3885000000000001</v>
      </c>
      <c r="G25" s="66">
        <f t="shared" si="13"/>
        <v>42</v>
      </c>
      <c r="H25" s="65">
        <f>VLOOKUP($A25,'Return Data'!$B$7:$R$2700,7,0)</f>
        <v>1.9838</v>
      </c>
      <c r="I25" s="66">
        <f t="shared" si="14"/>
        <v>42</v>
      </c>
      <c r="J25" s="65">
        <f>VLOOKUP($A25,'Return Data'!$B$7:$R$2700,8,0)</f>
        <v>1.8852</v>
      </c>
      <c r="K25" s="66">
        <f t="shared" si="15"/>
        <v>42</v>
      </c>
      <c r="L25" s="65">
        <f>VLOOKUP($A25,'Return Data'!$B$7:$R$2700,9,0)</f>
        <v>2.3780000000000001</v>
      </c>
      <c r="M25" s="66">
        <f t="shared" si="16"/>
        <v>42</v>
      </c>
      <c r="N25" s="65">
        <f>VLOOKUP($A25,'Return Data'!$B$7:$R$2700,10,0)</f>
        <v>2.9028999999999998</v>
      </c>
      <c r="O25" s="66">
        <f t="shared" si="17"/>
        <v>41</v>
      </c>
      <c r="P25" s="65">
        <f>VLOOKUP($A25,'Return Data'!$B$7:$R$2700,11,0)</f>
        <v>2.6993</v>
      </c>
      <c r="Q25" s="66">
        <f t="shared" ref="Q25:Q28" si="24">RANK(P25,P$8:P$50,0)</f>
        <v>42</v>
      </c>
      <c r="R25" s="65">
        <f>VLOOKUP($A25,'Return Data'!$B$7:$R$2700,12,0)</f>
        <v>3.4238</v>
      </c>
      <c r="S25" s="66">
        <f t="shared" ref="S25:S28" si="25">RANK(R25,R$8:R$50,0)</f>
        <v>39</v>
      </c>
      <c r="T25" s="65"/>
      <c r="U25" s="66"/>
      <c r="V25" s="65"/>
      <c r="W25" s="66"/>
      <c r="X25" s="65"/>
      <c r="Y25" s="66"/>
      <c r="Z25" s="65">
        <f>VLOOKUP($A25,'Return Data'!$B$7:$R$2700,16,0)</f>
        <v>3.6501000000000001</v>
      </c>
      <c r="AA25" s="67">
        <f t="shared" si="23"/>
        <v>42</v>
      </c>
    </row>
    <row r="26" spans="1:27" x14ac:dyDescent="0.3">
      <c r="A26" s="63" t="s">
        <v>136</v>
      </c>
      <c r="B26" s="64">
        <f>VLOOKUP($A26,'Return Data'!$B$7:$R$2700,3,0)</f>
        <v>44158</v>
      </c>
      <c r="C26" s="65">
        <f>VLOOKUP($A26,'Return Data'!$B$7:$R$2700,4,0)</f>
        <v>1982.8331000000001</v>
      </c>
      <c r="D26" s="65">
        <f>VLOOKUP($A26,'Return Data'!$B$7:$R$2700,5,0)</f>
        <v>2.4779</v>
      </c>
      <c r="E26" s="66">
        <f t="shared" si="12"/>
        <v>8</v>
      </c>
      <c r="F26" s="65">
        <f>VLOOKUP($A26,'Return Data'!$B$7:$R$2700,6,0)</f>
        <v>2.7256</v>
      </c>
      <c r="G26" s="66">
        <f t="shared" si="13"/>
        <v>5</v>
      </c>
      <c r="H26" s="65">
        <f>VLOOKUP($A26,'Return Data'!$B$7:$R$2700,7,0)</f>
        <v>3.1164999999999998</v>
      </c>
      <c r="I26" s="66">
        <f t="shared" si="14"/>
        <v>27</v>
      </c>
      <c r="J26" s="65">
        <f>VLOOKUP($A26,'Return Data'!$B$7:$R$2700,8,0)</f>
        <v>3.0472999999999999</v>
      </c>
      <c r="K26" s="66">
        <f t="shared" si="15"/>
        <v>37</v>
      </c>
      <c r="L26" s="65">
        <f>VLOOKUP($A26,'Return Data'!$B$7:$R$2700,9,0)</f>
        <v>3.0167000000000002</v>
      </c>
      <c r="M26" s="66">
        <f t="shared" si="16"/>
        <v>37</v>
      </c>
      <c r="N26" s="65">
        <f>VLOOKUP($A26,'Return Data'!$B$7:$R$2700,10,0)</f>
        <v>3.0651999999999999</v>
      </c>
      <c r="O26" s="66">
        <f t="shared" si="17"/>
        <v>37</v>
      </c>
      <c r="P26" s="65">
        <f>VLOOKUP($A26,'Return Data'!$B$7:$R$2700,11,0)</f>
        <v>3.0792999999999999</v>
      </c>
      <c r="Q26" s="66">
        <f t="shared" si="24"/>
        <v>34</v>
      </c>
      <c r="R26" s="65">
        <f>VLOOKUP($A26,'Return Data'!$B$7:$R$2700,12,0)</f>
        <v>3.7944</v>
      </c>
      <c r="S26" s="66">
        <f t="shared" si="25"/>
        <v>31</v>
      </c>
      <c r="T26" s="65"/>
      <c r="U26" s="66"/>
      <c r="V26" s="65"/>
      <c r="W26" s="66"/>
      <c r="X26" s="65"/>
      <c r="Y26" s="66"/>
      <c r="Z26" s="65">
        <f>VLOOKUP($A26,'Return Data'!$B$7:$R$2700,16,0)</f>
        <v>3.9861</v>
      </c>
      <c r="AA26" s="67">
        <f t="shared" si="23"/>
        <v>40</v>
      </c>
    </row>
    <row r="27" spans="1:27" x14ac:dyDescent="0.3">
      <c r="A27" s="63" t="s">
        <v>137</v>
      </c>
      <c r="B27" s="64">
        <f>VLOOKUP($A27,'Return Data'!$B$7:$R$2700,3,0)</f>
        <v>44158</v>
      </c>
      <c r="C27" s="65">
        <f>VLOOKUP($A27,'Return Data'!$B$7:$R$2700,4,0)</f>
        <v>1982.8</v>
      </c>
      <c r="D27" s="65">
        <f>VLOOKUP($A27,'Return Data'!$B$7:$R$2700,5,0)</f>
        <v>2.4281999999999999</v>
      </c>
      <c r="E27" s="66">
        <f t="shared" si="12"/>
        <v>11</v>
      </c>
      <c r="F27" s="65">
        <f>VLOOKUP($A27,'Return Data'!$B$7:$R$2700,6,0)</f>
        <v>2.5992000000000002</v>
      </c>
      <c r="G27" s="66">
        <f t="shared" si="13"/>
        <v>13</v>
      </c>
      <c r="H27" s="65">
        <f>VLOOKUP($A27,'Return Data'!$B$7:$R$2700,7,0)</f>
        <v>3.0726</v>
      </c>
      <c r="I27" s="66">
        <f t="shared" si="14"/>
        <v>30</v>
      </c>
      <c r="J27" s="65">
        <f>VLOOKUP($A27,'Return Data'!$B$7:$R$2700,8,0)</f>
        <v>3.0855999999999999</v>
      </c>
      <c r="K27" s="66">
        <f t="shared" si="15"/>
        <v>34</v>
      </c>
      <c r="L27" s="65">
        <f>VLOOKUP($A27,'Return Data'!$B$7:$R$2700,9,0)</f>
        <v>3.0714000000000001</v>
      </c>
      <c r="M27" s="66">
        <f t="shared" si="16"/>
        <v>33</v>
      </c>
      <c r="N27" s="65">
        <f>VLOOKUP($A27,'Return Data'!$B$7:$R$2700,10,0)</f>
        <v>3.1114999999999999</v>
      </c>
      <c r="O27" s="66">
        <f t="shared" si="17"/>
        <v>33</v>
      </c>
      <c r="P27" s="65">
        <f>VLOOKUP($A27,'Return Data'!$B$7:$R$2700,11,0)</f>
        <v>3.1061000000000001</v>
      </c>
      <c r="Q27" s="66">
        <f t="shared" si="24"/>
        <v>31</v>
      </c>
      <c r="R27" s="65">
        <f>VLOOKUP($A27,'Return Data'!$B$7:$R$2700,12,0)</f>
        <v>3.7974000000000001</v>
      </c>
      <c r="S27" s="66">
        <f t="shared" si="25"/>
        <v>30</v>
      </c>
      <c r="T27" s="65"/>
      <c r="U27" s="66"/>
      <c r="V27" s="65"/>
      <c r="W27" s="66"/>
      <c r="X27" s="65"/>
      <c r="Y27" s="66"/>
      <c r="Z27" s="65">
        <f>VLOOKUP($A27,'Return Data'!$B$7:$R$2700,16,0)</f>
        <v>3.9863</v>
      </c>
      <c r="AA27" s="67">
        <f t="shared" si="23"/>
        <v>39</v>
      </c>
    </row>
    <row r="28" spans="1:27" x14ac:dyDescent="0.3">
      <c r="A28" s="63" t="s">
        <v>138</v>
      </c>
      <c r="B28" s="64">
        <f>VLOOKUP($A28,'Return Data'!$B$7:$R$2700,3,0)</f>
        <v>44158</v>
      </c>
      <c r="C28" s="65">
        <f>VLOOKUP($A28,'Return Data'!$B$7:$R$2700,4,0)</f>
        <v>1982.579</v>
      </c>
      <c r="D28" s="65">
        <f>VLOOKUP($A28,'Return Data'!$B$7:$R$2700,5,0)</f>
        <v>2.2978000000000001</v>
      </c>
      <c r="E28" s="66">
        <f t="shared" si="12"/>
        <v>19</v>
      </c>
      <c r="F28" s="65">
        <f>VLOOKUP($A28,'Return Data'!$B$7:$R$2700,6,0)</f>
        <v>2.5019</v>
      </c>
      <c r="G28" s="66">
        <f t="shared" si="13"/>
        <v>29</v>
      </c>
      <c r="H28" s="65">
        <f>VLOOKUP($A28,'Return Data'!$B$7:$R$2700,7,0)</f>
        <v>3.0213000000000001</v>
      </c>
      <c r="I28" s="66">
        <f t="shared" si="14"/>
        <v>35</v>
      </c>
      <c r="J28" s="65">
        <f>VLOOKUP($A28,'Return Data'!$B$7:$R$2700,8,0)</f>
        <v>3.1326000000000001</v>
      </c>
      <c r="K28" s="66">
        <f t="shared" si="15"/>
        <v>30</v>
      </c>
      <c r="L28" s="65">
        <f>VLOOKUP($A28,'Return Data'!$B$7:$R$2700,9,0)</f>
        <v>3.0712000000000002</v>
      </c>
      <c r="M28" s="66">
        <f t="shared" si="16"/>
        <v>34</v>
      </c>
      <c r="N28" s="65">
        <f>VLOOKUP($A28,'Return Data'!$B$7:$R$2700,10,0)</f>
        <v>3.077</v>
      </c>
      <c r="O28" s="66">
        <f t="shared" si="17"/>
        <v>35</v>
      </c>
      <c r="P28" s="65">
        <f>VLOOKUP($A28,'Return Data'!$B$7:$R$2700,11,0)</f>
        <v>3.0718000000000001</v>
      </c>
      <c r="Q28" s="66">
        <f t="shared" si="24"/>
        <v>35</v>
      </c>
      <c r="R28" s="65">
        <f>VLOOKUP($A28,'Return Data'!$B$7:$R$2700,12,0)</f>
        <v>3.7660999999999998</v>
      </c>
      <c r="S28" s="66">
        <f t="shared" si="25"/>
        <v>32</v>
      </c>
      <c r="T28" s="65"/>
      <c r="U28" s="66"/>
      <c r="V28" s="65"/>
      <c r="W28" s="66"/>
      <c r="X28" s="65"/>
      <c r="Y28" s="66"/>
      <c r="Z28" s="65">
        <f>VLOOKUP($A28,'Return Data'!$B$7:$R$2700,16,0)</f>
        <v>3.9685999999999999</v>
      </c>
      <c r="AA28" s="67">
        <f t="shared" si="23"/>
        <v>41</v>
      </c>
    </row>
    <row r="29" spans="1:27" x14ac:dyDescent="0.3">
      <c r="A29" s="63" t="s">
        <v>139</v>
      </c>
      <c r="B29" s="64">
        <f>VLOOKUP($A29,'Return Data'!$B$7:$R$2700,3,0)</f>
        <v>44158</v>
      </c>
      <c r="C29" s="65">
        <f>VLOOKUP($A29,'Return Data'!$B$7:$R$2700,4,0)</f>
        <v>2795.5338999999999</v>
      </c>
      <c r="D29" s="65">
        <f>VLOOKUP($A29,'Return Data'!$B$7:$R$2700,5,0)</f>
        <v>2.5371000000000001</v>
      </c>
      <c r="E29" s="66">
        <f t="shared" si="12"/>
        <v>5</v>
      </c>
      <c r="F29" s="65">
        <f>VLOOKUP($A29,'Return Data'!$B$7:$R$2700,6,0)</f>
        <v>2.6810999999999998</v>
      </c>
      <c r="G29" s="66">
        <f t="shared" si="13"/>
        <v>7</v>
      </c>
      <c r="H29" s="65">
        <f>VLOOKUP($A29,'Return Data'!$B$7:$R$2700,7,0)</f>
        <v>3.3161999999999998</v>
      </c>
      <c r="I29" s="66">
        <f t="shared" si="14"/>
        <v>9</v>
      </c>
      <c r="J29" s="65">
        <f>VLOOKUP($A29,'Return Data'!$B$7:$R$2700,8,0)</f>
        <v>3.3022999999999998</v>
      </c>
      <c r="K29" s="66">
        <f t="shared" si="15"/>
        <v>11</v>
      </c>
      <c r="L29" s="65">
        <f>VLOOKUP($A29,'Return Data'!$B$7:$R$2700,9,0)</f>
        <v>3.2067000000000001</v>
      </c>
      <c r="M29" s="66">
        <f t="shared" si="16"/>
        <v>12</v>
      </c>
      <c r="N29" s="65">
        <f>VLOOKUP($A29,'Return Data'!$B$7:$R$2700,10,0)</f>
        <v>3.2591000000000001</v>
      </c>
      <c r="O29" s="66">
        <f t="shared" si="17"/>
        <v>16</v>
      </c>
      <c r="P29" s="65">
        <f>VLOOKUP($A29,'Return Data'!$B$7:$R$2700,11,0)</f>
        <v>3.306</v>
      </c>
      <c r="Q29" s="66">
        <f t="shared" si="18"/>
        <v>25</v>
      </c>
      <c r="R29" s="65">
        <f>VLOOKUP($A29,'Return Data'!$B$7:$R$2700,12,0)</f>
        <v>4.0782999999999996</v>
      </c>
      <c r="S29" s="66">
        <f t="shared" si="19"/>
        <v>25</v>
      </c>
      <c r="T29" s="65">
        <f>VLOOKUP($A29,'Return Data'!$B$7:$R$2700,13,0)</f>
        <v>4.3730000000000002</v>
      </c>
      <c r="U29" s="66">
        <f t="shared" si="20"/>
        <v>25</v>
      </c>
      <c r="V29" s="65">
        <f>VLOOKUP($A29,'Return Data'!$B$7:$R$2700,17,0)</f>
        <v>5.5805999999999996</v>
      </c>
      <c r="W29" s="66">
        <f t="shared" si="21"/>
        <v>27</v>
      </c>
      <c r="X29" s="65">
        <f>VLOOKUP($A29,'Return Data'!$B$7:$R$2700,14,0)</f>
        <v>6.1753999999999998</v>
      </c>
      <c r="Y29" s="66">
        <f t="shared" si="22"/>
        <v>24</v>
      </c>
      <c r="Z29" s="65">
        <f>VLOOKUP($A29,'Return Data'!$B$7:$R$2700,16,0)</f>
        <v>7.4962999999999997</v>
      </c>
      <c r="AA29" s="67">
        <f t="shared" si="23"/>
        <v>18</v>
      </c>
    </row>
    <row r="30" spans="1:27" x14ac:dyDescent="0.3">
      <c r="A30" s="63" t="s">
        <v>140</v>
      </c>
      <c r="B30" s="64">
        <f>VLOOKUP($A30,'Return Data'!$B$7:$R$2700,3,0)</f>
        <v>44158</v>
      </c>
      <c r="C30" s="65">
        <f>VLOOKUP($A30,'Return Data'!$B$7:$R$2700,4,0)</f>
        <v>1068.9503</v>
      </c>
      <c r="D30" s="65">
        <f>VLOOKUP($A30,'Return Data'!$B$7:$R$2700,5,0)</f>
        <v>2.7080000000000002</v>
      </c>
      <c r="E30" s="66">
        <f t="shared" si="12"/>
        <v>2</v>
      </c>
      <c r="F30" s="65">
        <f>VLOOKUP($A30,'Return Data'!$B$7:$R$2700,6,0)</f>
        <v>2.5716999999999999</v>
      </c>
      <c r="G30" s="66">
        <f t="shared" si="13"/>
        <v>20</v>
      </c>
      <c r="H30" s="65">
        <f>VLOOKUP($A30,'Return Data'!$B$7:$R$2700,7,0)</f>
        <v>2.5489999999999999</v>
      </c>
      <c r="I30" s="66">
        <f t="shared" si="14"/>
        <v>41</v>
      </c>
      <c r="J30" s="65">
        <f>VLOOKUP($A30,'Return Data'!$B$7:$R$2700,8,0)</f>
        <v>2.5947</v>
      </c>
      <c r="K30" s="66">
        <f t="shared" si="15"/>
        <v>41</v>
      </c>
      <c r="L30" s="65">
        <f>VLOOKUP($A30,'Return Data'!$B$7:$R$2700,9,0)</f>
        <v>2.8024</v>
      </c>
      <c r="M30" s="66">
        <f t="shared" si="16"/>
        <v>39</v>
      </c>
      <c r="N30" s="65">
        <f>VLOOKUP($A30,'Return Data'!$B$7:$R$2700,10,0)</f>
        <v>2.9706000000000001</v>
      </c>
      <c r="O30" s="66">
        <f t="shared" si="17"/>
        <v>39</v>
      </c>
      <c r="P30" s="65">
        <f>VLOOKUP($A30,'Return Data'!$B$7:$R$2700,11,0)</f>
        <v>2.9453999999999998</v>
      </c>
      <c r="Q30" s="66">
        <f t="shared" si="18"/>
        <v>41</v>
      </c>
      <c r="R30" s="65">
        <f>VLOOKUP($A30,'Return Data'!$B$7:$R$2700,12,0)</f>
        <v>3.0800999999999998</v>
      </c>
      <c r="S30" s="66">
        <f t="shared" si="19"/>
        <v>42</v>
      </c>
      <c r="T30" s="65">
        <f>VLOOKUP($A30,'Return Data'!$B$7:$R$2700,13,0)</f>
        <v>3.5089999999999999</v>
      </c>
      <c r="U30" s="66">
        <f t="shared" si="20"/>
        <v>38</v>
      </c>
      <c r="V30" s="65"/>
      <c r="W30" s="66"/>
      <c r="X30" s="65"/>
      <c r="Y30" s="66"/>
      <c r="Z30" s="65">
        <f>VLOOKUP($A30,'Return Data'!$B$7:$R$2700,16,0)</f>
        <v>4.2872000000000003</v>
      </c>
      <c r="AA30" s="67">
        <f t="shared" si="23"/>
        <v>38</v>
      </c>
    </row>
    <row r="31" spans="1:27" x14ac:dyDescent="0.3">
      <c r="A31" s="63" t="s">
        <v>141</v>
      </c>
      <c r="B31" s="64">
        <f>VLOOKUP($A31,'Return Data'!$B$7:$R$2700,3,0)</f>
        <v>44158</v>
      </c>
      <c r="C31" s="65">
        <f>VLOOKUP($A31,'Return Data'!$B$7:$R$2700,4,0)</f>
        <v>55.623800000000003</v>
      </c>
      <c r="D31" s="65">
        <f>VLOOKUP($A31,'Return Data'!$B$7:$R$2700,5,0)</f>
        <v>1.9686999999999999</v>
      </c>
      <c r="E31" s="66">
        <f t="shared" si="12"/>
        <v>32</v>
      </c>
      <c r="F31" s="65">
        <f>VLOOKUP($A31,'Return Data'!$B$7:$R$2700,6,0)</f>
        <v>2.4722</v>
      </c>
      <c r="G31" s="66">
        <f t="shared" si="13"/>
        <v>31</v>
      </c>
      <c r="H31" s="65">
        <f>VLOOKUP($A31,'Return Data'!$B$7:$R$2700,7,0)</f>
        <v>2.9451999999999998</v>
      </c>
      <c r="I31" s="66">
        <f t="shared" si="14"/>
        <v>38</v>
      </c>
      <c r="J31" s="65">
        <f>VLOOKUP($A31,'Return Data'!$B$7:$R$2700,8,0)</f>
        <v>2.9655999999999998</v>
      </c>
      <c r="K31" s="66">
        <f t="shared" si="15"/>
        <v>38</v>
      </c>
      <c r="L31" s="65">
        <f>VLOOKUP($A31,'Return Data'!$B$7:$R$2700,9,0)</f>
        <v>3.0240999999999998</v>
      </c>
      <c r="M31" s="66">
        <f t="shared" si="16"/>
        <v>36</v>
      </c>
      <c r="N31" s="65">
        <f>VLOOKUP($A31,'Return Data'!$B$7:$R$2700,10,0)</f>
        <v>3.1785999999999999</v>
      </c>
      <c r="O31" s="66">
        <f t="shared" si="17"/>
        <v>28</v>
      </c>
      <c r="P31" s="65">
        <f>VLOOKUP($A31,'Return Data'!$B$7:$R$2700,11,0)</f>
        <v>3.3085</v>
      </c>
      <c r="Q31" s="66">
        <f t="shared" si="18"/>
        <v>22</v>
      </c>
      <c r="R31" s="65">
        <f>VLOOKUP($A31,'Return Data'!$B$7:$R$2700,12,0)</f>
        <v>3.9285000000000001</v>
      </c>
      <c r="S31" s="66">
        <f t="shared" si="19"/>
        <v>28</v>
      </c>
      <c r="T31" s="65">
        <f>VLOOKUP($A31,'Return Data'!$B$7:$R$2700,13,0)</f>
        <v>4.2710999999999997</v>
      </c>
      <c r="U31" s="66">
        <f t="shared" si="20"/>
        <v>28</v>
      </c>
      <c r="V31" s="65">
        <f>VLOOKUP($A31,'Return Data'!$B$7:$R$2700,17,0)</f>
        <v>5.5934999999999997</v>
      </c>
      <c r="W31" s="66">
        <f t="shared" si="21"/>
        <v>25</v>
      </c>
      <c r="X31" s="65">
        <f>VLOOKUP($A31,'Return Data'!$B$7:$R$2700,14,0)</f>
        <v>6.1882999999999999</v>
      </c>
      <c r="Y31" s="66">
        <f t="shared" si="22"/>
        <v>23</v>
      </c>
      <c r="Z31" s="65">
        <f>VLOOKUP($A31,'Return Data'!$B$7:$R$2700,16,0)</f>
        <v>7.5427</v>
      </c>
      <c r="AA31" s="67">
        <f t="shared" si="23"/>
        <v>7</v>
      </c>
    </row>
    <row r="32" spans="1:27" x14ac:dyDescent="0.3">
      <c r="A32" s="63" t="s">
        <v>142</v>
      </c>
      <c r="B32" s="64">
        <f>VLOOKUP($A32,'Return Data'!$B$7:$R$2700,3,0)</f>
        <v>44158</v>
      </c>
      <c r="C32" s="65">
        <f>VLOOKUP($A32,'Return Data'!$B$7:$R$2700,4,0)</f>
        <v>4114.3101999999999</v>
      </c>
      <c r="D32" s="65">
        <f>VLOOKUP($A32,'Return Data'!$B$7:$R$2700,5,0)</f>
        <v>2.2118000000000002</v>
      </c>
      <c r="E32" s="66">
        <f t="shared" si="12"/>
        <v>22</v>
      </c>
      <c r="F32" s="65">
        <f>VLOOKUP($A32,'Return Data'!$B$7:$R$2700,6,0)</f>
        <v>2.5537000000000001</v>
      </c>
      <c r="G32" s="66">
        <f t="shared" si="13"/>
        <v>21</v>
      </c>
      <c r="H32" s="65">
        <f>VLOOKUP($A32,'Return Data'!$B$7:$R$2700,7,0)</f>
        <v>3.2357</v>
      </c>
      <c r="I32" s="66">
        <f t="shared" si="14"/>
        <v>18</v>
      </c>
      <c r="J32" s="65">
        <f>VLOOKUP($A32,'Return Data'!$B$7:$R$2700,8,0)</f>
        <v>3.2833000000000001</v>
      </c>
      <c r="K32" s="66">
        <f t="shared" si="15"/>
        <v>13</v>
      </c>
      <c r="L32" s="65">
        <f>VLOOKUP($A32,'Return Data'!$B$7:$R$2700,9,0)</f>
        <v>3.1894</v>
      </c>
      <c r="M32" s="66">
        <f t="shared" si="16"/>
        <v>17</v>
      </c>
      <c r="N32" s="65">
        <f>VLOOKUP($A32,'Return Data'!$B$7:$R$2700,10,0)</f>
        <v>3.254</v>
      </c>
      <c r="O32" s="66">
        <f t="shared" si="17"/>
        <v>19</v>
      </c>
      <c r="P32" s="65">
        <f>VLOOKUP($A32,'Return Data'!$B$7:$R$2700,11,0)</f>
        <v>3.4001000000000001</v>
      </c>
      <c r="Q32" s="66">
        <f t="shared" si="18"/>
        <v>14</v>
      </c>
      <c r="R32" s="65">
        <f>VLOOKUP($A32,'Return Data'!$B$7:$R$2700,12,0)</f>
        <v>4.1294000000000004</v>
      </c>
      <c r="S32" s="66">
        <f t="shared" si="19"/>
        <v>23</v>
      </c>
      <c r="T32" s="65">
        <f>VLOOKUP($A32,'Return Data'!$B$7:$R$2700,13,0)</f>
        <v>4.4188999999999998</v>
      </c>
      <c r="U32" s="66">
        <f t="shared" si="20"/>
        <v>23</v>
      </c>
      <c r="V32" s="65">
        <f>VLOOKUP($A32,'Return Data'!$B$7:$R$2700,17,0)</f>
        <v>5.5979999999999999</v>
      </c>
      <c r="W32" s="66">
        <f t="shared" si="21"/>
        <v>24</v>
      </c>
      <c r="X32" s="65">
        <f>VLOOKUP($A32,'Return Data'!$B$7:$R$2700,14,0)</f>
        <v>6.1609999999999996</v>
      </c>
      <c r="Y32" s="66">
        <f t="shared" si="22"/>
        <v>26</v>
      </c>
      <c r="Z32" s="65">
        <f>VLOOKUP($A32,'Return Data'!$B$7:$R$2700,16,0)</f>
        <v>7.4617000000000004</v>
      </c>
      <c r="AA32" s="67">
        <f t="shared" si="23"/>
        <v>24</v>
      </c>
    </row>
    <row r="33" spans="1:27" x14ac:dyDescent="0.3">
      <c r="A33" s="63" t="s">
        <v>143</v>
      </c>
      <c r="B33" s="64">
        <f>VLOOKUP($A33,'Return Data'!$B$7:$R$2700,3,0)</f>
        <v>44158</v>
      </c>
      <c r="C33" s="65">
        <f>VLOOKUP($A33,'Return Data'!$B$7:$R$2700,4,0)</f>
        <v>2788.6109999999999</v>
      </c>
      <c r="D33" s="65">
        <f>VLOOKUP($A33,'Return Data'!$B$7:$R$2700,5,0)</f>
        <v>2.2042999999999999</v>
      </c>
      <c r="E33" s="66">
        <f t="shared" si="12"/>
        <v>23</v>
      </c>
      <c r="F33" s="65">
        <f>VLOOKUP($A33,'Return Data'!$B$7:$R$2700,6,0)</f>
        <v>2.5838999999999999</v>
      </c>
      <c r="G33" s="66">
        <f t="shared" si="13"/>
        <v>15</v>
      </c>
      <c r="H33" s="65">
        <f>VLOOKUP($A33,'Return Data'!$B$7:$R$2700,7,0)</f>
        <v>3.3582000000000001</v>
      </c>
      <c r="I33" s="66">
        <f t="shared" si="14"/>
        <v>6</v>
      </c>
      <c r="J33" s="65">
        <f>VLOOKUP($A33,'Return Data'!$B$7:$R$2700,8,0)</f>
        <v>3.3468</v>
      </c>
      <c r="K33" s="66">
        <f t="shared" si="15"/>
        <v>7</v>
      </c>
      <c r="L33" s="65">
        <f>VLOOKUP($A33,'Return Data'!$B$7:$R$2700,9,0)</f>
        <v>3.218</v>
      </c>
      <c r="M33" s="66">
        <f t="shared" si="16"/>
        <v>8</v>
      </c>
      <c r="N33" s="65">
        <f>VLOOKUP($A33,'Return Data'!$B$7:$R$2700,10,0)</f>
        <v>3.2004999999999999</v>
      </c>
      <c r="O33" s="66">
        <f t="shared" si="17"/>
        <v>26</v>
      </c>
      <c r="P33" s="65">
        <f>VLOOKUP($A33,'Return Data'!$B$7:$R$2700,11,0)</f>
        <v>3.3561999999999999</v>
      </c>
      <c r="Q33" s="66">
        <f t="shared" si="18"/>
        <v>20</v>
      </c>
      <c r="R33" s="65">
        <f>VLOOKUP($A33,'Return Data'!$B$7:$R$2700,12,0)</f>
        <v>4.2083000000000004</v>
      </c>
      <c r="S33" s="66">
        <f t="shared" si="19"/>
        <v>16</v>
      </c>
      <c r="T33" s="65">
        <f>VLOOKUP($A33,'Return Data'!$B$7:$R$2700,13,0)</f>
        <v>4.4995000000000003</v>
      </c>
      <c r="U33" s="66">
        <f t="shared" si="20"/>
        <v>16</v>
      </c>
      <c r="V33" s="65">
        <f>VLOOKUP($A33,'Return Data'!$B$7:$R$2700,17,0)</f>
        <v>5.6604999999999999</v>
      </c>
      <c r="W33" s="66">
        <f t="shared" si="21"/>
        <v>20</v>
      </c>
      <c r="X33" s="65">
        <f>VLOOKUP($A33,'Return Data'!$B$7:$R$2700,14,0)</f>
        <v>6.2239000000000004</v>
      </c>
      <c r="Y33" s="66">
        <f t="shared" si="22"/>
        <v>20</v>
      </c>
      <c r="Z33" s="65">
        <f>VLOOKUP($A33,'Return Data'!$B$7:$R$2700,16,0)</f>
        <v>7.4927999999999999</v>
      </c>
      <c r="AA33" s="67">
        <f t="shared" si="23"/>
        <v>19</v>
      </c>
    </row>
    <row r="34" spans="1:27" x14ac:dyDescent="0.3">
      <c r="A34" s="63" t="s">
        <v>144</v>
      </c>
      <c r="B34" s="64">
        <f>VLOOKUP($A34,'Return Data'!$B$7:$R$2700,3,0)</f>
        <v>44158</v>
      </c>
      <c r="C34" s="65">
        <f>VLOOKUP($A34,'Return Data'!$B$7:$R$2700,4,0)</f>
        <v>3695.0427</v>
      </c>
      <c r="D34" s="65">
        <f>VLOOKUP($A34,'Return Data'!$B$7:$R$2700,5,0)</f>
        <v>2.3126000000000002</v>
      </c>
      <c r="E34" s="66">
        <f t="shared" si="12"/>
        <v>18</v>
      </c>
      <c r="F34" s="65">
        <f>VLOOKUP($A34,'Return Data'!$B$7:$R$2700,6,0)</f>
        <v>2.6202000000000001</v>
      </c>
      <c r="G34" s="66">
        <f t="shared" si="13"/>
        <v>11</v>
      </c>
      <c r="H34" s="65">
        <f>VLOOKUP($A34,'Return Data'!$B$7:$R$2700,7,0)</f>
        <v>3.2713000000000001</v>
      </c>
      <c r="I34" s="66">
        <f t="shared" si="14"/>
        <v>13</v>
      </c>
      <c r="J34" s="65">
        <f>VLOOKUP($A34,'Return Data'!$B$7:$R$2700,8,0)</f>
        <v>3.2740999999999998</v>
      </c>
      <c r="K34" s="66">
        <f t="shared" si="15"/>
        <v>14</v>
      </c>
      <c r="L34" s="65">
        <f>VLOOKUP($A34,'Return Data'!$B$7:$R$2700,9,0)</f>
        <v>3.1812999999999998</v>
      </c>
      <c r="M34" s="66">
        <f t="shared" si="16"/>
        <v>18</v>
      </c>
      <c r="N34" s="65">
        <f>VLOOKUP($A34,'Return Data'!$B$7:$R$2700,10,0)</f>
        <v>3.2629999999999999</v>
      </c>
      <c r="O34" s="66">
        <f t="shared" si="17"/>
        <v>15</v>
      </c>
      <c r="P34" s="65">
        <f>VLOOKUP($A34,'Return Data'!$B$7:$R$2700,11,0)</f>
        <v>3.4908000000000001</v>
      </c>
      <c r="Q34" s="66">
        <f t="shared" si="18"/>
        <v>7</v>
      </c>
      <c r="R34" s="65">
        <f>VLOOKUP($A34,'Return Data'!$B$7:$R$2700,12,0)</f>
        <v>4.3677000000000001</v>
      </c>
      <c r="S34" s="66">
        <f t="shared" si="19"/>
        <v>6</v>
      </c>
      <c r="T34" s="65">
        <f>VLOOKUP($A34,'Return Data'!$B$7:$R$2700,13,0)</f>
        <v>4.6475999999999997</v>
      </c>
      <c r="U34" s="66">
        <f t="shared" si="20"/>
        <v>5</v>
      </c>
      <c r="V34" s="65">
        <f>VLOOKUP($A34,'Return Data'!$B$7:$R$2700,17,0)</f>
        <v>5.7656999999999998</v>
      </c>
      <c r="W34" s="66">
        <f t="shared" si="21"/>
        <v>11</v>
      </c>
      <c r="X34" s="65">
        <f>VLOOKUP($A34,'Return Data'!$B$7:$R$2700,14,0)</f>
        <v>6.2934000000000001</v>
      </c>
      <c r="Y34" s="66">
        <f t="shared" si="22"/>
        <v>12</v>
      </c>
      <c r="Z34" s="65">
        <f>VLOOKUP($A34,'Return Data'!$B$7:$R$2700,16,0)</f>
        <v>7.5117000000000003</v>
      </c>
      <c r="AA34" s="67">
        <f t="shared" si="23"/>
        <v>13</v>
      </c>
    </row>
    <row r="35" spans="1:27" x14ac:dyDescent="0.3">
      <c r="A35" s="63" t="s">
        <v>436</v>
      </c>
      <c r="B35" s="64">
        <f>VLOOKUP($A35,'Return Data'!$B$7:$R$2700,3,0)</f>
        <v>44158</v>
      </c>
      <c r="C35" s="65">
        <f>VLOOKUP($A35,'Return Data'!$B$7:$R$2700,4,0)</f>
        <v>1322.1886999999999</v>
      </c>
      <c r="D35" s="65">
        <f>VLOOKUP($A35,'Return Data'!$B$7:$R$2700,5,0)</f>
        <v>2.5150999999999999</v>
      </c>
      <c r="E35" s="66">
        <f t="shared" si="12"/>
        <v>6</v>
      </c>
      <c r="F35" s="65">
        <f>VLOOKUP($A35,'Return Data'!$B$7:$R$2700,6,0)</f>
        <v>2.6526000000000001</v>
      </c>
      <c r="G35" s="66">
        <f t="shared" si="13"/>
        <v>9</v>
      </c>
      <c r="H35" s="65">
        <f>VLOOKUP($A35,'Return Data'!$B$7:$R$2700,7,0)</f>
        <v>3.2410000000000001</v>
      </c>
      <c r="I35" s="66">
        <f t="shared" si="14"/>
        <v>17</v>
      </c>
      <c r="J35" s="65">
        <f>VLOOKUP($A35,'Return Data'!$B$7:$R$2700,8,0)</f>
        <v>3.2591999999999999</v>
      </c>
      <c r="K35" s="66">
        <f t="shared" si="15"/>
        <v>18</v>
      </c>
      <c r="L35" s="65">
        <f>VLOOKUP($A35,'Return Data'!$B$7:$R$2700,9,0)</f>
        <v>3.2504</v>
      </c>
      <c r="M35" s="66">
        <f t="shared" si="16"/>
        <v>6</v>
      </c>
      <c r="N35" s="65">
        <f>VLOOKUP($A35,'Return Data'!$B$7:$R$2700,10,0)</f>
        <v>3.3957999999999999</v>
      </c>
      <c r="O35" s="66">
        <f t="shared" si="17"/>
        <v>3</v>
      </c>
      <c r="P35" s="65">
        <f>VLOOKUP($A35,'Return Data'!$B$7:$R$2700,11,0)</f>
        <v>3.5909</v>
      </c>
      <c r="Q35" s="66">
        <f t="shared" si="18"/>
        <v>3</v>
      </c>
      <c r="R35" s="65">
        <f>VLOOKUP($A35,'Return Data'!$B$7:$R$2700,12,0)</f>
        <v>4.3231000000000002</v>
      </c>
      <c r="S35" s="66">
        <f t="shared" si="19"/>
        <v>11</v>
      </c>
      <c r="T35" s="65">
        <f>VLOOKUP($A35,'Return Data'!$B$7:$R$2700,13,0)</f>
        <v>4.6349</v>
      </c>
      <c r="U35" s="66">
        <f t="shared" si="20"/>
        <v>7</v>
      </c>
      <c r="V35" s="65">
        <f>VLOOKUP($A35,'Return Data'!$B$7:$R$2700,17,0)</f>
        <v>5.8563000000000001</v>
      </c>
      <c r="W35" s="66">
        <f t="shared" si="21"/>
        <v>4</v>
      </c>
      <c r="X35" s="65">
        <f>VLOOKUP($A35,'Return Data'!$B$7:$R$2700,14,0)</f>
        <v>6.3681999999999999</v>
      </c>
      <c r="Y35" s="66">
        <f t="shared" si="22"/>
        <v>4</v>
      </c>
      <c r="Z35" s="65">
        <f>VLOOKUP($A35,'Return Data'!$B$7:$R$2700,16,0)</f>
        <v>6.5620000000000003</v>
      </c>
      <c r="AA35" s="67">
        <f t="shared" si="23"/>
        <v>33</v>
      </c>
    </row>
    <row r="36" spans="1:27" x14ac:dyDescent="0.3">
      <c r="A36" s="63" t="s">
        <v>146</v>
      </c>
      <c r="B36" s="64">
        <f>VLOOKUP($A36,'Return Data'!$B$7:$R$2700,3,0)</f>
        <v>44158</v>
      </c>
      <c r="C36" s="65">
        <f>VLOOKUP($A36,'Return Data'!$B$7:$R$2700,4,0)</f>
        <v>2146.7224000000001</v>
      </c>
      <c r="D36" s="65">
        <f>VLOOKUP($A36,'Return Data'!$B$7:$R$2700,5,0)</f>
        <v>2.7069999999999999</v>
      </c>
      <c r="E36" s="66">
        <f t="shared" si="12"/>
        <v>3</v>
      </c>
      <c r="F36" s="65">
        <f>VLOOKUP($A36,'Return Data'!$B$7:$R$2700,6,0)</f>
        <v>2.8740999999999999</v>
      </c>
      <c r="G36" s="66">
        <f t="shared" si="13"/>
        <v>2</v>
      </c>
      <c r="H36" s="65">
        <f>VLOOKUP($A36,'Return Data'!$B$7:$R$2700,7,0)</f>
        <v>3.4740000000000002</v>
      </c>
      <c r="I36" s="66">
        <f t="shared" si="14"/>
        <v>3</v>
      </c>
      <c r="J36" s="65">
        <f>VLOOKUP($A36,'Return Data'!$B$7:$R$2700,8,0)</f>
        <v>3.3938999999999999</v>
      </c>
      <c r="K36" s="66">
        <f t="shared" si="15"/>
        <v>5</v>
      </c>
      <c r="L36" s="65">
        <f>VLOOKUP($A36,'Return Data'!$B$7:$R$2700,9,0)</f>
        <v>3.2654000000000001</v>
      </c>
      <c r="M36" s="66">
        <f t="shared" si="16"/>
        <v>5</v>
      </c>
      <c r="N36" s="65">
        <f>VLOOKUP($A36,'Return Data'!$B$7:$R$2700,10,0)</f>
        <v>3.3544999999999998</v>
      </c>
      <c r="O36" s="66">
        <f t="shared" si="17"/>
        <v>4</v>
      </c>
      <c r="P36" s="65">
        <f>VLOOKUP($A36,'Return Data'!$B$7:$R$2700,11,0)</f>
        <v>3.4321999999999999</v>
      </c>
      <c r="Q36" s="66">
        <f t="shared" si="18"/>
        <v>9</v>
      </c>
      <c r="R36" s="65">
        <f>VLOOKUP($A36,'Return Data'!$B$7:$R$2700,12,0)</f>
        <v>4.1871</v>
      </c>
      <c r="S36" s="66">
        <f t="shared" si="19"/>
        <v>17</v>
      </c>
      <c r="T36" s="65">
        <f>VLOOKUP($A36,'Return Data'!$B$7:$R$2700,13,0)</f>
        <v>4.5061999999999998</v>
      </c>
      <c r="U36" s="66">
        <f t="shared" si="20"/>
        <v>14</v>
      </c>
      <c r="V36" s="65">
        <f>VLOOKUP($A36,'Return Data'!$B$7:$R$2700,17,0)</f>
        <v>5.6829000000000001</v>
      </c>
      <c r="W36" s="66">
        <f t="shared" si="21"/>
        <v>17</v>
      </c>
      <c r="X36" s="65">
        <f>VLOOKUP($A36,'Return Data'!$B$7:$R$2700,14,0)</f>
        <v>6.2386999999999997</v>
      </c>
      <c r="Y36" s="66">
        <f t="shared" si="22"/>
        <v>17</v>
      </c>
      <c r="Z36" s="65">
        <f>VLOOKUP($A36,'Return Data'!$B$7:$R$2700,16,0)</f>
        <v>7.2797000000000001</v>
      </c>
      <c r="AA36" s="67">
        <f t="shared" si="23"/>
        <v>29</v>
      </c>
    </row>
    <row r="37" spans="1:27" x14ac:dyDescent="0.3">
      <c r="A37" s="63" t="s">
        <v>147</v>
      </c>
      <c r="B37" s="64">
        <f>VLOOKUP($A37,'Return Data'!$B$7:$R$2700,3,0)</f>
        <v>44158</v>
      </c>
      <c r="C37" s="65">
        <f>VLOOKUP($A37,'Return Data'!$B$7:$R$2700,4,0)</f>
        <v>10.926399999999999</v>
      </c>
      <c r="D37" s="65">
        <f>VLOOKUP($A37,'Return Data'!$B$7:$R$2700,5,0)</f>
        <v>2.3384999999999998</v>
      </c>
      <c r="E37" s="66">
        <f t="shared" si="12"/>
        <v>17</v>
      </c>
      <c r="F37" s="65">
        <f>VLOOKUP($A37,'Return Data'!$B$7:$R$2700,6,0)</f>
        <v>2.4502000000000002</v>
      </c>
      <c r="G37" s="66">
        <f t="shared" si="13"/>
        <v>32</v>
      </c>
      <c r="H37" s="65">
        <f>VLOOKUP($A37,'Return Data'!$B$7:$R$2700,7,0)</f>
        <v>2.9603999999999999</v>
      </c>
      <c r="I37" s="66">
        <f t="shared" si="14"/>
        <v>37</v>
      </c>
      <c r="J37" s="65">
        <f>VLOOKUP($A37,'Return Data'!$B$7:$R$2700,8,0)</f>
        <v>3.0577999999999999</v>
      </c>
      <c r="K37" s="66">
        <f t="shared" si="15"/>
        <v>36</v>
      </c>
      <c r="L37" s="65">
        <f>VLOOKUP($A37,'Return Data'!$B$7:$R$2700,9,0)</f>
        <v>3.0032999999999999</v>
      </c>
      <c r="M37" s="66">
        <f t="shared" si="16"/>
        <v>38</v>
      </c>
      <c r="N37" s="65">
        <f>VLOOKUP($A37,'Return Data'!$B$7:$R$2700,10,0)</f>
        <v>3.0221</v>
      </c>
      <c r="O37" s="66">
        <f t="shared" si="17"/>
        <v>38</v>
      </c>
      <c r="P37" s="65">
        <f>VLOOKUP($A37,'Return Data'!$B$7:$R$2700,11,0)</f>
        <v>2.9952999999999999</v>
      </c>
      <c r="Q37" s="66">
        <f t="shared" si="18"/>
        <v>39</v>
      </c>
      <c r="R37" s="65">
        <f>VLOOKUP($A37,'Return Data'!$B$7:$R$2700,12,0)</f>
        <v>3.3572000000000002</v>
      </c>
      <c r="S37" s="66">
        <f t="shared" si="19"/>
        <v>40</v>
      </c>
      <c r="T37" s="65">
        <f>VLOOKUP($A37,'Return Data'!$B$7:$R$2700,13,0)</f>
        <v>3.7164999999999999</v>
      </c>
      <c r="U37" s="66">
        <f t="shared" si="20"/>
        <v>36</v>
      </c>
      <c r="V37" s="65"/>
      <c r="W37" s="66"/>
      <c r="X37" s="65"/>
      <c r="Y37" s="66"/>
      <c r="Z37" s="65">
        <f>VLOOKUP($A37,'Return Data'!$B$7:$R$2700,16,0)</f>
        <v>4.6938000000000004</v>
      </c>
      <c r="AA37" s="67">
        <f t="shared" si="23"/>
        <v>37</v>
      </c>
    </row>
    <row r="38" spans="1:27" x14ac:dyDescent="0.3">
      <c r="A38" s="63" t="s">
        <v>148</v>
      </c>
      <c r="B38" s="64">
        <f>VLOOKUP($A38,'Return Data'!$B$7:$R$2700,3,0)</f>
        <v>44158</v>
      </c>
      <c r="C38" s="65">
        <f>VLOOKUP($A38,'Return Data'!$B$7:$R$2700,4,0)</f>
        <v>4977.3038999999999</v>
      </c>
      <c r="D38" s="65">
        <f>VLOOKUP($A38,'Return Data'!$B$7:$R$2700,5,0)</f>
        <v>2.2176999999999998</v>
      </c>
      <c r="E38" s="66">
        <f t="shared" si="12"/>
        <v>21</v>
      </c>
      <c r="F38" s="65">
        <f>VLOOKUP($A38,'Return Data'!$B$7:$R$2700,6,0)</f>
        <v>2.5377999999999998</v>
      </c>
      <c r="G38" s="66">
        <f t="shared" si="13"/>
        <v>23</v>
      </c>
      <c r="H38" s="65">
        <f>VLOOKUP($A38,'Return Data'!$B$7:$R$2700,7,0)</f>
        <v>3.2111999999999998</v>
      </c>
      <c r="I38" s="66">
        <f t="shared" si="14"/>
        <v>20</v>
      </c>
      <c r="J38" s="65">
        <f>VLOOKUP($A38,'Return Data'!$B$7:$R$2700,8,0)</f>
        <v>3.2157</v>
      </c>
      <c r="K38" s="66">
        <f t="shared" si="15"/>
        <v>22</v>
      </c>
      <c r="L38" s="65">
        <f>VLOOKUP($A38,'Return Data'!$B$7:$R$2700,9,0)</f>
        <v>3.149</v>
      </c>
      <c r="M38" s="66">
        <f t="shared" si="16"/>
        <v>22</v>
      </c>
      <c r="N38" s="65">
        <f>VLOOKUP($A38,'Return Data'!$B$7:$R$2700,10,0)</f>
        <v>3.2501000000000002</v>
      </c>
      <c r="O38" s="66">
        <f t="shared" si="17"/>
        <v>20</v>
      </c>
      <c r="P38" s="65">
        <f>VLOOKUP($A38,'Return Data'!$B$7:$R$2700,11,0)</f>
        <v>3.4500999999999999</v>
      </c>
      <c r="Q38" s="66">
        <f t="shared" si="18"/>
        <v>8</v>
      </c>
      <c r="R38" s="65">
        <f>VLOOKUP($A38,'Return Data'!$B$7:$R$2700,12,0)</f>
        <v>4.3291000000000004</v>
      </c>
      <c r="S38" s="66">
        <f t="shared" si="19"/>
        <v>9</v>
      </c>
      <c r="T38" s="65">
        <f>VLOOKUP($A38,'Return Data'!$B$7:$R$2700,13,0)</f>
        <v>4.5928000000000004</v>
      </c>
      <c r="U38" s="66">
        <f t="shared" si="20"/>
        <v>12</v>
      </c>
      <c r="V38" s="65">
        <f>VLOOKUP($A38,'Return Data'!$B$7:$R$2700,17,0)</f>
        <v>5.8151000000000002</v>
      </c>
      <c r="W38" s="66">
        <f t="shared" si="21"/>
        <v>8</v>
      </c>
      <c r="X38" s="65">
        <f>VLOOKUP($A38,'Return Data'!$B$7:$R$2700,14,0)</f>
        <v>6.3407</v>
      </c>
      <c r="Y38" s="66">
        <f t="shared" si="22"/>
        <v>7</v>
      </c>
      <c r="Z38" s="65">
        <f>VLOOKUP($A38,'Return Data'!$B$7:$R$2700,16,0)</f>
        <v>7.5639000000000003</v>
      </c>
      <c r="AA38" s="67">
        <f t="shared" si="23"/>
        <v>6</v>
      </c>
    </row>
    <row r="39" spans="1:27" x14ac:dyDescent="0.3">
      <c r="A39" s="63" t="s">
        <v>149</v>
      </c>
      <c r="B39" s="64">
        <f>VLOOKUP($A39,'Return Data'!$B$7:$R$2700,3,0)</f>
        <v>44158</v>
      </c>
      <c r="C39" s="65">
        <f>VLOOKUP($A39,'Return Data'!$B$7:$R$2700,4,0)</f>
        <v>1141.1459</v>
      </c>
      <c r="D39" s="65">
        <f>VLOOKUP($A39,'Return Data'!$B$7:$R$2700,5,0)</f>
        <v>1.2603</v>
      </c>
      <c r="E39" s="66">
        <f t="shared" si="12"/>
        <v>41</v>
      </c>
      <c r="F39" s="65">
        <f>VLOOKUP($A39,'Return Data'!$B$7:$R$2700,6,0)</f>
        <v>2.3481999999999998</v>
      </c>
      <c r="G39" s="66">
        <f t="shared" si="13"/>
        <v>36</v>
      </c>
      <c r="H39" s="65">
        <f>VLOOKUP($A39,'Return Data'!$B$7:$R$2700,7,0)</f>
        <v>3.012</v>
      </c>
      <c r="I39" s="66">
        <f t="shared" si="14"/>
        <v>36</v>
      </c>
      <c r="J39" s="65">
        <f>VLOOKUP($A39,'Return Data'!$B$7:$R$2700,8,0)</f>
        <v>3.1372</v>
      </c>
      <c r="K39" s="66">
        <f t="shared" si="15"/>
        <v>29</v>
      </c>
      <c r="L39" s="65">
        <f>VLOOKUP($A39,'Return Data'!$B$7:$R$2700,9,0)</f>
        <v>3.1034999999999999</v>
      </c>
      <c r="M39" s="66">
        <f t="shared" si="16"/>
        <v>28</v>
      </c>
      <c r="N39" s="65">
        <f>VLOOKUP($A39,'Return Data'!$B$7:$R$2700,10,0)</f>
        <v>3.1162000000000001</v>
      </c>
      <c r="O39" s="66">
        <f t="shared" si="17"/>
        <v>32</v>
      </c>
      <c r="P39" s="65">
        <f>VLOOKUP($A39,'Return Data'!$B$7:$R$2700,11,0)</f>
        <v>3.0686</v>
      </c>
      <c r="Q39" s="66">
        <f t="shared" si="18"/>
        <v>36</v>
      </c>
      <c r="R39" s="65">
        <f>VLOOKUP($A39,'Return Data'!$B$7:$R$2700,12,0)</f>
        <v>3.5939999999999999</v>
      </c>
      <c r="S39" s="66">
        <f t="shared" si="19"/>
        <v>34</v>
      </c>
      <c r="T39" s="65">
        <f>VLOOKUP($A39,'Return Data'!$B$7:$R$2700,13,0)</f>
        <v>3.9457</v>
      </c>
      <c r="U39" s="66">
        <f t="shared" si="20"/>
        <v>32</v>
      </c>
      <c r="V39" s="65">
        <f>VLOOKUP($A39,'Return Data'!$B$7:$R$2700,17,0)</f>
        <v>5.0179</v>
      </c>
      <c r="W39" s="66">
        <f t="shared" si="21"/>
        <v>34</v>
      </c>
      <c r="X39" s="65"/>
      <c r="Y39" s="66"/>
      <c r="Z39" s="65">
        <f>VLOOKUP($A39,'Return Data'!$B$7:$R$2700,16,0)</f>
        <v>5.3361999999999998</v>
      </c>
      <c r="AA39" s="67">
        <f t="shared" si="23"/>
        <v>35</v>
      </c>
    </row>
    <row r="40" spans="1:27" x14ac:dyDescent="0.3">
      <c r="A40" s="63" t="s">
        <v>150</v>
      </c>
      <c r="B40" s="64">
        <f>VLOOKUP($A40,'Return Data'!$B$7:$R$2700,3,0)</f>
        <v>44158</v>
      </c>
      <c r="C40" s="65">
        <f>VLOOKUP($A40,'Return Data'!$B$7:$R$2700,4,0)</f>
        <v>265.10879999999997</v>
      </c>
      <c r="D40" s="65">
        <f>VLOOKUP($A40,'Return Data'!$B$7:$R$2700,5,0)</f>
        <v>2.4645999999999999</v>
      </c>
      <c r="E40" s="66">
        <f t="shared" si="12"/>
        <v>10</v>
      </c>
      <c r="F40" s="65">
        <f>VLOOKUP($A40,'Return Data'!$B$7:$R$2700,6,0)</f>
        <v>2.7128999999999999</v>
      </c>
      <c r="G40" s="66">
        <f t="shared" si="13"/>
        <v>6</v>
      </c>
      <c r="H40" s="65">
        <f>VLOOKUP($A40,'Return Data'!$B$7:$R$2700,7,0)</f>
        <v>3.4403000000000001</v>
      </c>
      <c r="I40" s="66">
        <f t="shared" si="14"/>
        <v>4</v>
      </c>
      <c r="J40" s="65">
        <f>VLOOKUP($A40,'Return Data'!$B$7:$R$2700,8,0)</f>
        <v>3.4386000000000001</v>
      </c>
      <c r="K40" s="66">
        <f t="shared" si="15"/>
        <v>3</v>
      </c>
      <c r="L40" s="65">
        <f>VLOOKUP($A40,'Return Data'!$B$7:$R$2700,9,0)</f>
        <v>3.2679999999999998</v>
      </c>
      <c r="M40" s="66">
        <f t="shared" si="16"/>
        <v>4</v>
      </c>
      <c r="N40" s="65">
        <f>VLOOKUP($A40,'Return Data'!$B$7:$R$2700,10,0)</f>
        <v>3.2587000000000002</v>
      </c>
      <c r="O40" s="66">
        <f t="shared" si="17"/>
        <v>17</v>
      </c>
      <c r="P40" s="65">
        <f>VLOOKUP($A40,'Return Data'!$B$7:$R$2700,11,0)</f>
        <v>3.5424000000000002</v>
      </c>
      <c r="Q40" s="66">
        <f t="shared" si="18"/>
        <v>5</v>
      </c>
      <c r="R40" s="65">
        <f>VLOOKUP($A40,'Return Data'!$B$7:$R$2700,12,0)</f>
        <v>4.2888999999999999</v>
      </c>
      <c r="S40" s="66">
        <f t="shared" si="19"/>
        <v>13</v>
      </c>
      <c r="T40" s="65">
        <f>VLOOKUP($A40,'Return Data'!$B$7:$R$2700,13,0)</f>
        <v>4.6100000000000003</v>
      </c>
      <c r="U40" s="66">
        <f t="shared" si="20"/>
        <v>11</v>
      </c>
      <c r="V40" s="65">
        <f>VLOOKUP($A40,'Return Data'!$B$7:$R$2700,17,0)</f>
        <v>5.8239000000000001</v>
      </c>
      <c r="W40" s="66">
        <f t="shared" si="21"/>
        <v>6</v>
      </c>
      <c r="X40" s="65">
        <f>VLOOKUP($A40,'Return Data'!$B$7:$R$2700,14,0)</f>
        <v>6.3360000000000003</v>
      </c>
      <c r="Y40" s="66">
        <f t="shared" si="22"/>
        <v>8</v>
      </c>
      <c r="Z40" s="65">
        <f>VLOOKUP($A40,'Return Data'!$B$7:$R$2700,16,0)</f>
        <v>7.5407000000000002</v>
      </c>
      <c r="AA40" s="67">
        <f t="shared" si="23"/>
        <v>8</v>
      </c>
    </row>
    <row r="41" spans="1:27" x14ac:dyDescent="0.3">
      <c r="A41" s="63" t="s">
        <v>151</v>
      </c>
      <c r="B41" s="64">
        <f>VLOOKUP($A41,'Return Data'!$B$7:$R$2700,3,0)</f>
        <v>44158</v>
      </c>
      <c r="C41" s="65">
        <f>VLOOKUP($A41,'Return Data'!$B$7:$R$2700,4,0)</f>
        <v>2876.6871999999998</v>
      </c>
      <c r="D41" s="65">
        <f>VLOOKUP($A41,'Return Data'!$B$7:$R$2700,5,0)</f>
        <v>2.5013000000000001</v>
      </c>
      <c r="E41" s="66">
        <f t="shared" si="12"/>
        <v>7</v>
      </c>
      <c r="F41" s="65">
        <f>VLOOKUP($A41,'Return Data'!$B$7:$R$2700,6,0)</f>
        <v>2.5049999999999999</v>
      </c>
      <c r="G41" s="66">
        <f t="shared" si="13"/>
        <v>28</v>
      </c>
      <c r="H41" s="65">
        <f>VLOOKUP($A41,'Return Data'!$B$7:$R$2700,7,0)</f>
        <v>3.0779999999999998</v>
      </c>
      <c r="I41" s="66">
        <f t="shared" si="14"/>
        <v>29</v>
      </c>
      <c r="J41" s="65">
        <f>VLOOKUP($A41,'Return Data'!$B$7:$R$2700,8,0)</f>
        <v>3.1309</v>
      </c>
      <c r="K41" s="66">
        <f t="shared" si="15"/>
        <v>31</v>
      </c>
      <c r="L41" s="65">
        <f>VLOOKUP($A41,'Return Data'!$B$7:$R$2700,9,0)</f>
        <v>3.1261000000000001</v>
      </c>
      <c r="M41" s="66">
        <f t="shared" si="16"/>
        <v>26</v>
      </c>
      <c r="N41" s="65">
        <f>VLOOKUP($A41,'Return Data'!$B$7:$R$2700,10,0)</f>
        <v>3.1423999999999999</v>
      </c>
      <c r="O41" s="66">
        <f t="shared" si="17"/>
        <v>30</v>
      </c>
      <c r="P41" s="65">
        <f>VLOOKUP($A41,'Return Data'!$B$7:$R$2700,11,0)</f>
        <v>3.2347999999999999</v>
      </c>
      <c r="Q41" s="66">
        <f t="shared" si="18"/>
        <v>29</v>
      </c>
      <c r="R41" s="65">
        <f>VLOOKUP($A41,'Return Data'!$B$7:$R$2700,12,0)</f>
        <v>3.6871999999999998</v>
      </c>
      <c r="S41" s="66">
        <f t="shared" si="19"/>
        <v>33</v>
      </c>
      <c r="T41" s="65">
        <f>VLOOKUP($A41,'Return Data'!$B$7:$R$2700,13,0)</f>
        <v>4.0631000000000004</v>
      </c>
      <c r="U41" s="66">
        <f t="shared" si="20"/>
        <v>30</v>
      </c>
      <c r="V41" s="65">
        <f>VLOOKUP($A41,'Return Data'!$B$7:$R$2700,17,0)</f>
        <v>5.2243000000000004</v>
      </c>
      <c r="W41" s="66">
        <f t="shared" si="21"/>
        <v>32</v>
      </c>
      <c r="X41" s="65">
        <f>VLOOKUP($A41,'Return Data'!$B$7:$R$2700,14,0)</f>
        <v>2.8422999999999998</v>
      </c>
      <c r="Y41" s="66">
        <f t="shared" si="22"/>
        <v>34</v>
      </c>
      <c r="Z41" s="65">
        <f>VLOOKUP($A41,'Return Data'!$B$7:$R$2700,16,0)</f>
        <v>6.2121000000000004</v>
      </c>
      <c r="AA41" s="67">
        <f t="shared" si="23"/>
        <v>34</v>
      </c>
    </row>
    <row r="42" spans="1:27" x14ac:dyDescent="0.3">
      <c r="A42" s="63" t="s">
        <v>152</v>
      </c>
      <c r="B42" s="64">
        <f>VLOOKUP($A42,'Return Data'!$B$7:$R$2700,3,0)</f>
        <v>44158</v>
      </c>
      <c r="C42" s="65">
        <f>VLOOKUP($A42,'Return Data'!$B$7:$R$2700,4,0)</f>
        <v>32.402999999999999</v>
      </c>
      <c r="D42" s="65">
        <f>VLOOKUP($A42,'Return Data'!$B$7:$R$2700,5,0)</f>
        <v>3.3795999999999999</v>
      </c>
      <c r="E42" s="66">
        <f t="shared" si="12"/>
        <v>1</v>
      </c>
      <c r="F42" s="65">
        <f>VLOOKUP($A42,'Return Data'!$B$7:$R$2700,6,0)</f>
        <v>3.7183999999999999</v>
      </c>
      <c r="G42" s="66">
        <f t="shared" si="13"/>
        <v>1</v>
      </c>
      <c r="H42" s="65">
        <f>VLOOKUP($A42,'Return Data'!$B$7:$R$2700,7,0)</f>
        <v>4.2839999999999998</v>
      </c>
      <c r="I42" s="66">
        <f t="shared" si="14"/>
        <v>1</v>
      </c>
      <c r="J42" s="65">
        <f>VLOOKUP($A42,'Return Data'!$B$7:$R$2700,8,0)</f>
        <v>4.4328000000000003</v>
      </c>
      <c r="K42" s="66">
        <f t="shared" si="15"/>
        <v>1</v>
      </c>
      <c r="L42" s="65">
        <f>VLOOKUP($A42,'Return Data'!$B$7:$R$2700,9,0)</f>
        <v>4.5890000000000004</v>
      </c>
      <c r="M42" s="66">
        <f t="shared" si="16"/>
        <v>1</v>
      </c>
      <c r="N42" s="65">
        <f>VLOOKUP($A42,'Return Data'!$B$7:$R$2700,10,0)</f>
        <v>5.0930999999999997</v>
      </c>
      <c r="O42" s="66">
        <f t="shared" si="17"/>
        <v>1</v>
      </c>
      <c r="P42" s="65">
        <f>VLOOKUP($A42,'Return Data'!$B$7:$R$2700,11,0)</f>
        <v>4.9016000000000002</v>
      </c>
      <c r="Q42" s="66">
        <f t="shared" si="18"/>
        <v>1</v>
      </c>
      <c r="R42" s="65">
        <f>VLOOKUP($A42,'Return Data'!$B$7:$R$2700,12,0)</f>
        <v>5.1394000000000002</v>
      </c>
      <c r="S42" s="66">
        <f t="shared" si="19"/>
        <v>1</v>
      </c>
      <c r="T42" s="65">
        <f>VLOOKUP($A42,'Return Data'!$B$7:$R$2700,13,0)</f>
        <v>5.4981999999999998</v>
      </c>
      <c r="U42" s="66">
        <f t="shared" si="20"/>
        <v>1</v>
      </c>
      <c r="V42" s="65">
        <f>VLOOKUP($A42,'Return Data'!$B$7:$R$2700,17,0)</f>
        <v>6.5359999999999996</v>
      </c>
      <c r="W42" s="66">
        <f t="shared" si="21"/>
        <v>1</v>
      </c>
      <c r="X42" s="65">
        <f>VLOOKUP($A42,'Return Data'!$B$7:$R$2700,14,0)</f>
        <v>6.7823000000000002</v>
      </c>
      <c r="Y42" s="66">
        <f t="shared" si="22"/>
        <v>1</v>
      </c>
      <c r="Z42" s="65">
        <f>VLOOKUP($A42,'Return Data'!$B$7:$R$2700,16,0)</f>
        <v>7.9516999999999998</v>
      </c>
      <c r="AA42" s="67">
        <f t="shared" si="23"/>
        <v>1</v>
      </c>
    </row>
    <row r="43" spans="1:27" x14ac:dyDescent="0.3">
      <c r="A43" s="63" t="s">
        <v>153</v>
      </c>
      <c r="B43" s="64">
        <f>VLOOKUP($A43,'Return Data'!$B$7:$R$2700,3,0)</f>
        <v>44158</v>
      </c>
      <c r="C43" s="65">
        <f>VLOOKUP($A43,'Return Data'!$B$7:$R$2700,4,0)</f>
        <v>27.4983</v>
      </c>
      <c r="D43" s="65">
        <f>VLOOKUP($A43,'Return Data'!$B$7:$R$2700,5,0)</f>
        <v>1.5929</v>
      </c>
      <c r="E43" s="66">
        <f t="shared" si="12"/>
        <v>38</v>
      </c>
      <c r="F43" s="65">
        <f>VLOOKUP($A43,'Return Data'!$B$7:$R$2700,6,0)</f>
        <v>2.3454000000000002</v>
      </c>
      <c r="G43" s="66">
        <f t="shared" si="13"/>
        <v>37</v>
      </c>
      <c r="H43" s="65">
        <f>VLOOKUP($A43,'Return Data'!$B$7:$R$2700,7,0)</f>
        <v>3.2446000000000002</v>
      </c>
      <c r="I43" s="66">
        <f t="shared" si="14"/>
        <v>16</v>
      </c>
      <c r="J43" s="65">
        <f>VLOOKUP($A43,'Return Data'!$B$7:$R$2700,8,0)</f>
        <v>3.2370999999999999</v>
      </c>
      <c r="K43" s="66">
        <f t="shared" si="15"/>
        <v>19</v>
      </c>
      <c r="L43" s="65">
        <f>VLOOKUP($A43,'Return Data'!$B$7:$R$2700,9,0)</f>
        <v>3.1297000000000001</v>
      </c>
      <c r="M43" s="66">
        <f t="shared" si="16"/>
        <v>25</v>
      </c>
      <c r="N43" s="65">
        <f>VLOOKUP($A43,'Return Data'!$B$7:$R$2700,10,0)</f>
        <v>3.1234999999999999</v>
      </c>
      <c r="O43" s="66">
        <f t="shared" si="17"/>
        <v>31</v>
      </c>
      <c r="P43" s="65">
        <f>VLOOKUP($A43,'Return Data'!$B$7:$R$2700,11,0)</f>
        <v>3.0916999999999999</v>
      </c>
      <c r="Q43" s="66">
        <f t="shared" si="18"/>
        <v>33</v>
      </c>
      <c r="R43" s="65">
        <f>VLOOKUP($A43,'Return Data'!$B$7:$R$2700,12,0)</f>
        <v>3.5123000000000002</v>
      </c>
      <c r="S43" s="66">
        <f t="shared" si="19"/>
        <v>36</v>
      </c>
      <c r="T43" s="65">
        <f>VLOOKUP($A43,'Return Data'!$B$7:$R$2700,13,0)</f>
        <v>3.8828</v>
      </c>
      <c r="U43" s="66">
        <f t="shared" si="20"/>
        <v>35</v>
      </c>
      <c r="V43" s="65">
        <f>VLOOKUP($A43,'Return Data'!$B$7:$R$2700,17,0)</f>
        <v>5.0872000000000002</v>
      </c>
      <c r="W43" s="66">
        <f t="shared" si="21"/>
        <v>33</v>
      </c>
      <c r="X43" s="65">
        <f>VLOOKUP($A43,'Return Data'!$B$7:$R$2700,14,0)</f>
        <v>5.5471000000000004</v>
      </c>
      <c r="Y43" s="66">
        <f t="shared" si="22"/>
        <v>32</v>
      </c>
      <c r="Z43" s="65">
        <f>VLOOKUP($A43,'Return Data'!$B$7:$R$2700,16,0)</f>
        <v>7.1532</v>
      </c>
      <c r="AA43" s="67">
        <f t="shared" si="23"/>
        <v>30</v>
      </c>
    </row>
    <row r="44" spans="1:27" x14ac:dyDescent="0.3">
      <c r="A44" s="63" t="s">
        <v>156</v>
      </c>
      <c r="B44" s="64">
        <f>VLOOKUP($A44,'Return Data'!$B$7:$R$2700,3,0)</f>
        <v>44158</v>
      </c>
      <c r="C44" s="65">
        <f>VLOOKUP($A44,'Return Data'!$B$7:$R$2700,4,0)</f>
        <v>3186.558</v>
      </c>
      <c r="D44" s="65">
        <f>VLOOKUP($A44,'Return Data'!$B$7:$R$2700,5,0)</f>
        <v>1.8511</v>
      </c>
      <c r="E44" s="66">
        <f t="shared" si="12"/>
        <v>35</v>
      </c>
      <c r="F44" s="65">
        <f>VLOOKUP($A44,'Return Data'!$B$7:$R$2700,6,0)</f>
        <v>2.4296000000000002</v>
      </c>
      <c r="G44" s="66">
        <f t="shared" si="13"/>
        <v>35</v>
      </c>
      <c r="H44" s="65">
        <f>VLOOKUP($A44,'Return Data'!$B$7:$R$2700,7,0)</f>
        <v>3.1499000000000001</v>
      </c>
      <c r="I44" s="66">
        <f t="shared" si="14"/>
        <v>26</v>
      </c>
      <c r="J44" s="65">
        <f>VLOOKUP($A44,'Return Data'!$B$7:$R$2700,8,0)</f>
        <v>3.2315</v>
      </c>
      <c r="K44" s="66">
        <f t="shared" si="15"/>
        <v>20</v>
      </c>
      <c r="L44" s="65">
        <f>VLOOKUP($A44,'Return Data'!$B$7:$R$2700,9,0)</f>
        <v>3.1375999999999999</v>
      </c>
      <c r="M44" s="66">
        <f t="shared" si="16"/>
        <v>23</v>
      </c>
      <c r="N44" s="65">
        <f>VLOOKUP($A44,'Return Data'!$B$7:$R$2700,10,0)</f>
        <v>3.2559</v>
      </c>
      <c r="O44" s="66">
        <f t="shared" si="17"/>
        <v>18</v>
      </c>
      <c r="P44" s="65">
        <f>VLOOKUP($A44,'Return Data'!$B$7:$R$2700,11,0)</f>
        <v>3.3993000000000002</v>
      </c>
      <c r="Q44" s="66">
        <f t="shared" si="18"/>
        <v>15</v>
      </c>
      <c r="R44" s="65">
        <f>VLOOKUP($A44,'Return Data'!$B$7:$R$2700,12,0)</f>
        <v>4.2149999999999999</v>
      </c>
      <c r="S44" s="66">
        <f t="shared" si="19"/>
        <v>15</v>
      </c>
      <c r="T44" s="65">
        <f>VLOOKUP($A44,'Return Data'!$B$7:$R$2700,13,0)</f>
        <v>4.4903000000000004</v>
      </c>
      <c r="U44" s="66">
        <f t="shared" si="20"/>
        <v>17</v>
      </c>
      <c r="V44" s="65">
        <f>VLOOKUP($A44,'Return Data'!$B$7:$R$2700,17,0)</f>
        <v>5.6510999999999996</v>
      </c>
      <c r="W44" s="66">
        <f t="shared" si="21"/>
        <v>23</v>
      </c>
      <c r="X44" s="65">
        <f>VLOOKUP($A44,'Return Data'!$B$7:$R$2700,14,0)</f>
        <v>6.1990999999999996</v>
      </c>
      <c r="Y44" s="66">
        <f t="shared" si="22"/>
        <v>21</v>
      </c>
      <c r="Z44" s="65">
        <f>VLOOKUP($A44,'Return Data'!$B$7:$R$2700,16,0)</f>
        <v>7.4547999999999996</v>
      </c>
      <c r="AA44" s="67">
        <f t="shared" si="23"/>
        <v>25</v>
      </c>
    </row>
    <row r="45" spans="1:27" x14ac:dyDescent="0.3">
      <c r="A45" s="63" t="s">
        <v>157</v>
      </c>
      <c r="B45" s="64">
        <f>VLOOKUP($A45,'Return Data'!$B$7:$R$2700,3,0)</f>
        <v>44158</v>
      </c>
      <c r="C45" s="65">
        <f>VLOOKUP($A45,'Return Data'!$B$7:$R$2700,4,0)</f>
        <v>42.912399999999998</v>
      </c>
      <c r="D45" s="65">
        <f>VLOOKUP($A45,'Return Data'!$B$7:$R$2700,5,0)</f>
        <v>2.0415000000000001</v>
      </c>
      <c r="E45" s="66">
        <f t="shared" si="12"/>
        <v>30</v>
      </c>
      <c r="F45" s="65">
        <f>VLOOKUP($A45,'Return Data'!$B$7:$R$2700,6,0)</f>
        <v>2.5806</v>
      </c>
      <c r="G45" s="66">
        <f t="shared" si="13"/>
        <v>16</v>
      </c>
      <c r="H45" s="65">
        <f>VLOOKUP($A45,'Return Data'!$B$7:$R$2700,7,0)</f>
        <v>3.2827999999999999</v>
      </c>
      <c r="I45" s="66">
        <f t="shared" si="14"/>
        <v>11</v>
      </c>
      <c r="J45" s="65">
        <f>VLOOKUP($A45,'Return Data'!$B$7:$R$2700,8,0)</f>
        <v>3.3031999999999999</v>
      </c>
      <c r="K45" s="66">
        <f t="shared" si="15"/>
        <v>10</v>
      </c>
      <c r="L45" s="65">
        <f>VLOOKUP($A45,'Return Data'!$B$7:$R$2700,9,0)</f>
        <v>3.2080000000000002</v>
      </c>
      <c r="M45" s="66">
        <f t="shared" si="16"/>
        <v>11</v>
      </c>
      <c r="N45" s="65">
        <f>VLOOKUP($A45,'Return Data'!$B$7:$R$2700,10,0)</f>
        <v>3.3216999999999999</v>
      </c>
      <c r="O45" s="66">
        <f t="shared" si="17"/>
        <v>6</v>
      </c>
      <c r="P45" s="65">
        <f>VLOOKUP($A45,'Return Data'!$B$7:$R$2700,11,0)</f>
        <v>3.4009</v>
      </c>
      <c r="Q45" s="66">
        <f t="shared" si="18"/>
        <v>13</v>
      </c>
      <c r="R45" s="65">
        <f>VLOOKUP($A45,'Return Data'!$B$7:$R$2700,12,0)</f>
        <v>4.1711999999999998</v>
      </c>
      <c r="S45" s="66">
        <f t="shared" si="19"/>
        <v>19</v>
      </c>
      <c r="T45" s="65">
        <f>VLOOKUP($A45,'Return Data'!$B$7:$R$2700,13,0)</f>
        <v>4.49</v>
      </c>
      <c r="U45" s="66">
        <f t="shared" si="20"/>
        <v>18</v>
      </c>
      <c r="V45" s="65">
        <f>VLOOKUP($A45,'Return Data'!$B$7:$R$2700,17,0)</f>
        <v>5.7061000000000002</v>
      </c>
      <c r="W45" s="66">
        <f t="shared" si="21"/>
        <v>16</v>
      </c>
      <c r="X45" s="65">
        <f>VLOOKUP($A45,'Return Data'!$B$7:$R$2700,14,0)</f>
        <v>6.2538</v>
      </c>
      <c r="Y45" s="66">
        <f t="shared" si="22"/>
        <v>16</v>
      </c>
      <c r="Z45" s="65">
        <f>VLOOKUP($A45,'Return Data'!$B$7:$R$2700,16,0)</f>
        <v>7.5086000000000004</v>
      </c>
      <c r="AA45" s="67">
        <f t="shared" si="23"/>
        <v>14</v>
      </c>
    </row>
    <row r="46" spans="1:27" x14ac:dyDescent="0.3">
      <c r="A46" s="63" t="s">
        <v>158</v>
      </c>
      <c r="B46" s="64">
        <f>VLOOKUP($A46,'Return Data'!$B$7:$R$2700,3,0)</f>
        <v>44158</v>
      </c>
      <c r="C46" s="65">
        <f>VLOOKUP($A46,'Return Data'!$B$7:$R$2700,4,0)</f>
        <v>3212.6727999999998</v>
      </c>
      <c r="D46" s="65">
        <f>VLOOKUP($A46,'Return Data'!$B$7:$R$2700,5,0)</f>
        <v>1.8837999999999999</v>
      </c>
      <c r="E46" s="66">
        <f t="shared" si="12"/>
        <v>34</v>
      </c>
      <c r="F46" s="65">
        <f>VLOOKUP($A46,'Return Data'!$B$7:$R$2700,6,0)</f>
        <v>2.4453999999999998</v>
      </c>
      <c r="G46" s="66">
        <f t="shared" si="13"/>
        <v>33</v>
      </c>
      <c r="H46" s="65">
        <f>VLOOKUP($A46,'Return Data'!$B$7:$R$2700,7,0)</f>
        <v>3.2593000000000001</v>
      </c>
      <c r="I46" s="66">
        <f t="shared" si="14"/>
        <v>14</v>
      </c>
      <c r="J46" s="65">
        <f>VLOOKUP($A46,'Return Data'!$B$7:$R$2700,8,0)</f>
        <v>3.3527999999999998</v>
      </c>
      <c r="K46" s="66">
        <f t="shared" si="15"/>
        <v>6</v>
      </c>
      <c r="L46" s="65">
        <f>VLOOKUP($A46,'Return Data'!$B$7:$R$2700,9,0)</f>
        <v>3.2124000000000001</v>
      </c>
      <c r="M46" s="66">
        <f t="shared" si="16"/>
        <v>10</v>
      </c>
      <c r="N46" s="65">
        <f>VLOOKUP($A46,'Return Data'!$B$7:$R$2700,10,0)</f>
        <v>3.3052000000000001</v>
      </c>
      <c r="O46" s="66">
        <f t="shared" si="17"/>
        <v>7</v>
      </c>
      <c r="P46" s="65">
        <f>VLOOKUP($A46,'Return Data'!$B$7:$R$2700,11,0)</f>
        <v>3.4177</v>
      </c>
      <c r="Q46" s="66">
        <f t="shared" si="18"/>
        <v>10</v>
      </c>
      <c r="R46" s="65">
        <f>VLOOKUP($A46,'Return Data'!$B$7:$R$2700,12,0)</f>
        <v>4.4185999999999996</v>
      </c>
      <c r="S46" s="66">
        <f t="shared" si="19"/>
        <v>3</v>
      </c>
      <c r="T46" s="65">
        <f>VLOOKUP($A46,'Return Data'!$B$7:$R$2700,13,0)</f>
        <v>4.6619000000000002</v>
      </c>
      <c r="U46" s="66">
        <f t="shared" si="20"/>
        <v>4</v>
      </c>
      <c r="V46" s="65">
        <f>VLOOKUP($A46,'Return Data'!$B$7:$R$2700,17,0)</f>
        <v>5.7923</v>
      </c>
      <c r="W46" s="66">
        <f t="shared" si="21"/>
        <v>9</v>
      </c>
      <c r="X46" s="65">
        <f>VLOOKUP($A46,'Return Data'!$B$7:$R$2700,14,0)</f>
        <v>6.3146000000000004</v>
      </c>
      <c r="Y46" s="66">
        <f t="shared" si="22"/>
        <v>9</v>
      </c>
      <c r="Z46" s="65">
        <f>VLOOKUP($A46,'Return Data'!$B$7:$R$2700,16,0)</f>
        <v>7.5663</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44158</v>
      </c>
      <c r="C48" s="65">
        <f>VLOOKUP($A48,'Return Data'!$B$7:$R$2700,4,0)</f>
        <v>1960.1152</v>
      </c>
      <c r="D48" s="65">
        <f>VLOOKUP($A48,'Return Data'!$B$7:$R$2700,5,0)</f>
        <v>2.1509</v>
      </c>
      <c r="E48" s="66">
        <f t="shared" si="12"/>
        <v>25</v>
      </c>
      <c r="F48" s="65">
        <f>VLOOKUP($A48,'Return Data'!$B$7:$R$2700,6,0)</f>
        <v>2.5771000000000002</v>
      </c>
      <c r="G48" s="66">
        <f t="shared" si="13"/>
        <v>18</v>
      </c>
      <c r="H48" s="65">
        <f>VLOOKUP($A48,'Return Data'!$B$7:$R$2700,7,0)</f>
        <v>3.2109999999999999</v>
      </c>
      <c r="I48" s="66">
        <f t="shared" si="14"/>
        <v>21</v>
      </c>
      <c r="J48" s="65">
        <f>VLOOKUP($A48,'Return Data'!$B$7:$R$2700,8,0)</f>
        <v>3.2147999999999999</v>
      </c>
      <c r="K48" s="66">
        <f t="shared" si="15"/>
        <v>23</v>
      </c>
      <c r="L48" s="65">
        <f>VLOOKUP($A48,'Return Data'!$B$7:$R$2700,9,0)</f>
        <v>3.1785000000000001</v>
      </c>
      <c r="M48" s="66">
        <f t="shared" si="16"/>
        <v>19</v>
      </c>
      <c r="N48" s="65">
        <f>VLOOKUP($A48,'Return Data'!$B$7:$R$2700,10,0)</f>
        <v>3.2667999999999999</v>
      </c>
      <c r="O48" s="66">
        <f t="shared" si="17"/>
        <v>14</v>
      </c>
      <c r="P48" s="65">
        <f>VLOOKUP($A48,'Return Data'!$B$7:$R$2700,11,0)</f>
        <v>3.3912</v>
      </c>
      <c r="Q48" s="66">
        <f t="shared" si="18"/>
        <v>16</v>
      </c>
      <c r="R48" s="65">
        <f>VLOOKUP($A48,'Return Data'!$B$7:$R$2700,12,0)</f>
        <v>4.3902999999999999</v>
      </c>
      <c r="S48" s="66">
        <f t="shared" si="19"/>
        <v>4</v>
      </c>
      <c r="T48" s="65">
        <f>VLOOKUP($A48,'Return Data'!$B$7:$R$2700,13,0)</f>
        <v>4.6424000000000003</v>
      </c>
      <c r="U48" s="66">
        <f t="shared" si="20"/>
        <v>6</v>
      </c>
      <c r="V48" s="65">
        <f>VLOOKUP($A48,'Return Data'!$B$7:$R$2700,17,0)</f>
        <v>5.6622000000000003</v>
      </c>
      <c r="W48" s="66">
        <f t="shared" si="21"/>
        <v>19</v>
      </c>
      <c r="X48" s="65">
        <f>VLOOKUP($A48,'Return Data'!$B$7:$R$2700,14,0)</f>
        <v>4.9817999999999998</v>
      </c>
      <c r="Y48" s="66">
        <f t="shared" si="22"/>
        <v>33</v>
      </c>
      <c r="Z48" s="65">
        <f>VLOOKUP($A48,'Return Data'!$B$7:$R$2700,16,0)</f>
        <v>6.9736000000000002</v>
      </c>
      <c r="AA48" s="67">
        <f t="shared" si="23"/>
        <v>31</v>
      </c>
    </row>
    <row r="49" spans="1:27" x14ac:dyDescent="0.3">
      <c r="A49" s="63" t="s">
        <v>161</v>
      </c>
      <c r="B49" s="64">
        <f>VLOOKUP($A49,'Return Data'!$B$7:$R$2700,3,0)</f>
        <v>44158</v>
      </c>
      <c r="C49" s="65">
        <f>VLOOKUP($A49,'Return Data'!$B$7:$R$2700,4,0)</f>
        <v>3333.6986999999999</v>
      </c>
      <c r="D49" s="65">
        <f>VLOOKUP($A49,'Return Data'!$B$7:$R$2700,5,0)</f>
        <v>2.1078000000000001</v>
      </c>
      <c r="E49" s="66">
        <f t="shared" si="12"/>
        <v>26</v>
      </c>
      <c r="F49" s="65">
        <f>VLOOKUP($A49,'Return Data'!$B$7:$R$2700,6,0)</f>
        <v>2.5377000000000001</v>
      </c>
      <c r="G49" s="66">
        <f t="shared" si="13"/>
        <v>24</v>
      </c>
      <c r="H49" s="65">
        <f>VLOOKUP($A49,'Return Data'!$B$7:$R$2700,7,0)</f>
        <v>3.2170000000000001</v>
      </c>
      <c r="I49" s="66">
        <f t="shared" si="14"/>
        <v>19</v>
      </c>
      <c r="J49" s="65">
        <f>VLOOKUP($A49,'Return Data'!$B$7:$R$2700,8,0)</f>
        <v>3.2664</v>
      </c>
      <c r="K49" s="66">
        <f t="shared" si="15"/>
        <v>17</v>
      </c>
      <c r="L49" s="65">
        <f>VLOOKUP($A49,'Return Data'!$B$7:$R$2700,9,0)</f>
        <v>3.1964000000000001</v>
      </c>
      <c r="M49" s="66">
        <f t="shared" si="16"/>
        <v>14</v>
      </c>
      <c r="N49" s="65">
        <f>VLOOKUP($A49,'Return Data'!$B$7:$R$2700,10,0)</f>
        <v>3.2854000000000001</v>
      </c>
      <c r="O49" s="66">
        <f t="shared" si="17"/>
        <v>12</v>
      </c>
      <c r="P49" s="65">
        <f>VLOOKUP($A49,'Return Data'!$B$7:$R$2700,11,0)</f>
        <v>3.4146000000000001</v>
      </c>
      <c r="Q49" s="66">
        <f t="shared" si="18"/>
        <v>11</v>
      </c>
      <c r="R49" s="65">
        <f>VLOOKUP($A49,'Return Data'!$B$7:$R$2700,12,0)</f>
        <v>4.2305000000000001</v>
      </c>
      <c r="S49" s="66">
        <f t="shared" si="19"/>
        <v>14</v>
      </c>
      <c r="T49" s="65">
        <f>VLOOKUP($A49,'Return Data'!$B$7:$R$2700,13,0)</f>
        <v>4.5053999999999998</v>
      </c>
      <c r="U49" s="66">
        <f t="shared" si="20"/>
        <v>15</v>
      </c>
      <c r="V49" s="65">
        <f>VLOOKUP($A49,'Return Data'!$B$7:$R$2700,17,0)</f>
        <v>5.72</v>
      </c>
      <c r="W49" s="66">
        <f t="shared" si="21"/>
        <v>14</v>
      </c>
      <c r="X49" s="65">
        <f>VLOOKUP($A49,'Return Data'!$B$7:$R$2700,14,0)</f>
        <v>6.2683999999999997</v>
      </c>
      <c r="Y49" s="66">
        <f t="shared" si="22"/>
        <v>15</v>
      </c>
      <c r="Z49" s="65">
        <f>VLOOKUP($A49,'Return Data'!$B$7:$R$2700,16,0)</f>
        <v>7.4901</v>
      </c>
      <c r="AA49" s="67">
        <f t="shared" si="23"/>
        <v>21</v>
      </c>
    </row>
    <row r="50" spans="1:27" x14ac:dyDescent="0.3">
      <c r="A50" s="63" t="s">
        <v>162</v>
      </c>
      <c r="B50" s="64">
        <f>VLOOKUP($A50,'Return Data'!$B$7:$R$2700,3,0)</f>
        <v>44158</v>
      </c>
      <c r="C50" s="65">
        <f>VLOOKUP($A50,'Return Data'!$B$7:$R$2700,4,0)</f>
        <v>1100.7143000000001</v>
      </c>
      <c r="D50" s="65">
        <f>VLOOKUP($A50,'Return Data'!$B$7:$R$2700,5,0)</f>
        <v>1.1639999999999999</v>
      </c>
      <c r="E50" s="66">
        <f t="shared" si="12"/>
        <v>42</v>
      </c>
      <c r="F50" s="65">
        <f>VLOOKUP($A50,'Return Data'!$B$7:$R$2700,6,0)</f>
        <v>2.1326000000000001</v>
      </c>
      <c r="G50" s="66">
        <f t="shared" si="13"/>
        <v>41</v>
      </c>
      <c r="H50" s="65">
        <f>VLOOKUP($A50,'Return Data'!$B$7:$R$2700,7,0)</f>
        <v>3.0464000000000002</v>
      </c>
      <c r="I50" s="66">
        <f t="shared" si="14"/>
        <v>34</v>
      </c>
      <c r="J50" s="65">
        <f>VLOOKUP($A50,'Return Data'!$B$7:$R$2700,8,0)</f>
        <v>3.2867999999999999</v>
      </c>
      <c r="K50" s="66">
        <f t="shared" si="15"/>
        <v>12</v>
      </c>
      <c r="L50" s="65">
        <f>VLOOKUP($A50,'Return Data'!$B$7:$R$2700,9,0)</f>
        <v>3.0897000000000001</v>
      </c>
      <c r="M50" s="66">
        <f t="shared" si="16"/>
        <v>31</v>
      </c>
      <c r="N50" s="65">
        <f>VLOOKUP($A50,'Return Data'!$B$7:$R$2700,10,0)</f>
        <v>3.0705</v>
      </c>
      <c r="O50" s="66">
        <f t="shared" si="17"/>
        <v>36</v>
      </c>
      <c r="P50" s="65">
        <f>VLOOKUP($A50,'Return Data'!$B$7:$R$2700,11,0)</f>
        <v>3.0457000000000001</v>
      </c>
      <c r="Q50" s="66">
        <f t="shared" si="18"/>
        <v>37</v>
      </c>
      <c r="R50" s="65">
        <f>VLOOKUP($A50,'Return Data'!$B$7:$R$2700,12,0)</f>
        <v>3.4729000000000001</v>
      </c>
      <c r="S50" s="66">
        <f t="shared" si="19"/>
        <v>38</v>
      </c>
      <c r="T50" s="65">
        <f>VLOOKUP($A50,'Return Data'!$B$7:$R$2700,13,0)</f>
        <v>3.9472</v>
      </c>
      <c r="U50" s="66">
        <f t="shared" si="20"/>
        <v>31</v>
      </c>
      <c r="V50" s="65"/>
      <c r="W50" s="66"/>
      <c r="X50" s="65"/>
      <c r="Y50" s="66"/>
      <c r="Z50" s="65">
        <f>VLOOKUP($A50,'Return Data'!$B$7:$R$2700,16,0)</f>
        <v>5.2969999999999997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2.1257720930232553</v>
      </c>
      <c r="E52" s="74"/>
      <c r="F52" s="75">
        <f>AVERAGE(F8:F50)</f>
        <v>2.4807162790697679</v>
      </c>
      <c r="G52" s="74"/>
      <c r="H52" s="75">
        <f>AVERAGE(H8:H50)</f>
        <v>3.0835511627906977</v>
      </c>
      <c r="I52" s="74"/>
      <c r="J52" s="75">
        <f>AVERAGE(J8:J50)</f>
        <v>3.1102372093023245</v>
      </c>
      <c r="K52" s="74"/>
      <c r="L52" s="75">
        <f>AVERAGE(L8:L50)</f>
        <v>3.0733674418604648</v>
      </c>
      <c r="M52" s="74"/>
      <c r="N52" s="75">
        <f>AVERAGE(N8:N50)</f>
        <v>3.1654441860465123</v>
      </c>
      <c r="O52" s="74"/>
      <c r="P52" s="75">
        <f>AVERAGE(P8:P50)</f>
        <v>3.2418651162790701</v>
      </c>
      <c r="Q52" s="74"/>
      <c r="R52" s="75">
        <f>AVERAGE(R8:R50)</f>
        <v>3.9323325581395348</v>
      </c>
      <c r="S52" s="74"/>
      <c r="T52" s="75">
        <f>AVERAGE(T8:T50)</f>
        <v>4.2691871794871803</v>
      </c>
      <c r="U52" s="74"/>
      <c r="V52" s="75">
        <f>AVERAGE(V8:V50)</f>
        <v>5.4798583333333335</v>
      </c>
      <c r="W52" s="74"/>
      <c r="X52" s="75">
        <f>AVERAGE(X8:X50)</f>
        <v>5.9065828571428582</v>
      </c>
      <c r="Y52" s="74"/>
      <c r="Z52" s="75">
        <f>AVERAGE(Z8:Z50)</f>
        <v>6.6672651162790686</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3.3795999999999999</v>
      </c>
      <c r="E54" s="78"/>
      <c r="F54" s="79">
        <f>MAX(F8:F50)</f>
        <v>3.7183999999999999</v>
      </c>
      <c r="G54" s="78"/>
      <c r="H54" s="79">
        <f>MAX(H8:H50)</f>
        <v>4.2839999999999998</v>
      </c>
      <c r="I54" s="78"/>
      <c r="J54" s="79">
        <f>MAX(J8:J50)</f>
        <v>4.4328000000000003</v>
      </c>
      <c r="K54" s="78"/>
      <c r="L54" s="79">
        <f>MAX(L8:L50)</f>
        <v>4.5890000000000004</v>
      </c>
      <c r="M54" s="78"/>
      <c r="N54" s="79">
        <f>MAX(N8:N50)</f>
        <v>5.0930999999999997</v>
      </c>
      <c r="O54" s="78"/>
      <c r="P54" s="79">
        <f>MAX(P8:P50)</f>
        <v>4.9016000000000002</v>
      </c>
      <c r="Q54" s="78"/>
      <c r="R54" s="79">
        <f>MAX(R8:R50)</f>
        <v>5.1394000000000002</v>
      </c>
      <c r="S54" s="78"/>
      <c r="T54" s="79">
        <f>MAX(T8:T50)</f>
        <v>5.4981999999999998</v>
      </c>
      <c r="U54" s="78"/>
      <c r="V54" s="79">
        <f>MAX(V8:V50)</f>
        <v>6.5359999999999996</v>
      </c>
      <c r="W54" s="78"/>
      <c r="X54" s="79">
        <f>MAX(X8:X50)</f>
        <v>6.7823000000000002</v>
      </c>
      <c r="Y54" s="78"/>
      <c r="Z54" s="79">
        <f>MAX(Z8:Z50)</f>
        <v>7.9516999999999998</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44158</v>
      </c>
      <c r="C8" s="65">
        <f>VLOOKUP($A8,'Return Data'!$B$7:$R$2700,4,0)</f>
        <v>325.84339999999997</v>
      </c>
      <c r="D8" s="65">
        <f>VLOOKUP($A8,'Return Data'!$B$7:$R$2700,5,0)</f>
        <v>2.2740999999999998</v>
      </c>
      <c r="E8" s="66">
        <f>RANK(D8,D$8:D$45,0)</f>
        <v>11</v>
      </c>
      <c r="F8" s="65">
        <f>VLOOKUP($A8,'Return Data'!$B$7:$R$2700,6,0)</f>
        <v>2.5432999999999999</v>
      </c>
      <c r="G8" s="66">
        <f>RANK(F8,F$8:F$45,0)</f>
        <v>7</v>
      </c>
      <c r="H8" s="65">
        <f>VLOOKUP($A8,'Return Data'!$B$7:$R$2700,7,0)</f>
        <v>3.0918999999999999</v>
      </c>
      <c r="I8" s="66">
        <f>RANK(H8,H$8:H$45,0)</f>
        <v>24</v>
      </c>
      <c r="J8" s="65">
        <f>VLOOKUP($A8,'Return Data'!$B$7:$R$2700,8,0)</f>
        <v>3.1114000000000002</v>
      </c>
      <c r="K8" s="66">
        <f>RANK(J8,J$8:J$45,0)</f>
        <v>24</v>
      </c>
      <c r="L8" s="65">
        <f>VLOOKUP($A8,'Return Data'!$B$7:$R$2700,9,0)</f>
        <v>3.0718000000000001</v>
      </c>
      <c r="M8" s="66">
        <f>RANK(L8,L$8:L$45,0)</f>
        <v>19</v>
      </c>
      <c r="N8" s="65">
        <f>VLOOKUP($A8,'Return Data'!$B$7:$R$2700,10,0)</f>
        <v>3.1718999999999999</v>
      </c>
      <c r="O8" s="66">
        <f>RANK(N8,N$8:N$45,0)</f>
        <v>14</v>
      </c>
      <c r="P8" s="65">
        <f>VLOOKUP($A8,'Return Data'!$B$7:$R$2700,11,0)</f>
        <v>3.4413</v>
      </c>
      <c r="Q8" s="66">
        <f>RANK(P8,P$8:P$45,0)</f>
        <v>4</v>
      </c>
      <c r="R8" s="65">
        <f>VLOOKUP($A8,'Return Data'!$B$7:$R$2700,12,0)</f>
        <v>4.2607999999999997</v>
      </c>
      <c r="S8" s="66">
        <f>RANK(R8,R$8:R$45,0)</f>
        <v>5</v>
      </c>
      <c r="T8" s="65">
        <f>VLOOKUP($A8,'Return Data'!$B$7:$R$2700,13,0)</f>
        <v>4.5305999999999997</v>
      </c>
      <c r="U8" s="66">
        <f>RANK(T8,T$8:T$45,0)</f>
        <v>5</v>
      </c>
      <c r="V8" s="65">
        <f>VLOOKUP($A8,'Return Data'!$B$7:$R$2700,17,0)</f>
        <v>5.7287999999999997</v>
      </c>
      <c r="W8" s="66">
        <f>RANK(V8,V$8:V$45,0)</f>
        <v>4</v>
      </c>
      <c r="X8" s="65">
        <f>VLOOKUP($A8,'Return Data'!$B$7:$R$2700,14,0)</f>
        <v>6.2523</v>
      </c>
      <c r="Y8" s="66">
        <f>RANK(X8,X$8:X$45,0)</f>
        <v>3</v>
      </c>
      <c r="Z8" s="65">
        <f>VLOOKUP($A8,'Return Data'!$B$7:$R$2700,16,0)</f>
        <v>7.3456000000000001</v>
      </c>
      <c r="AA8" s="67">
        <f>RANK(Z8,Z$8:Z$45,0)</f>
        <v>16</v>
      </c>
    </row>
    <row r="9" spans="1:27" x14ac:dyDescent="0.3">
      <c r="A9" s="63" t="s">
        <v>228</v>
      </c>
      <c r="B9" s="64">
        <f>VLOOKUP($A9,'Return Data'!$B$7:$R$2700,3,0)</f>
        <v>44158</v>
      </c>
      <c r="C9" s="65">
        <f>VLOOKUP($A9,'Return Data'!$B$7:$R$2700,4,0)</f>
        <v>2248.6496999999999</v>
      </c>
      <c r="D9" s="65">
        <f>VLOOKUP($A9,'Return Data'!$B$7:$R$2700,5,0)</f>
        <v>2.0306999999999999</v>
      </c>
      <c r="E9" s="66">
        <f t="shared" ref="E9:E45" si="0">RANK(D9,D$8:D$45,0)</f>
        <v>22</v>
      </c>
      <c r="F9" s="65">
        <f>VLOOKUP($A9,'Return Data'!$B$7:$R$2700,6,0)</f>
        <v>2.4622999999999999</v>
      </c>
      <c r="G9" s="66">
        <f t="shared" ref="G9:G45" si="1">RANK(F9,F$8:F$45,0)</f>
        <v>19</v>
      </c>
      <c r="H9" s="65">
        <f>VLOOKUP($A9,'Return Data'!$B$7:$R$2700,7,0)</f>
        <v>3.2774000000000001</v>
      </c>
      <c r="I9" s="66">
        <f t="shared" ref="I9:I45" si="2">RANK(H9,H$8:H$45,0)</f>
        <v>6</v>
      </c>
      <c r="J9" s="65">
        <f>VLOOKUP($A9,'Return Data'!$B$7:$R$2700,8,0)</f>
        <v>3.2477</v>
      </c>
      <c r="K9" s="66">
        <f t="shared" ref="K9:K45" si="3">RANK(J9,J$8:J$45,0)</f>
        <v>7</v>
      </c>
      <c r="L9" s="65">
        <f>VLOOKUP($A9,'Return Data'!$B$7:$R$2700,9,0)</f>
        <v>3.1284999999999998</v>
      </c>
      <c r="M9" s="66">
        <f t="shared" ref="M9:M45" si="4">RANK(L9,L$8:L$45,0)</f>
        <v>9</v>
      </c>
      <c r="N9" s="65">
        <f>VLOOKUP($A9,'Return Data'!$B$7:$R$2700,10,0)</f>
        <v>3.2143999999999999</v>
      </c>
      <c r="O9" s="66">
        <f t="shared" ref="O9:O45" si="5">RANK(N9,N$8:N$45,0)</f>
        <v>6</v>
      </c>
      <c r="P9" s="65">
        <f>VLOOKUP($A9,'Return Data'!$B$7:$R$2700,11,0)</f>
        <v>3.3369</v>
      </c>
      <c r="Q9" s="66">
        <f t="shared" ref="Q9:Q45" si="6">RANK(P9,P$8:P$45,0)</f>
        <v>10</v>
      </c>
      <c r="R9" s="65">
        <f>VLOOKUP($A9,'Return Data'!$B$7:$R$2700,12,0)</f>
        <v>4.2314999999999996</v>
      </c>
      <c r="S9" s="66">
        <f t="shared" ref="S9:S45" si="7">RANK(R9,R$8:R$45,0)</f>
        <v>7</v>
      </c>
      <c r="T9" s="65">
        <f>VLOOKUP($A9,'Return Data'!$B$7:$R$2700,13,0)</f>
        <v>4.5144000000000002</v>
      </c>
      <c r="U9" s="66">
        <f t="shared" ref="U9:W45" si="8">RANK(T9,T$8:T$45,0)</f>
        <v>7</v>
      </c>
      <c r="V9" s="65">
        <f>VLOOKUP($A9,'Return Data'!$B$7:$R$2700,17,0)</f>
        <v>5.6952999999999996</v>
      </c>
      <c r="W9" s="66">
        <f t="shared" si="8"/>
        <v>7</v>
      </c>
      <c r="X9" s="65">
        <f>VLOOKUP($A9,'Return Data'!$B$7:$R$2700,14,0)</f>
        <v>6.2403000000000004</v>
      </c>
      <c r="Y9" s="66">
        <f t="shared" ref="Y9:Y44" si="9">RANK(X9,X$8:X$45,0)</f>
        <v>6</v>
      </c>
      <c r="Z9" s="65">
        <f>VLOOKUP($A9,'Return Data'!$B$7:$R$2700,16,0)</f>
        <v>7.5510999999999999</v>
      </c>
      <c r="AA9" s="67">
        <f t="shared" ref="AA9:AA45" si="10">RANK(Z9,Z$8:Z$45,0)</f>
        <v>9</v>
      </c>
    </row>
    <row r="10" spans="1:27" x14ac:dyDescent="0.3">
      <c r="A10" s="63" t="s">
        <v>229</v>
      </c>
      <c r="B10" s="64">
        <f>VLOOKUP($A10,'Return Data'!$B$7:$R$2700,3,0)</f>
        <v>44158</v>
      </c>
      <c r="C10" s="65">
        <f>VLOOKUP($A10,'Return Data'!$B$7:$R$2700,4,0)</f>
        <v>2325.2993000000001</v>
      </c>
      <c r="D10" s="65">
        <f>VLOOKUP($A10,'Return Data'!$B$7:$R$2700,5,0)</f>
        <v>2.0045999999999999</v>
      </c>
      <c r="E10" s="66">
        <f t="shared" si="0"/>
        <v>25</v>
      </c>
      <c r="F10" s="65">
        <f>VLOOKUP($A10,'Return Data'!$B$7:$R$2700,6,0)</f>
        <v>2.4428999999999998</v>
      </c>
      <c r="G10" s="66">
        <f t="shared" si="1"/>
        <v>25</v>
      </c>
      <c r="H10" s="65">
        <f>VLOOKUP($A10,'Return Data'!$B$7:$R$2700,7,0)</f>
        <v>3.1716000000000002</v>
      </c>
      <c r="I10" s="66">
        <f t="shared" si="2"/>
        <v>11</v>
      </c>
      <c r="J10" s="65">
        <f>VLOOKUP($A10,'Return Data'!$B$7:$R$2700,8,0)</f>
        <v>3.1726999999999999</v>
      </c>
      <c r="K10" s="66">
        <f t="shared" si="3"/>
        <v>15</v>
      </c>
      <c r="L10" s="65">
        <f>VLOOKUP($A10,'Return Data'!$B$7:$R$2700,9,0)</f>
        <v>3.093</v>
      </c>
      <c r="M10" s="66">
        <f t="shared" si="4"/>
        <v>16</v>
      </c>
      <c r="N10" s="65">
        <f>VLOOKUP($A10,'Return Data'!$B$7:$R$2700,10,0)</f>
        <v>3.1861000000000002</v>
      </c>
      <c r="O10" s="66">
        <f t="shared" si="5"/>
        <v>11</v>
      </c>
      <c r="P10" s="65">
        <f>VLOOKUP($A10,'Return Data'!$B$7:$R$2700,11,0)</f>
        <v>3.1734</v>
      </c>
      <c r="Q10" s="66">
        <f t="shared" si="6"/>
        <v>26</v>
      </c>
      <c r="R10" s="65">
        <f>VLOOKUP($A10,'Return Data'!$B$7:$R$2700,12,0)</f>
        <v>4.0401999999999996</v>
      </c>
      <c r="S10" s="66">
        <f t="shared" si="7"/>
        <v>22</v>
      </c>
      <c r="T10" s="65">
        <f>VLOOKUP($A10,'Return Data'!$B$7:$R$2700,13,0)</f>
        <v>4.3670999999999998</v>
      </c>
      <c r="U10" s="66">
        <f t="shared" si="8"/>
        <v>19</v>
      </c>
      <c r="V10" s="65">
        <f>VLOOKUP($A10,'Return Data'!$B$7:$R$2700,17,0)</f>
        <v>5.6074999999999999</v>
      </c>
      <c r="W10" s="66">
        <f t="shared" si="8"/>
        <v>15</v>
      </c>
      <c r="X10" s="65">
        <f>VLOOKUP($A10,'Return Data'!$B$7:$R$2700,14,0)</f>
        <v>6.1864999999999997</v>
      </c>
      <c r="Y10" s="66">
        <f t="shared" si="9"/>
        <v>11</v>
      </c>
      <c r="Z10" s="65">
        <f>VLOOKUP($A10,'Return Data'!$B$7:$R$2700,16,0)</f>
        <v>7.4096000000000002</v>
      </c>
      <c r="AA10" s="67">
        <f t="shared" si="10"/>
        <v>14</v>
      </c>
    </row>
    <row r="11" spans="1:27" x14ac:dyDescent="0.3">
      <c r="A11" s="63" t="s">
        <v>230</v>
      </c>
      <c r="B11" s="64">
        <f>VLOOKUP($A11,'Return Data'!$B$7:$R$2700,3,0)</f>
        <v>44158</v>
      </c>
      <c r="C11" s="65">
        <f>VLOOKUP($A11,'Return Data'!$B$7:$R$2700,4,0)</f>
        <v>3106.6541999999999</v>
      </c>
      <c r="D11" s="65">
        <f>VLOOKUP($A11,'Return Data'!$B$7:$R$2700,5,0)</f>
        <v>2.5038999999999998</v>
      </c>
      <c r="E11" s="66">
        <f t="shared" si="0"/>
        <v>4</v>
      </c>
      <c r="F11" s="65">
        <f>VLOOKUP($A11,'Return Data'!$B$7:$R$2700,6,0)</f>
        <v>2.7362000000000002</v>
      </c>
      <c r="G11" s="66">
        <f t="shared" si="1"/>
        <v>3</v>
      </c>
      <c r="H11" s="65">
        <f>VLOOKUP($A11,'Return Data'!$B$7:$R$2700,7,0)</f>
        <v>3.1501000000000001</v>
      </c>
      <c r="I11" s="66">
        <f t="shared" si="2"/>
        <v>12</v>
      </c>
      <c r="J11" s="65">
        <f>VLOOKUP($A11,'Return Data'!$B$7:$R$2700,8,0)</f>
        <v>3.0983999999999998</v>
      </c>
      <c r="K11" s="66">
        <f t="shared" si="3"/>
        <v>25</v>
      </c>
      <c r="L11" s="65">
        <f>VLOOKUP($A11,'Return Data'!$B$7:$R$2700,9,0)</f>
        <v>3.1181999999999999</v>
      </c>
      <c r="M11" s="66">
        <f t="shared" si="4"/>
        <v>10</v>
      </c>
      <c r="N11" s="65">
        <f>VLOOKUP($A11,'Return Data'!$B$7:$R$2700,10,0)</f>
        <v>3.1880000000000002</v>
      </c>
      <c r="O11" s="66">
        <f t="shared" si="5"/>
        <v>10</v>
      </c>
      <c r="P11" s="65">
        <f>VLOOKUP($A11,'Return Data'!$B$7:$R$2700,11,0)</f>
        <v>3.2469000000000001</v>
      </c>
      <c r="Q11" s="66">
        <f t="shared" si="6"/>
        <v>19</v>
      </c>
      <c r="R11" s="65">
        <f>VLOOKUP($A11,'Return Data'!$B$7:$R$2700,12,0)</f>
        <v>4.0202999999999998</v>
      </c>
      <c r="S11" s="66">
        <f t="shared" si="7"/>
        <v>23</v>
      </c>
      <c r="T11" s="65">
        <f>VLOOKUP($A11,'Return Data'!$B$7:$R$2700,13,0)</f>
        <v>4.3674999999999997</v>
      </c>
      <c r="U11" s="66">
        <f t="shared" si="8"/>
        <v>18</v>
      </c>
      <c r="V11" s="65">
        <f>VLOOKUP($A11,'Return Data'!$B$7:$R$2700,17,0)</f>
        <v>5.6303999999999998</v>
      </c>
      <c r="W11" s="66">
        <f t="shared" si="8"/>
        <v>11</v>
      </c>
      <c r="X11" s="65">
        <f>VLOOKUP($A11,'Return Data'!$B$7:$R$2700,14,0)</f>
        <v>6.17</v>
      </c>
      <c r="Y11" s="66">
        <f t="shared" si="9"/>
        <v>12</v>
      </c>
      <c r="Z11" s="65">
        <f>VLOOKUP($A11,'Return Data'!$B$7:$R$2700,16,0)</f>
        <v>7.2313999999999998</v>
      </c>
      <c r="AA11" s="67">
        <f t="shared" si="10"/>
        <v>19</v>
      </c>
    </row>
    <row r="12" spans="1:27" x14ac:dyDescent="0.3">
      <c r="A12" s="63" t="s">
        <v>231</v>
      </c>
      <c r="B12" s="64">
        <f>VLOOKUP($A12,'Return Data'!$B$7:$R$2700,3,0)</f>
        <v>44158</v>
      </c>
      <c r="C12" s="65">
        <f>VLOOKUP($A12,'Return Data'!$B$7:$R$2700,4,0)</f>
        <v>2324.0468999999998</v>
      </c>
      <c r="D12" s="65">
        <f>VLOOKUP($A12,'Return Data'!$B$7:$R$2700,5,0)</f>
        <v>2.0998999999999999</v>
      </c>
      <c r="E12" s="66">
        <f t="shared" si="0"/>
        <v>20</v>
      </c>
      <c r="F12" s="65">
        <f>VLOOKUP($A12,'Return Data'!$B$7:$R$2700,6,0)</f>
        <v>2.4971000000000001</v>
      </c>
      <c r="G12" s="66">
        <f t="shared" si="1"/>
        <v>11</v>
      </c>
      <c r="H12" s="65">
        <f>VLOOKUP($A12,'Return Data'!$B$7:$R$2700,7,0)</f>
        <v>3.1187</v>
      </c>
      <c r="I12" s="66">
        <f t="shared" si="2"/>
        <v>21</v>
      </c>
      <c r="J12" s="65">
        <f>VLOOKUP($A12,'Return Data'!$B$7:$R$2700,8,0)</f>
        <v>3.1385999999999998</v>
      </c>
      <c r="K12" s="66">
        <f t="shared" si="3"/>
        <v>19</v>
      </c>
      <c r="L12" s="65">
        <f>VLOOKUP($A12,'Return Data'!$B$7:$R$2700,9,0)</f>
        <v>3.1120000000000001</v>
      </c>
      <c r="M12" s="66">
        <f t="shared" si="4"/>
        <v>13</v>
      </c>
      <c r="N12" s="65">
        <f>VLOOKUP($A12,'Return Data'!$B$7:$R$2700,10,0)</f>
        <v>3.1360000000000001</v>
      </c>
      <c r="O12" s="66">
        <f t="shared" si="5"/>
        <v>21</v>
      </c>
      <c r="P12" s="65">
        <f>VLOOKUP($A12,'Return Data'!$B$7:$R$2700,11,0)</f>
        <v>3.2128000000000001</v>
      </c>
      <c r="Q12" s="66">
        <f t="shared" si="6"/>
        <v>23</v>
      </c>
      <c r="R12" s="65">
        <f>VLOOKUP($A12,'Return Data'!$B$7:$R$2700,12,0)</f>
        <v>4.0701999999999998</v>
      </c>
      <c r="S12" s="66">
        <f t="shared" si="7"/>
        <v>18</v>
      </c>
      <c r="T12" s="65">
        <f>VLOOKUP($A12,'Return Data'!$B$7:$R$2700,13,0)</f>
        <v>4.3202999999999996</v>
      </c>
      <c r="U12" s="66">
        <f t="shared" si="8"/>
        <v>23</v>
      </c>
      <c r="V12" s="65">
        <f>VLOOKUP($A12,'Return Data'!$B$7:$R$2700,17,0)</f>
        <v>5.4960000000000004</v>
      </c>
      <c r="W12" s="66">
        <f t="shared" si="8"/>
        <v>26</v>
      </c>
      <c r="X12" s="65">
        <f>VLOOKUP($A12,'Return Data'!$B$7:$R$2700,14,0)</f>
        <v>6.1036000000000001</v>
      </c>
      <c r="Y12" s="66">
        <f t="shared" si="9"/>
        <v>22</v>
      </c>
      <c r="Z12" s="65">
        <f>VLOOKUP($A12,'Return Data'!$B$7:$R$2700,16,0)</f>
        <v>7.0585000000000004</v>
      </c>
      <c r="AA12" s="67">
        <f t="shared" si="10"/>
        <v>27</v>
      </c>
    </row>
    <row r="13" spans="1:27" x14ac:dyDescent="0.3">
      <c r="A13" s="63" t="s">
        <v>232</v>
      </c>
      <c r="B13" s="64">
        <f>VLOOKUP($A13,'Return Data'!$B$7:$R$2700,3,0)</f>
        <v>44158</v>
      </c>
      <c r="C13" s="65">
        <f>VLOOKUP($A13,'Return Data'!$B$7:$R$2700,4,0)</f>
        <v>2433.4243999999999</v>
      </c>
      <c r="D13" s="65">
        <f>VLOOKUP($A13,'Return Data'!$B$7:$R$2700,5,0)</f>
        <v>1.5269999999999999</v>
      </c>
      <c r="E13" s="66">
        <f t="shared" si="0"/>
        <v>34</v>
      </c>
      <c r="F13" s="65">
        <f>VLOOKUP($A13,'Return Data'!$B$7:$R$2700,6,0)</f>
        <v>2.3003</v>
      </c>
      <c r="G13" s="66">
        <f t="shared" si="1"/>
        <v>33</v>
      </c>
      <c r="H13" s="65">
        <f>VLOOKUP($A13,'Return Data'!$B$7:$R$2700,7,0)</f>
        <v>3.1309999999999998</v>
      </c>
      <c r="I13" s="66">
        <f t="shared" si="2"/>
        <v>18</v>
      </c>
      <c r="J13" s="65">
        <f>VLOOKUP($A13,'Return Data'!$B$7:$R$2700,8,0)</f>
        <v>3.1625000000000001</v>
      </c>
      <c r="K13" s="66">
        <f t="shared" si="3"/>
        <v>16</v>
      </c>
      <c r="L13" s="65">
        <f>VLOOKUP($A13,'Return Data'!$B$7:$R$2700,9,0)</f>
        <v>3.0992000000000002</v>
      </c>
      <c r="M13" s="66">
        <f t="shared" si="4"/>
        <v>15</v>
      </c>
      <c r="N13" s="65">
        <f>VLOOKUP($A13,'Return Data'!$B$7:$R$2700,10,0)</f>
        <v>3.1334</v>
      </c>
      <c r="O13" s="66">
        <f t="shared" si="5"/>
        <v>22</v>
      </c>
      <c r="P13" s="65">
        <f>VLOOKUP($A13,'Return Data'!$B$7:$R$2700,11,0)</f>
        <v>3.1149</v>
      </c>
      <c r="Q13" s="66">
        <f t="shared" si="6"/>
        <v>28</v>
      </c>
      <c r="R13" s="65">
        <f>VLOOKUP($A13,'Return Data'!$B$7:$R$2700,12,0)</f>
        <v>3.4777</v>
      </c>
      <c r="S13" s="66">
        <f t="shared" si="7"/>
        <v>32</v>
      </c>
      <c r="T13" s="65">
        <f>VLOOKUP($A13,'Return Data'!$B$7:$R$2700,13,0)</f>
        <v>3.8997999999999999</v>
      </c>
      <c r="U13" s="66">
        <f t="shared" si="8"/>
        <v>30</v>
      </c>
      <c r="V13" s="65">
        <f>VLOOKUP($A13,'Return Data'!$B$7:$R$2700,17,0)</f>
        <v>5.2454000000000001</v>
      </c>
      <c r="W13" s="66">
        <f t="shared" si="8"/>
        <v>29</v>
      </c>
      <c r="X13" s="65">
        <f>VLOOKUP($A13,'Return Data'!$B$7:$R$2700,14,0)</f>
        <v>5.9067999999999996</v>
      </c>
      <c r="Y13" s="66">
        <f t="shared" si="9"/>
        <v>28</v>
      </c>
      <c r="Z13" s="65">
        <f>VLOOKUP($A13,'Return Data'!$B$7:$R$2700,16,0)</f>
        <v>7.4180000000000001</v>
      </c>
      <c r="AA13" s="67">
        <f t="shared" si="10"/>
        <v>13</v>
      </c>
    </row>
    <row r="14" spans="1:27" x14ac:dyDescent="0.3">
      <c r="A14" s="63" t="s">
        <v>233</v>
      </c>
      <c r="B14" s="64">
        <f>VLOOKUP($A14,'Return Data'!$B$7:$R$2700,3,0)</f>
        <v>44158</v>
      </c>
      <c r="C14" s="65">
        <f>VLOOKUP($A14,'Return Data'!$B$7:$R$2700,4,0)</f>
        <v>2888.6399000000001</v>
      </c>
      <c r="D14" s="65">
        <f>VLOOKUP($A14,'Return Data'!$B$7:$R$2700,5,0)</f>
        <v>1.8132999999999999</v>
      </c>
      <c r="E14" s="66">
        <f t="shared" si="0"/>
        <v>29</v>
      </c>
      <c r="F14" s="65">
        <f>VLOOKUP($A14,'Return Data'!$B$7:$R$2700,6,0)</f>
        <v>2.36</v>
      </c>
      <c r="G14" s="66">
        <f t="shared" si="1"/>
        <v>29</v>
      </c>
      <c r="H14" s="65">
        <f>VLOOKUP($A14,'Return Data'!$B$7:$R$2700,7,0)</f>
        <v>2.9731000000000001</v>
      </c>
      <c r="I14" s="66">
        <f t="shared" si="2"/>
        <v>28</v>
      </c>
      <c r="J14" s="65">
        <f>VLOOKUP($A14,'Return Data'!$B$7:$R$2700,8,0)</f>
        <v>3.0106999999999999</v>
      </c>
      <c r="K14" s="66">
        <f t="shared" si="3"/>
        <v>30</v>
      </c>
      <c r="L14" s="65">
        <f>VLOOKUP($A14,'Return Data'!$B$7:$R$2700,9,0)</f>
        <v>3.0070999999999999</v>
      </c>
      <c r="M14" s="66">
        <f t="shared" si="4"/>
        <v>28</v>
      </c>
      <c r="N14" s="65">
        <f>VLOOKUP($A14,'Return Data'!$B$7:$R$2700,10,0)</f>
        <v>3.1511</v>
      </c>
      <c r="O14" s="66">
        <f t="shared" si="5"/>
        <v>17</v>
      </c>
      <c r="P14" s="65">
        <f>VLOOKUP($A14,'Return Data'!$B$7:$R$2700,11,0)</f>
        <v>3.2339000000000002</v>
      </c>
      <c r="Q14" s="66">
        <f t="shared" si="6"/>
        <v>21</v>
      </c>
      <c r="R14" s="65">
        <f>VLOOKUP($A14,'Return Data'!$B$7:$R$2700,12,0)</f>
        <v>4.0998999999999999</v>
      </c>
      <c r="S14" s="66">
        <f t="shared" si="7"/>
        <v>15</v>
      </c>
      <c r="T14" s="65">
        <f>VLOOKUP($A14,'Return Data'!$B$7:$R$2700,13,0)</f>
        <v>4.3784999999999998</v>
      </c>
      <c r="U14" s="66">
        <f t="shared" si="8"/>
        <v>17</v>
      </c>
      <c r="V14" s="65">
        <f>VLOOKUP($A14,'Return Data'!$B$7:$R$2700,17,0)</f>
        <v>5.5625</v>
      </c>
      <c r="W14" s="66">
        <f t="shared" si="8"/>
        <v>20</v>
      </c>
      <c r="X14" s="65">
        <f>VLOOKUP($A14,'Return Data'!$B$7:$R$2700,14,0)</f>
        <v>6.1345000000000001</v>
      </c>
      <c r="Y14" s="66">
        <f t="shared" si="9"/>
        <v>19</v>
      </c>
      <c r="Z14" s="65">
        <f>VLOOKUP($A14,'Return Data'!$B$7:$R$2700,16,0)</f>
        <v>7.3209999999999997</v>
      </c>
      <c r="AA14" s="67">
        <f t="shared" si="10"/>
        <v>17</v>
      </c>
    </row>
    <row r="15" spans="1:27" x14ac:dyDescent="0.3">
      <c r="A15" s="63" t="s">
        <v>234</v>
      </c>
      <c r="B15" s="64">
        <f>VLOOKUP($A15,'Return Data'!$B$7:$R$2700,3,0)</f>
        <v>44158</v>
      </c>
      <c r="C15" s="65">
        <f>VLOOKUP($A15,'Return Data'!$B$7:$R$2700,4,0)</f>
        <v>2595.4398999999999</v>
      </c>
      <c r="D15" s="65">
        <f>VLOOKUP($A15,'Return Data'!$B$7:$R$2700,5,0)</f>
        <v>2.2164999999999999</v>
      </c>
      <c r="E15" s="66">
        <f t="shared" si="0"/>
        <v>14</v>
      </c>
      <c r="F15" s="65">
        <f>VLOOKUP($A15,'Return Data'!$B$7:$R$2700,6,0)</f>
        <v>2.492</v>
      </c>
      <c r="G15" s="66">
        <f t="shared" si="1"/>
        <v>12</v>
      </c>
      <c r="H15" s="65">
        <f>VLOOKUP($A15,'Return Data'!$B$7:$R$2700,7,0)</f>
        <v>3.1257000000000001</v>
      </c>
      <c r="I15" s="66">
        <f t="shared" si="2"/>
        <v>20</v>
      </c>
      <c r="J15" s="65">
        <f>VLOOKUP($A15,'Return Data'!$B$7:$R$2700,8,0)</f>
        <v>3.0575999999999999</v>
      </c>
      <c r="K15" s="66">
        <f t="shared" si="3"/>
        <v>28</v>
      </c>
      <c r="L15" s="65">
        <f>VLOOKUP($A15,'Return Data'!$B$7:$R$2700,9,0)</f>
        <v>2.9626999999999999</v>
      </c>
      <c r="M15" s="66">
        <f t="shared" si="4"/>
        <v>32</v>
      </c>
      <c r="N15" s="65">
        <f>VLOOKUP($A15,'Return Data'!$B$7:$R$2700,10,0)</f>
        <v>3.0828000000000002</v>
      </c>
      <c r="O15" s="66">
        <f t="shared" si="5"/>
        <v>28</v>
      </c>
      <c r="P15" s="65">
        <f>VLOOKUP($A15,'Return Data'!$B$7:$R$2700,11,0)</f>
        <v>3.1097999999999999</v>
      </c>
      <c r="Q15" s="66">
        <f t="shared" si="6"/>
        <v>29</v>
      </c>
      <c r="R15" s="65">
        <f>VLOOKUP($A15,'Return Data'!$B$7:$R$2700,12,0)</f>
        <v>4.0650000000000004</v>
      </c>
      <c r="S15" s="66">
        <f t="shared" si="7"/>
        <v>19</v>
      </c>
      <c r="T15" s="65">
        <f>VLOOKUP($A15,'Return Data'!$B$7:$R$2700,13,0)</f>
        <v>4.3442999999999996</v>
      </c>
      <c r="U15" s="66">
        <f t="shared" si="8"/>
        <v>21</v>
      </c>
      <c r="V15" s="65">
        <f>VLOOKUP($A15,'Return Data'!$B$7:$R$2700,17,0)</f>
        <v>5.5972</v>
      </c>
      <c r="W15" s="66">
        <f t="shared" si="8"/>
        <v>16</v>
      </c>
      <c r="X15" s="65">
        <f>VLOOKUP($A15,'Return Data'!$B$7:$R$2700,14,0)</f>
        <v>6.1585999999999999</v>
      </c>
      <c r="Y15" s="66">
        <f t="shared" si="9"/>
        <v>15</v>
      </c>
      <c r="Z15" s="65">
        <f>VLOOKUP($A15,'Return Data'!$B$7:$R$2700,16,0)</f>
        <v>7.4260000000000002</v>
      </c>
      <c r="AA15" s="67">
        <f t="shared" si="10"/>
        <v>12</v>
      </c>
    </row>
    <row r="16" spans="1:27" x14ac:dyDescent="0.3">
      <c r="A16" s="63" t="s">
        <v>235</v>
      </c>
      <c r="B16" s="64">
        <f>VLOOKUP($A16,'Return Data'!$B$7:$R$2700,3,0)</f>
        <v>44158</v>
      </c>
      <c r="C16" s="65">
        <f>VLOOKUP($A16,'Return Data'!$B$7:$R$2700,4,0)</f>
        <v>2209.8793999999998</v>
      </c>
      <c r="D16" s="65">
        <f>VLOOKUP($A16,'Return Data'!$B$7:$R$2700,5,0)</f>
        <v>2.367</v>
      </c>
      <c r="E16" s="66">
        <f t="shared" si="0"/>
        <v>8</v>
      </c>
      <c r="F16" s="65">
        <f>VLOOKUP($A16,'Return Data'!$B$7:$R$2700,6,0)</f>
        <v>2.4670000000000001</v>
      </c>
      <c r="G16" s="66">
        <f t="shared" si="1"/>
        <v>18</v>
      </c>
      <c r="H16" s="65">
        <f>VLOOKUP($A16,'Return Data'!$B$7:$R$2700,7,0)</f>
        <v>2.5347</v>
      </c>
      <c r="I16" s="66">
        <f t="shared" si="2"/>
        <v>36</v>
      </c>
      <c r="J16" s="65">
        <f>VLOOKUP($A16,'Return Data'!$B$7:$R$2700,8,0)</f>
        <v>2.6189</v>
      </c>
      <c r="K16" s="66">
        <f t="shared" si="3"/>
        <v>36</v>
      </c>
      <c r="L16" s="65">
        <f>VLOOKUP($A16,'Return Data'!$B$7:$R$2700,9,0)</f>
        <v>2.7214999999999998</v>
      </c>
      <c r="M16" s="66">
        <f t="shared" si="4"/>
        <v>35</v>
      </c>
      <c r="N16" s="65">
        <f>VLOOKUP($A16,'Return Data'!$B$7:$R$2700,10,0)</f>
        <v>2.8860000000000001</v>
      </c>
      <c r="O16" s="66">
        <f t="shared" si="5"/>
        <v>34</v>
      </c>
      <c r="P16" s="65">
        <f>VLOOKUP($A16,'Return Data'!$B$7:$R$2700,11,0)</f>
        <v>2.9613</v>
      </c>
      <c r="Q16" s="66">
        <f t="shared" si="6"/>
        <v>34</v>
      </c>
      <c r="R16" s="65">
        <f>VLOOKUP($A16,'Return Data'!$B$7:$R$2700,12,0)</f>
        <v>3.4980000000000002</v>
      </c>
      <c r="S16" s="66">
        <f t="shared" si="7"/>
        <v>30</v>
      </c>
      <c r="T16" s="65">
        <f>VLOOKUP($A16,'Return Data'!$B$7:$R$2700,13,0)</f>
        <v>3.8532999999999999</v>
      </c>
      <c r="U16" s="66">
        <f t="shared" si="8"/>
        <v>32</v>
      </c>
      <c r="V16" s="65">
        <f>VLOOKUP($A16,'Return Data'!$B$7:$R$2700,17,0)</f>
        <v>5.1848000000000001</v>
      </c>
      <c r="W16" s="66">
        <f t="shared" si="8"/>
        <v>30</v>
      </c>
      <c r="X16" s="65">
        <f>VLOOKUP($A16,'Return Data'!$B$7:$R$2700,14,0)</f>
        <v>5.8789999999999996</v>
      </c>
      <c r="Y16" s="66">
        <f t="shared" si="9"/>
        <v>29</v>
      </c>
      <c r="Z16" s="65">
        <f>VLOOKUP($A16,'Return Data'!$B$7:$R$2700,16,0)</f>
        <v>7.6424000000000003</v>
      </c>
      <c r="AA16" s="67">
        <f t="shared" si="10"/>
        <v>5</v>
      </c>
    </row>
    <row r="17" spans="1:27" x14ac:dyDescent="0.3">
      <c r="A17" s="63" t="s">
        <v>236</v>
      </c>
      <c r="B17" s="64">
        <f>VLOOKUP($A17,'Return Data'!$B$7:$R$2700,3,0)</f>
        <v>44158</v>
      </c>
      <c r="C17" s="65">
        <f>VLOOKUP($A17,'Return Data'!$B$7:$R$2700,4,0)</f>
        <v>3976.7015999999999</v>
      </c>
      <c r="D17" s="65">
        <f>VLOOKUP($A17,'Return Data'!$B$7:$R$2700,5,0)</f>
        <v>2.1259000000000001</v>
      </c>
      <c r="E17" s="66">
        <f t="shared" si="0"/>
        <v>17</v>
      </c>
      <c r="F17" s="65">
        <f>VLOOKUP($A17,'Return Data'!$B$7:$R$2700,6,0)</f>
        <v>2.4893999999999998</v>
      </c>
      <c r="G17" s="66">
        <f t="shared" si="1"/>
        <v>13</v>
      </c>
      <c r="H17" s="65">
        <f>VLOOKUP($A17,'Return Data'!$B$7:$R$2700,7,0)</f>
        <v>3.2442000000000002</v>
      </c>
      <c r="I17" s="66">
        <f t="shared" si="2"/>
        <v>9</v>
      </c>
      <c r="J17" s="65">
        <f>VLOOKUP($A17,'Return Data'!$B$7:$R$2700,8,0)</f>
        <v>3.1734</v>
      </c>
      <c r="K17" s="66">
        <f t="shared" si="3"/>
        <v>14</v>
      </c>
      <c r="L17" s="65">
        <f>VLOOKUP($A17,'Return Data'!$B$7:$R$2700,9,0)</f>
        <v>3.0693000000000001</v>
      </c>
      <c r="M17" s="66">
        <f t="shared" si="4"/>
        <v>20</v>
      </c>
      <c r="N17" s="65">
        <f>VLOOKUP($A17,'Return Data'!$B$7:$R$2700,10,0)</f>
        <v>3.1141000000000001</v>
      </c>
      <c r="O17" s="66">
        <f t="shared" si="5"/>
        <v>26</v>
      </c>
      <c r="P17" s="65">
        <f>VLOOKUP($A17,'Return Data'!$B$7:$R$2700,11,0)</f>
        <v>3.2048999999999999</v>
      </c>
      <c r="Q17" s="66">
        <f t="shared" si="6"/>
        <v>25</v>
      </c>
      <c r="R17" s="65">
        <f>VLOOKUP($A17,'Return Data'!$B$7:$R$2700,12,0)</f>
        <v>4.0608000000000004</v>
      </c>
      <c r="S17" s="66">
        <f t="shared" si="7"/>
        <v>21</v>
      </c>
      <c r="T17" s="65">
        <f>VLOOKUP($A17,'Return Data'!$B$7:$R$2700,13,0)</f>
        <v>4.3377999999999997</v>
      </c>
      <c r="U17" s="66">
        <f t="shared" si="8"/>
        <v>22</v>
      </c>
      <c r="V17" s="65">
        <f>VLOOKUP($A17,'Return Data'!$B$7:$R$2700,17,0)</f>
        <v>5.5525000000000002</v>
      </c>
      <c r="W17" s="66">
        <f t="shared" si="8"/>
        <v>21</v>
      </c>
      <c r="X17" s="65">
        <f>VLOOKUP($A17,'Return Data'!$B$7:$R$2700,14,0)</f>
        <v>6.0646000000000004</v>
      </c>
      <c r="Y17" s="66">
        <f t="shared" si="9"/>
        <v>25</v>
      </c>
      <c r="Z17" s="65">
        <f>VLOOKUP($A17,'Return Data'!$B$7:$R$2700,16,0)</f>
        <v>7.1036999999999999</v>
      </c>
      <c r="AA17" s="67">
        <f t="shared" si="10"/>
        <v>24</v>
      </c>
    </row>
    <row r="18" spans="1:27" x14ac:dyDescent="0.3">
      <c r="A18" s="63" t="s">
        <v>237</v>
      </c>
      <c r="B18" s="64">
        <f>VLOOKUP($A18,'Return Data'!$B$7:$R$2700,3,0)</f>
        <v>44158</v>
      </c>
      <c r="C18" s="65">
        <f>VLOOKUP($A18,'Return Data'!$B$7:$R$2700,4,0)</f>
        <v>2016.9960000000001</v>
      </c>
      <c r="D18" s="65">
        <f>VLOOKUP($A18,'Return Data'!$B$7:$R$2700,5,0)</f>
        <v>2.2385999999999999</v>
      </c>
      <c r="E18" s="66">
        <f t="shared" si="0"/>
        <v>13</v>
      </c>
      <c r="F18" s="65">
        <f>VLOOKUP($A18,'Return Data'!$B$7:$R$2700,6,0)</f>
        <v>2.508</v>
      </c>
      <c r="G18" s="66">
        <f t="shared" si="1"/>
        <v>10</v>
      </c>
      <c r="H18" s="65">
        <f>VLOOKUP($A18,'Return Data'!$B$7:$R$2700,7,0)</f>
        <v>2.9596</v>
      </c>
      <c r="I18" s="66">
        <f t="shared" si="2"/>
        <v>31</v>
      </c>
      <c r="J18" s="65">
        <f>VLOOKUP($A18,'Return Data'!$B$7:$R$2700,8,0)</f>
        <v>2.9859</v>
      </c>
      <c r="K18" s="66">
        <f t="shared" si="3"/>
        <v>31</v>
      </c>
      <c r="L18" s="65">
        <f>VLOOKUP($A18,'Return Data'!$B$7:$R$2700,9,0)</f>
        <v>2.9904999999999999</v>
      </c>
      <c r="M18" s="66">
        <f t="shared" si="4"/>
        <v>30</v>
      </c>
      <c r="N18" s="65">
        <f>VLOOKUP($A18,'Return Data'!$B$7:$R$2700,10,0)</f>
        <v>3.1331000000000002</v>
      </c>
      <c r="O18" s="66">
        <f t="shared" si="5"/>
        <v>23</v>
      </c>
      <c r="P18" s="65">
        <f>VLOOKUP($A18,'Return Data'!$B$7:$R$2700,11,0)</f>
        <v>3.2641</v>
      </c>
      <c r="Q18" s="66">
        <f t="shared" si="6"/>
        <v>18</v>
      </c>
      <c r="R18" s="65">
        <f>VLOOKUP($A18,'Return Data'!$B$7:$R$2700,12,0)</f>
        <v>3.8963000000000001</v>
      </c>
      <c r="S18" s="66">
        <f t="shared" si="7"/>
        <v>26</v>
      </c>
      <c r="T18" s="65">
        <f>VLOOKUP($A18,'Return Data'!$B$7:$R$2700,13,0)</f>
        <v>4.2575000000000003</v>
      </c>
      <c r="U18" s="66">
        <f t="shared" si="8"/>
        <v>25</v>
      </c>
      <c r="V18" s="65">
        <f>VLOOKUP($A18,'Return Data'!$B$7:$R$2700,17,0)</f>
        <v>5.5702999999999996</v>
      </c>
      <c r="W18" s="66">
        <f t="shared" si="8"/>
        <v>18</v>
      </c>
      <c r="X18" s="65">
        <f>VLOOKUP($A18,'Return Data'!$B$7:$R$2700,14,0)</f>
        <v>6.1501999999999999</v>
      </c>
      <c r="Y18" s="66">
        <f t="shared" si="9"/>
        <v>16</v>
      </c>
      <c r="Z18" s="65">
        <f>VLOOKUP($A18,'Return Data'!$B$7:$R$2700,16,0)</f>
        <v>4.3464999999999998</v>
      </c>
      <c r="AA18" s="67">
        <f t="shared" si="10"/>
        <v>36</v>
      </c>
    </row>
    <row r="19" spans="1:27" x14ac:dyDescent="0.3">
      <c r="A19" s="63" t="s">
        <v>238</v>
      </c>
      <c r="B19" s="64">
        <f>VLOOKUP($A19,'Return Data'!$B$7:$R$2700,3,0)</f>
        <v>44158</v>
      </c>
      <c r="C19" s="65">
        <f>VLOOKUP($A19,'Return Data'!$B$7:$R$2700,4,0)</f>
        <v>299.86079999999998</v>
      </c>
      <c r="D19" s="65">
        <f>VLOOKUP($A19,'Return Data'!$B$7:$R$2700,5,0)</f>
        <v>2.3007</v>
      </c>
      <c r="E19" s="66">
        <f t="shared" si="0"/>
        <v>10</v>
      </c>
      <c r="F19" s="65">
        <f>VLOOKUP($A19,'Return Data'!$B$7:$R$2700,6,0)</f>
        <v>2.5527000000000002</v>
      </c>
      <c r="G19" s="66">
        <f t="shared" si="1"/>
        <v>6</v>
      </c>
      <c r="H19" s="65">
        <f>VLOOKUP($A19,'Return Data'!$B$7:$R$2700,7,0)</f>
        <v>3.3774000000000002</v>
      </c>
      <c r="I19" s="66">
        <f t="shared" si="2"/>
        <v>2</v>
      </c>
      <c r="J19" s="65">
        <f>VLOOKUP($A19,'Return Data'!$B$7:$R$2700,8,0)</f>
        <v>3.3691</v>
      </c>
      <c r="K19" s="66">
        <f t="shared" si="3"/>
        <v>3</v>
      </c>
      <c r="L19" s="65">
        <f>VLOOKUP($A19,'Return Data'!$B$7:$R$2700,9,0)</f>
        <v>3.1669999999999998</v>
      </c>
      <c r="M19" s="66">
        <f t="shared" si="4"/>
        <v>4</v>
      </c>
      <c r="N19" s="65">
        <f>VLOOKUP($A19,'Return Data'!$B$7:$R$2700,10,0)</f>
        <v>3.1776</v>
      </c>
      <c r="O19" s="66">
        <f t="shared" si="5"/>
        <v>12</v>
      </c>
      <c r="P19" s="65">
        <f>VLOOKUP($A19,'Return Data'!$B$7:$R$2700,11,0)</f>
        <v>3.3805000000000001</v>
      </c>
      <c r="Q19" s="66">
        <f t="shared" si="6"/>
        <v>6</v>
      </c>
      <c r="R19" s="65">
        <f>VLOOKUP($A19,'Return Data'!$B$7:$R$2700,12,0)</f>
        <v>4.26</v>
      </c>
      <c r="S19" s="66">
        <f t="shared" si="7"/>
        <v>6</v>
      </c>
      <c r="T19" s="65">
        <f>VLOOKUP($A19,'Return Data'!$B$7:$R$2700,13,0)</f>
        <v>4.5126999999999997</v>
      </c>
      <c r="U19" s="66">
        <f t="shared" si="8"/>
        <v>8</v>
      </c>
      <c r="V19" s="65">
        <f>VLOOKUP($A19,'Return Data'!$B$7:$R$2700,17,0)</f>
        <v>5.6753999999999998</v>
      </c>
      <c r="W19" s="66">
        <f t="shared" si="8"/>
        <v>9</v>
      </c>
      <c r="X19" s="65">
        <f>VLOOKUP($A19,'Return Data'!$B$7:$R$2700,14,0)</f>
        <v>6.2009999999999996</v>
      </c>
      <c r="Y19" s="66">
        <f t="shared" si="9"/>
        <v>9</v>
      </c>
      <c r="Z19" s="65">
        <f>VLOOKUP($A19,'Return Data'!$B$7:$R$2700,16,0)</f>
        <v>7.5812999999999997</v>
      </c>
      <c r="AA19" s="67">
        <f t="shared" si="10"/>
        <v>7</v>
      </c>
    </row>
    <row r="20" spans="1:27" x14ac:dyDescent="0.3">
      <c r="A20" s="63" t="s">
        <v>239</v>
      </c>
      <c r="B20" s="64">
        <f>VLOOKUP($A20,'Return Data'!$B$7:$R$2700,3,0)</f>
        <v>44158</v>
      </c>
      <c r="C20" s="65">
        <f>VLOOKUP($A20,'Return Data'!$B$7:$R$2700,4,0)</f>
        <v>2171.7071999999998</v>
      </c>
      <c r="D20" s="65">
        <f>VLOOKUP($A20,'Return Data'!$B$7:$R$2700,5,0)</f>
        <v>1.7531000000000001</v>
      </c>
      <c r="E20" s="66">
        <f t="shared" si="0"/>
        <v>32</v>
      </c>
      <c r="F20" s="65">
        <f>VLOOKUP($A20,'Return Data'!$B$7:$R$2700,6,0)</f>
        <v>2.4756</v>
      </c>
      <c r="G20" s="66">
        <f t="shared" si="1"/>
        <v>16</v>
      </c>
      <c r="H20" s="65">
        <f>VLOOKUP($A20,'Return Data'!$B$7:$R$2700,7,0)</f>
        <v>3.2753000000000001</v>
      </c>
      <c r="I20" s="66">
        <f t="shared" si="2"/>
        <v>7</v>
      </c>
      <c r="J20" s="65">
        <f>VLOOKUP($A20,'Return Data'!$B$7:$R$2700,8,0)</f>
        <v>3.3761999999999999</v>
      </c>
      <c r="K20" s="66">
        <f t="shared" si="3"/>
        <v>2</v>
      </c>
      <c r="L20" s="65">
        <f>VLOOKUP($A20,'Return Data'!$B$7:$R$2700,9,0)</f>
        <v>3.2679999999999998</v>
      </c>
      <c r="M20" s="66">
        <f t="shared" si="4"/>
        <v>2</v>
      </c>
      <c r="N20" s="65">
        <f>VLOOKUP($A20,'Return Data'!$B$7:$R$2700,10,0)</f>
        <v>3.4159000000000002</v>
      </c>
      <c r="O20" s="66">
        <f t="shared" si="5"/>
        <v>2</v>
      </c>
      <c r="P20" s="65">
        <f>VLOOKUP($A20,'Return Data'!$B$7:$R$2700,11,0)</f>
        <v>3.6515</v>
      </c>
      <c r="Q20" s="66">
        <f t="shared" si="6"/>
        <v>2</v>
      </c>
      <c r="R20" s="65">
        <f>VLOOKUP($A20,'Return Data'!$B$7:$R$2700,12,0)</f>
        <v>4.5065999999999997</v>
      </c>
      <c r="S20" s="66">
        <f t="shared" si="7"/>
        <v>2</v>
      </c>
      <c r="T20" s="65">
        <f>VLOOKUP($A20,'Return Data'!$B$7:$R$2700,13,0)</f>
        <v>4.7432999999999996</v>
      </c>
      <c r="U20" s="66">
        <f t="shared" si="8"/>
        <v>2</v>
      </c>
      <c r="V20" s="65">
        <f>VLOOKUP($A20,'Return Data'!$B$7:$R$2700,17,0)</f>
        <v>5.8131000000000004</v>
      </c>
      <c r="W20" s="66">
        <f t="shared" si="8"/>
        <v>2</v>
      </c>
      <c r="X20" s="65">
        <f>VLOOKUP($A20,'Return Data'!$B$7:$R$2700,14,0)</f>
        <v>6.3056000000000001</v>
      </c>
      <c r="Y20" s="66">
        <f t="shared" si="9"/>
        <v>2</v>
      </c>
      <c r="Z20" s="65">
        <f>VLOOKUP($A20,'Return Data'!$B$7:$R$2700,16,0)</f>
        <v>7.7545999999999999</v>
      </c>
      <c r="AA20" s="67">
        <f t="shared" si="10"/>
        <v>2</v>
      </c>
    </row>
    <row r="21" spans="1:27" x14ac:dyDescent="0.3">
      <c r="A21" s="63" t="s">
        <v>240</v>
      </c>
      <c r="B21" s="64">
        <f>VLOOKUP($A21,'Return Data'!$B$7:$R$2700,3,0)</f>
        <v>44158</v>
      </c>
      <c r="C21" s="65">
        <f>VLOOKUP($A21,'Return Data'!$B$7:$R$2700,4,0)</f>
        <v>2447.5686000000001</v>
      </c>
      <c r="D21" s="65">
        <f>VLOOKUP($A21,'Return Data'!$B$7:$R$2700,5,0)</f>
        <v>1.9984</v>
      </c>
      <c r="E21" s="66">
        <f t="shared" si="0"/>
        <v>26</v>
      </c>
      <c r="F21" s="65">
        <f>VLOOKUP($A21,'Return Data'!$B$7:$R$2700,6,0)</f>
        <v>2.4367000000000001</v>
      </c>
      <c r="G21" s="66">
        <f t="shared" si="1"/>
        <v>27</v>
      </c>
      <c r="H21" s="65">
        <f>VLOOKUP($A21,'Return Data'!$B$7:$R$2700,7,0)</f>
        <v>3.0514000000000001</v>
      </c>
      <c r="I21" s="66">
        <f t="shared" si="2"/>
        <v>26</v>
      </c>
      <c r="J21" s="65">
        <f>VLOOKUP($A21,'Return Data'!$B$7:$R$2700,8,0)</f>
        <v>3.0975000000000001</v>
      </c>
      <c r="K21" s="66">
        <f t="shared" si="3"/>
        <v>26</v>
      </c>
      <c r="L21" s="65">
        <f>VLOOKUP($A21,'Return Data'!$B$7:$R$2700,9,0)</f>
        <v>3.0497000000000001</v>
      </c>
      <c r="M21" s="66">
        <f t="shared" si="4"/>
        <v>24</v>
      </c>
      <c r="N21" s="65">
        <f>VLOOKUP($A21,'Return Data'!$B$7:$R$2700,10,0)</f>
        <v>3.1375999999999999</v>
      </c>
      <c r="O21" s="66">
        <f t="shared" si="5"/>
        <v>20</v>
      </c>
      <c r="P21" s="65">
        <f>VLOOKUP($A21,'Return Data'!$B$7:$R$2700,11,0)</f>
        <v>3.2119</v>
      </c>
      <c r="Q21" s="66">
        <f t="shared" si="6"/>
        <v>24</v>
      </c>
      <c r="R21" s="65">
        <f>VLOOKUP($A21,'Return Data'!$B$7:$R$2700,12,0)</f>
        <v>3.9601999999999999</v>
      </c>
      <c r="S21" s="66">
        <f t="shared" si="7"/>
        <v>25</v>
      </c>
      <c r="T21" s="65">
        <f>VLOOKUP($A21,'Return Data'!$B$7:$R$2700,13,0)</f>
        <v>4.2507000000000001</v>
      </c>
      <c r="U21" s="66">
        <f t="shared" si="8"/>
        <v>26</v>
      </c>
      <c r="V21" s="65">
        <f>VLOOKUP($A21,'Return Data'!$B$7:$R$2700,17,0)</f>
        <v>5.4062999999999999</v>
      </c>
      <c r="W21" s="66">
        <f t="shared" si="8"/>
        <v>28</v>
      </c>
      <c r="X21" s="65">
        <f>VLOOKUP($A21,'Return Data'!$B$7:$R$2700,14,0)</f>
        <v>6.0121000000000002</v>
      </c>
      <c r="Y21" s="66">
        <f t="shared" si="9"/>
        <v>27</v>
      </c>
      <c r="Z21" s="65">
        <f>VLOOKUP($A21,'Return Data'!$B$7:$R$2700,16,0)</f>
        <v>5.5206</v>
      </c>
      <c r="AA21" s="67">
        <f t="shared" si="10"/>
        <v>32</v>
      </c>
    </row>
    <row r="22" spans="1:27" x14ac:dyDescent="0.3">
      <c r="A22" s="63" t="s">
        <v>241</v>
      </c>
      <c r="B22" s="64">
        <f>VLOOKUP($A22,'Return Data'!$B$7:$R$2700,3,0)</f>
        <v>44158</v>
      </c>
      <c r="C22" s="65">
        <f>VLOOKUP($A22,'Return Data'!$B$7:$R$2700,4,0)</f>
        <v>1569.3378</v>
      </c>
      <c r="D22" s="65">
        <f>VLOOKUP($A22,'Return Data'!$B$7:$R$2700,5,0)</f>
        <v>1.7235</v>
      </c>
      <c r="E22" s="66">
        <f t="shared" si="0"/>
        <v>33</v>
      </c>
      <c r="F22" s="65">
        <f>VLOOKUP($A22,'Return Data'!$B$7:$R$2700,6,0)</f>
        <v>2.1991000000000001</v>
      </c>
      <c r="G22" s="66">
        <f t="shared" si="1"/>
        <v>36</v>
      </c>
      <c r="H22" s="65">
        <f>VLOOKUP($A22,'Return Data'!$B$7:$R$2700,7,0)</f>
        <v>2.5693000000000001</v>
      </c>
      <c r="I22" s="66">
        <f t="shared" si="2"/>
        <v>35</v>
      </c>
      <c r="J22" s="65">
        <f>VLOOKUP($A22,'Return Data'!$B$7:$R$2700,8,0)</f>
        <v>2.6758000000000002</v>
      </c>
      <c r="K22" s="66">
        <f t="shared" si="3"/>
        <v>35</v>
      </c>
      <c r="L22" s="65">
        <f>VLOOKUP($A22,'Return Data'!$B$7:$R$2700,9,0)</f>
        <v>2.7082999999999999</v>
      </c>
      <c r="M22" s="66">
        <f t="shared" si="4"/>
        <v>36</v>
      </c>
      <c r="N22" s="65">
        <f>VLOOKUP($A22,'Return Data'!$B$7:$R$2700,10,0)</f>
        <v>2.7867999999999999</v>
      </c>
      <c r="O22" s="66">
        <f t="shared" si="5"/>
        <v>37</v>
      </c>
      <c r="P22" s="65">
        <f>VLOOKUP($A22,'Return Data'!$B$7:$R$2700,11,0)</f>
        <v>2.9056000000000002</v>
      </c>
      <c r="Q22" s="66">
        <f t="shared" si="6"/>
        <v>35</v>
      </c>
      <c r="R22" s="65">
        <f>VLOOKUP($A22,'Return Data'!$B$7:$R$2700,12,0)</f>
        <v>3.2645</v>
      </c>
      <c r="S22" s="66">
        <f t="shared" si="7"/>
        <v>35</v>
      </c>
      <c r="T22" s="65">
        <f>VLOOKUP($A22,'Return Data'!$B$7:$R$2700,13,0)</f>
        <v>3.6535000000000002</v>
      </c>
      <c r="U22" s="66">
        <f t="shared" si="8"/>
        <v>35</v>
      </c>
      <c r="V22" s="65">
        <f>VLOOKUP($A22,'Return Data'!$B$7:$R$2700,17,0)</f>
        <v>4.8806000000000003</v>
      </c>
      <c r="W22" s="66">
        <f t="shared" si="8"/>
        <v>34</v>
      </c>
      <c r="X22" s="65">
        <f>VLOOKUP($A22,'Return Data'!$B$7:$R$2700,14,0)</f>
        <v>5.5073999999999996</v>
      </c>
      <c r="Y22" s="66">
        <f t="shared" si="9"/>
        <v>30</v>
      </c>
      <c r="Z22" s="65">
        <f>VLOOKUP($A22,'Return Data'!$B$7:$R$2700,16,0)</f>
        <v>6.6140999999999996</v>
      </c>
      <c r="AA22" s="67">
        <f t="shared" si="10"/>
        <v>29</v>
      </c>
    </row>
    <row r="23" spans="1:27" x14ac:dyDescent="0.3">
      <c r="A23" s="63" t="s">
        <v>242</v>
      </c>
      <c r="B23" s="64">
        <f>VLOOKUP($A23,'Return Data'!$B$7:$R$2700,3,0)</f>
        <v>44158</v>
      </c>
      <c r="C23" s="65">
        <f>VLOOKUP($A23,'Return Data'!$B$7:$R$2700,4,0)</f>
        <v>1967.1796999999999</v>
      </c>
      <c r="D23" s="65">
        <f>VLOOKUP($A23,'Return Data'!$B$7:$R$2700,5,0)</f>
        <v>2.2507999999999999</v>
      </c>
      <c r="E23" s="66">
        <f t="shared" si="0"/>
        <v>12</v>
      </c>
      <c r="F23" s="65">
        <f>VLOOKUP($A23,'Return Data'!$B$7:$R$2700,6,0)</f>
        <v>2.4744000000000002</v>
      </c>
      <c r="G23" s="66">
        <f t="shared" si="1"/>
        <v>17</v>
      </c>
      <c r="H23" s="65">
        <f>VLOOKUP($A23,'Return Data'!$B$7:$R$2700,7,0)</f>
        <v>2.9619</v>
      </c>
      <c r="I23" s="66">
        <f t="shared" si="2"/>
        <v>30</v>
      </c>
      <c r="J23" s="65">
        <f>VLOOKUP($A23,'Return Data'!$B$7:$R$2700,8,0)</f>
        <v>2.9851000000000001</v>
      </c>
      <c r="K23" s="66">
        <f t="shared" si="3"/>
        <v>32</v>
      </c>
      <c r="L23" s="65">
        <f>VLOOKUP($A23,'Return Data'!$B$7:$R$2700,9,0)</f>
        <v>2.9681999999999999</v>
      </c>
      <c r="M23" s="66">
        <f t="shared" si="4"/>
        <v>31</v>
      </c>
      <c r="N23" s="65">
        <f>VLOOKUP($A23,'Return Data'!$B$7:$R$2700,10,0)</f>
        <v>3.01</v>
      </c>
      <c r="O23" s="66">
        <f t="shared" si="5"/>
        <v>32</v>
      </c>
      <c r="P23" s="65">
        <f>VLOOKUP($A23,'Return Data'!$B$7:$R$2700,11,0)</f>
        <v>3.0042</v>
      </c>
      <c r="Q23" s="66">
        <f t="shared" si="6"/>
        <v>30</v>
      </c>
      <c r="R23" s="65">
        <f>VLOOKUP($A23,'Return Data'!$B$7:$R$2700,12,0)</f>
        <v>3.6979000000000002</v>
      </c>
      <c r="S23" s="66">
        <f t="shared" si="7"/>
        <v>28</v>
      </c>
      <c r="T23" s="65">
        <f>VLOOKUP($A23,'Return Data'!$B$7:$R$2700,13,0)</f>
        <v>4.1108000000000002</v>
      </c>
      <c r="U23" s="66">
        <f t="shared" si="8"/>
        <v>28</v>
      </c>
      <c r="V23" s="65">
        <f>VLOOKUP($A23,'Return Data'!$B$7:$R$2700,17,0)</f>
        <v>5.4470999999999998</v>
      </c>
      <c r="W23" s="66">
        <f t="shared" si="8"/>
        <v>27</v>
      </c>
      <c r="X23" s="65">
        <f>VLOOKUP($A23,'Return Data'!$B$7:$R$2700,14,0)</f>
        <v>6.0271999999999997</v>
      </c>
      <c r="Y23" s="66">
        <f t="shared" si="9"/>
        <v>26</v>
      </c>
      <c r="Z23" s="65">
        <f>VLOOKUP($A23,'Return Data'!$B$7:$R$2700,16,0)</f>
        <v>7.7294</v>
      </c>
      <c r="AA23" s="67">
        <f t="shared" si="10"/>
        <v>4</v>
      </c>
    </row>
    <row r="24" spans="1:27" x14ac:dyDescent="0.3">
      <c r="A24" s="63" t="s">
        <v>243</v>
      </c>
      <c r="B24" s="64">
        <f>VLOOKUP($A24,'Return Data'!$B$7:$R$2700,3,0)</f>
        <v>44158</v>
      </c>
      <c r="C24" s="65">
        <f>VLOOKUP($A24,'Return Data'!$B$7:$R$2700,4,0)</f>
        <v>2780.5637999999999</v>
      </c>
      <c r="D24" s="65">
        <f>VLOOKUP($A24,'Return Data'!$B$7:$R$2700,5,0)</f>
        <v>2.4666999999999999</v>
      </c>
      <c r="E24" s="66">
        <f t="shared" si="0"/>
        <v>5</v>
      </c>
      <c r="F24" s="65">
        <f>VLOOKUP($A24,'Return Data'!$B$7:$R$2700,6,0)</f>
        <v>2.6105999999999998</v>
      </c>
      <c r="G24" s="66">
        <f t="shared" si="1"/>
        <v>4</v>
      </c>
      <c r="H24" s="65">
        <f>VLOOKUP($A24,'Return Data'!$B$7:$R$2700,7,0)</f>
        <v>3.246</v>
      </c>
      <c r="I24" s="66">
        <f t="shared" si="2"/>
        <v>8</v>
      </c>
      <c r="J24" s="65">
        <f>VLOOKUP($A24,'Return Data'!$B$7:$R$2700,8,0)</f>
        <v>3.2320000000000002</v>
      </c>
      <c r="K24" s="66">
        <f t="shared" si="3"/>
        <v>9</v>
      </c>
      <c r="L24" s="65">
        <f>VLOOKUP($A24,'Return Data'!$B$7:$R$2700,9,0)</f>
        <v>3.1364000000000001</v>
      </c>
      <c r="M24" s="66">
        <f t="shared" si="4"/>
        <v>7</v>
      </c>
      <c r="N24" s="65">
        <f>VLOOKUP($A24,'Return Data'!$B$7:$R$2700,10,0)</f>
        <v>3.1884999999999999</v>
      </c>
      <c r="O24" s="66">
        <f t="shared" si="5"/>
        <v>9</v>
      </c>
      <c r="P24" s="65">
        <f>VLOOKUP($A24,'Return Data'!$B$7:$R$2700,11,0)</f>
        <v>3.2345999999999999</v>
      </c>
      <c r="Q24" s="66">
        <f t="shared" si="6"/>
        <v>20</v>
      </c>
      <c r="R24" s="65">
        <f>VLOOKUP($A24,'Return Data'!$B$7:$R$2700,12,0)</f>
        <v>4.0058999999999996</v>
      </c>
      <c r="S24" s="66">
        <f t="shared" si="7"/>
        <v>24</v>
      </c>
      <c r="T24" s="65">
        <f>VLOOKUP($A24,'Return Data'!$B$7:$R$2700,13,0)</f>
        <v>4.2998000000000003</v>
      </c>
      <c r="U24" s="66">
        <f t="shared" si="8"/>
        <v>24</v>
      </c>
      <c r="V24" s="65">
        <f>VLOOKUP($A24,'Return Data'!$B$7:$R$2700,17,0)</f>
        <v>5.5065999999999997</v>
      </c>
      <c r="W24" s="66">
        <f t="shared" si="8"/>
        <v>25</v>
      </c>
      <c r="X24" s="65">
        <f>VLOOKUP($A24,'Return Data'!$B$7:$R$2700,14,0)</f>
        <v>6.1010999999999997</v>
      </c>
      <c r="Y24" s="66">
        <f t="shared" si="9"/>
        <v>24</v>
      </c>
      <c r="Z24" s="65">
        <f>VLOOKUP($A24,'Return Data'!$B$7:$R$2700,16,0)</f>
        <v>7.5627000000000004</v>
      </c>
      <c r="AA24" s="67">
        <f t="shared" si="10"/>
        <v>8</v>
      </c>
    </row>
    <row r="25" spans="1:27" x14ac:dyDescent="0.3">
      <c r="A25" s="63" t="s">
        <v>244</v>
      </c>
      <c r="B25" s="64">
        <f>VLOOKUP($A25,'Return Data'!$B$7:$R$2700,3,0)</f>
        <v>44158</v>
      </c>
      <c r="C25" s="65">
        <f>VLOOKUP($A25,'Return Data'!$B$7:$R$2700,4,0)</f>
        <v>1067.0871999999999</v>
      </c>
      <c r="D25" s="65">
        <f>VLOOKUP($A25,'Return Data'!$B$7:$R$2700,5,0)</f>
        <v>2.5964</v>
      </c>
      <c r="E25" s="66">
        <f t="shared" si="0"/>
        <v>3</v>
      </c>
      <c r="F25" s="65">
        <f>VLOOKUP($A25,'Return Data'!$B$7:$R$2700,6,0)</f>
        <v>2.4621</v>
      </c>
      <c r="G25" s="66">
        <f t="shared" si="1"/>
        <v>20</v>
      </c>
      <c r="H25" s="65">
        <f>VLOOKUP($A25,'Return Data'!$B$7:$R$2700,7,0)</f>
        <v>2.4384999999999999</v>
      </c>
      <c r="I25" s="66">
        <f t="shared" si="2"/>
        <v>37</v>
      </c>
      <c r="J25" s="65">
        <f>VLOOKUP($A25,'Return Data'!$B$7:$R$2700,8,0)</f>
        <v>2.4843999999999999</v>
      </c>
      <c r="K25" s="66">
        <f t="shared" si="3"/>
        <v>37</v>
      </c>
      <c r="L25" s="65">
        <f>VLOOKUP($A25,'Return Data'!$B$7:$R$2700,9,0)</f>
        <v>2.6920999999999999</v>
      </c>
      <c r="M25" s="66">
        <f t="shared" si="4"/>
        <v>37</v>
      </c>
      <c r="N25" s="65">
        <f>VLOOKUP($A25,'Return Data'!$B$7:$R$2700,10,0)</f>
        <v>2.8597999999999999</v>
      </c>
      <c r="O25" s="66">
        <f t="shared" si="5"/>
        <v>36</v>
      </c>
      <c r="P25" s="65">
        <f>VLOOKUP($A25,'Return Data'!$B$7:$R$2700,11,0)</f>
        <v>2.8338000000000001</v>
      </c>
      <c r="Q25" s="66">
        <f t="shared" si="6"/>
        <v>37</v>
      </c>
      <c r="R25" s="65">
        <f>VLOOKUP($A25,'Return Data'!$B$7:$R$2700,12,0)</f>
        <v>2.9678</v>
      </c>
      <c r="S25" s="66">
        <f t="shared" si="7"/>
        <v>37</v>
      </c>
      <c r="T25" s="65">
        <f>VLOOKUP($A25,'Return Data'!$B$7:$R$2700,13,0)</f>
        <v>3.3955000000000002</v>
      </c>
      <c r="U25" s="66">
        <f t="shared" si="8"/>
        <v>37</v>
      </c>
      <c r="V25" s="65"/>
      <c r="W25" s="66"/>
      <c r="X25" s="65"/>
      <c r="Y25" s="66"/>
      <c r="Z25" s="65">
        <f>VLOOKUP($A25,'Return Data'!$B$7:$R$2700,16,0)</f>
        <v>4.1726999999999999</v>
      </c>
      <c r="AA25" s="67">
        <f t="shared" si="10"/>
        <v>37</v>
      </c>
    </row>
    <row r="26" spans="1:27" x14ac:dyDescent="0.3">
      <c r="A26" s="63" t="s">
        <v>245</v>
      </c>
      <c r="B26" s="64">
        <f>VLOOKUP($A26,'Return Data'!$B$7:$R$2700,3,0)</f>
        <v>44158</v>
      </c>
      <c r="C26" s="65">
        <f>VLOOKUP($A26,'Return Data'!$B$7:$R$2700,4,0)</f>
        <v>55.276600000000002</v>
      </c>
      <c r="D26" s="65">
        <f>VLOOKUP($A26,'Return Data'!$B$7:$R$2700,5,0)</f>
        <v>1.915</v>
      </c>
      <c r="E26" s="66">
        <f t="shared" si="0"/>
        <v>27</v>
      </c>
      <c r="F26" s="65">
        <f>VLOOKUP($A26,'Return Data'!$B$7:$R$2700,6,0)</f>
        <v>2.3996</v>
      </c>
      <c r="G26" s="66">
        <f t="shared" si="1"/>
        <v>28</v>
      </c>
      <c r="H26" s="65">
        <f>VLOOKUP($A26,'Return Data'!$B$7:$R$2700,7,0)</f>
        <v>2.8692000000000002</v>
      </c>
      <c r="I26" s="66">
        <f t="shared" si="2"/>
        <v>33</v>
      </c>
      <c r="J26" s="65">
        <f>VLOOKUP($A26,'Return Data'!$B$7:$R$2700,8,0)</f>
        <v>2.8849999999999998</v>
      </c>
      <c r="K26" s="66">
        <f t="shared" si="3"/>
        <v>34</v>
      </c>
      <c r="L26" s="65">
        <f>VLOOKUP($A26,'Return Data'!$B$7:$R$2700,9,0)</f>
        <v>2.9424999999999999</v>
      </c>
      <c r="M26" s="66">
        <f t="shared" si="4"/>
        <v>33</v>
      </c>
      <c r="N26" s="65">
        <f>VLOOKUP($A26,'Return Data'!$B$7:$R$2700,10,0)</f>
        <v>3.0973000000000002</v>
      </c>
      <c r="O26" s="66">
        <f t="shared" si="5"/>
        <v>27</v>
      </c>
      <c r="P26" s="65">
        <f>VLOOKUP($A26,'Return Data'!$B$7:$R$2700,11,0)</f>
        <v>3.2269000000000001</v>
      </c>
      <c r="Q26" s="66">
        <f t="shared" si="6"/>
        <v>22</v>
      </c>
      <c r="R26" s="65">
        <f>VLOOKUP($A26,'Return Data'!$B$7:$R$2700,12,0)</f>
        <v>3.8462000000000001</v>
      </c>
      <c r="S26" s="66">
        <f t="shared" si="7"/>
        <v>27</v>
      </c>
      <c r="T26" s="65">
        <f>VLOOKUP($A26,'Return Data'!$B$7:$R$2700,13,0)</f>
        <v>4.1877000000000004</v>
      </c>
      <c r="U26" s="66">
        <f t="shared" si="8"/>
        <v>27</v>
      </c>
      <c r="V26" s="65">
        <f>VLOOKUP($A26,'Return Data'!$B$7:$R$2700,17,0)</f>
        <v>5.5091999999999999</v>
      </c>
      <c r="W26" s="66">
        <f t="shared" si="8"/>
        <v>24</v>
      </c>
      <c r="X26" s="65">
        <f>VLOOKUP($A26,'Return Data'!$B$7:$R$2700,14,0)</f>
        <v>6.1033999999999997</v>
      </c>
      <c r="Y26" s="66">
        <f t="shared" si="9"/>
        <v>23</v>
      </c>
      <c r="Z26" s="65">
        <f>VLOOKUP($A26,'Return Data'!$B$7:$R$2700,16,0)</f>
        <v>7.7477</v>
      </c>
      <c r="AA26" s="67">
        <f t="shared" si="10"/>
        <v>3</v>
      </c>
    </row>
    <row r="27" spans="1:27" x14ac:dyDescent="0.3">
      <c r="A27" s="63" t="s">
        <v>246</v>
      </c>
      <c r="B27" s="64">
        <f>VLOOKUP($A27,'Return Data'!$B$7:$R$2700,3,0)</f>
        <v>44158</v>
      </c>
      <c r="C27" s="65">
        <f>VLOOKUP($A27,'Return Data'!$B$7:$R$2700,4,0)</f>
        <v>4097.7870000000003</v>
      </c>
      <c r="D27" s="65">
        <f>VLOOKUP($A27,'Return Data'!$B$7:$R$2700,5,0)</f>
        <v>2.1101999999999999</v>
      </c>
      <c r="E27" s="66">
        <f t="shared" si="0"/>
        <v>19</v>
      </c>
      <c r="F27" s="65">
        <f>VLOOKUP($A27,'Return Data'!$B$7:$R$2700,6,0)</f>
        <v>2.4518</v>
      </c>
      <c r="G27" s="66">
        <f t="shared" si="1"/>
        <v>23</v>
      </c>
      <c r="H27" s="65">
        <f>VLOOKUP($A27,'Return Data'!$B$7:$R$2700,7,0)</f>
        <v>3.1328</v>
      </c>
      <c r="I27" s="66">
        <f t="shared" si="2"/>
        <v>16</v>
      </c>
      <c r="J27" s="65">
        <f>VLOOKUP($A27,'Return Data'!$B$7:$R$2700,8,0)</f>
        <v>3.181</v>
      </c>
      <c r="K27" s="66">
        <f t="shared" si="3"/>
        <v>13</v>
      </c>
      <c r="L27" s="65">
        <f>VLOOKUP($A27,'Return Data'!$B$7:$R$2700,9,0)</f>
        <v>3.0889000000000002</v>
      </c>
      <c r="M27" s="66">
        <f t="shared" si="4"/>
        <v>17</v>
      </c>
      <c r="N27" s="65">
        <f>VLOOKUP($A27,'Return Data'!$B$7:$R$2700,10,0)</f>
        <v>3.1648999999999998</v>
      </c>
      <c r="O27" s="66">
        <f t="shared" si="5"/>
        <v>16</v>
      </c>
      <c r="P27" s="65">
        <f>VLOOKUP($A27,'Return Data'!$B$7:$R$2700,11,0)</f>
        <v>3.3281999999999998</v>
      </c>
      <c r="Q27" s="66">
        <f t="shared" si="6"/>
        <v>12</v>
      </c>
      <c r="R27" s="65">
        <f>VLOOKUP($A27,'Return Data'!$B$7:$R$2700,12,0)</f>
        <v>4.0627000000000004</v>
      </c>
      <c r="S27" s="66">
        <f t="shared" si="7"/>
        <v>20</v>
      </c>
      <c r="T27" s="65">
        <f>VLOOKUP($A27,'Return Data'!$B$7:$R$2700,13,0)</f>
        <v>4.3548</v>
      </c>
      <c r="U27" s="66">
        <f t="shared" si="8"/>
        <v>20</v>
      </c>
      <c r="V27" s="65">
        <f>VLOOKUP($A27,'Return Data'!$B$7:$R$2700,17,0)</f>
        <v>5.5388999999999999</v>
      </c>
      <c r="W27" s="66">
        <f t="shared" si="8"/>
        <v>23</v>
      </c>
      <c r="X27" s="65">
        <f>VLOOKUP($A27,'Return Data'!$B$7:$R$2700,14,0)</f>
        <v>6.1036999999999999</v>
      </c>
      <c r="Y27" s="66">
        <f t="shared" si="9"/>
        <v>21</v>
      </c>
      <c r="Z27" s="65">
        <f>VLOOKUP($A27,'Return Data'!$B$7:$R$2700,16,0)</f>
        <v>7.2157</v>
      </c>
      <c r="AA27" s="67">
        <f t="shared" si="10"/>
        <v>20</v>
      </c>
    </row>
    <row r="28" spans="1:27" x14ac:dyDescent="0.3">
      <c r="A28" s="63" t="s">
        <v>247</v>
      </c>
      <c r="B28" s="64">
        <f>VLOOKUP($A28,'Return Data'!$B$7:$R$2700,3,0)</f>
        <v>44158</v>
      </c>
      <c r="C28" s="65">
        <f>VLOOKUP($A28,'Return Data'!$B$7:$R$2700,4,0)</f>
        <v>2776.5329000000002</v>
      </c>
      <c r="D28" s="65">
        <f>VLOOKUP($A28,'Return Data'!$B$7:$R$2700,5,0)</f>
        <v>2.1534</v>
      </c>
      <c r="E28" s="66">
        <f t="shared" si="0"/>
        <v>16</v>
      </c>
      <c r="F28" s="65">
        <f>VLOOKUP($A28,'Return Data'!$B$7:$R$2700,6,0)</f>
        <v>2.5337000000000001</v>
      </c>
      <c r="G28" s="66">
        <f t="shared" si="1"/>
        <v>9</v>
      </c>
      <c r="H28" s="65">
        <f>VLOOKUP($A28,'Return Data'!$B$7:$R$2700,7,0)</f>
        <v>3.3079000000000001</v>
      </c>
      <c r="I28" s="66">
        <f t="shared" si="2"/>
        <v>4</v>
      </c>
      <c r="J28" s="65">
        <f>VLOOKUP($A28,'Return Data'!$B$7:$R$2700,8,0)</f>
        <v>3.2967</v>
      </c>
      <c r="K28" s="66">
        <f t="shared" si="3"/>
        <v>5</v>
      </c>
      <c r="L28" s="65">
        <f>VLOOKUP($A28,'Return Data'!$B$7:$R$2700,9,0)</f>
        <v>3.1678000000000002</v>
      </c>
      <c r="M28" s="66">
        <f t="shared" si="4"/>
        <v>3</v>
      </c>
      <c r="N28" s="65">
        <f>VLOOKUP($A28,'Return Data'!$B$7:$R$2700,10,0)</f>
        <v>3.1501000000000001</v>
      </c>
      <c r="O28" s="66">
        <f t="shared" si="5"/>
        <v>18</v>
      </c>
      <c r="P28" s="65">
        <f>VLOOKUP($A28,'Return Data'!$B$7:$R$2700,11,0)</f>
        <v>3.3054000000000001</v>
      </c>
      <c r="Q28" s="66">
        <f t="shared" si="6"/>
        <v>15</v>
      </c>
      <c r="R28" s="65">
        <f>VLOOKUP($A28,'Return Data'!$B$7:$R$2700,12,0)</f>
        <v>4.1567999999999996</v>
      </c>
      <c r="S28" s="66">
        <f t="shared" si="7"/>
        <v>11</v>
      </c>
      <c r="T28" s="65">
        <f>VLOOKUP($A28,'Return Data'!$B$7:$R$2700,13,0)</f>
        <v>4.4473000000000003</v>
      </c>
      <c r="U28" s="66">
        <f t="shared" si="8"/>
        <v>11</v>
      </c>
      <c r="V28" s="65">
        <f>VLOOKUP($A28,'Return Data'!$B$7:$R$2700,17,0)</f>
        <v>5.6078000000000001</v>
      </c>
      <c r="W28" s="66">
        <f t="shared" si="8"/>
        <v>14</v>
      </c>
      <c r="X28" s="65">
        <f>VLOOKUP($A28,'Return Data'!$B$7:$R$2700,14,0)</f>
        <v>6.1679000000000004</v>
      </c>
      <c r="Y28" s="66">
        <f t="shared" si="9"/>
        <v>13</v>
      </c>
      <c r="Z28" s="65">
        <f>VLOOKUP($A28,'Return Data'!$B$7:$R$2700,16,0)</f>
        <v>7.4833999999999996</v>
      </c>
      <c r="AA28" s="67">
        <f t="shared" si="10"/>
        <v>10</v>
      </c>
    </row>
    <row r="29" spans="1:27" x14ac:dyDescent="0.3">
      <c r="A29" s="63" t="s">
        <v>248</v>
      </c>
      <c r="B29" s="64">
        <f>VLOOKUP($A29,'Return Data'!$B$7:$R$2700,3,0)</f>
        <v>44158</v>
      </c>
      <c r="C29" s="65">
        <f>VLOOKUP($A29,'Return Data'!$B$7:$R$2700,4,0)</f>
        <v>3663.2269000000001</v>
      </c>
      <c r="D29" s="65">
        <f>VLOOKUP($A29,'Return Data'!$B$7:$R$2700,5,0)</f>
        <v>2.1732999999999998</v>
      </c>
      <c r="E29" s="66">
        <f t="shared" si="0"/>
        <v>15</v>
      </c>
      <c r="F29" s="65">
        <f>VLOOKUP($A29,'Return Data'!$B$7:$R$2700,6,0)</f>
        <v>2.4802</v>
      </c>
      <c r="G29" s="66">
        <f t="shared" si="1"/>
        <v>14</v>
      </c>
      <c r="H29" s="65">
        <f>VLOOKUP($A29,'Return Data'!$B$7:$R$2700,7,0)</f>
        <v>3.1313</v>
      </c>
      <c r="I29" s="66">
        <f t="shared" si="2"/>
        <v>17</v>
      </c>
      <c r="J29" s="65">
        <f>VLOOKUP($A29,'Return Data'!$B$7:$R$2700,8,0)</f>
        <v>3.1339000000000001</v>
      </c>
      <c r="K29" s="66">
        <f t="shared" si="3"/>
        <v>20</v>
      </c>
      <c r="L29" s="65">
        <f>VLOOKUP($A29,'Return Data'!$B$7:$R$2700,9,0)</f>
        <v>3.0573999999999999</v>
      </c>
      <c r="M29" s="66">
        <f t="shared" si="4"/>
        <v>22</v>
      </c>
      <c r="N29" s="65">
        <f>VLOOKUP($A29,'Return Data'!$B$7:$R$2700,10,0)</f>
        <v>3.1274999999999999</v>
      </c>
      <c r="O29" s="66">
        <f t="shared" si="5"/>
        <v>24</v>
      </c>
      <c r="P29" s="65">
        <f>VLOOKUP($A29,'Return Data'!$B$7:$R$2700,11,0)</f>
        <v>3.3511000000000002</v>
      </c>
      <c r="Q29" s="66">
        <f t="shared" si="6"/>
        <v>8</v>
      </c>
      <c r="R29" s="65">
        <f>VLOOKUP($A29,'Return Data'!$B$7:$R$2700,12,0)</f>
        <v>4.2252000000000001</v>
      </c>
      <c r="S29" s="66">
        <f t="shared" si="7"/>
        <v>8</v>
      </c>
      <c r="T29" s="65">
        <f>VLOOKUP($A29,'Return Data'!$B$7:$R$2700,13,0)</f>
        <v>4.5084</v>
      </c>
      <c r="U29" s="66">
        <f t="shared" si="8"/>
        <v>9</v>
      </c>
      <c r="V29" s="65">
        <f>VLOOKUP($A29,'Return Data'!$B$7:$R$2700,17,0)</f>
        <v>5.6215000000000002</v>
      </c>
      <c r="W29" s="66">
        <f t="shared" si="8"/>
        <v>13</v>
      </c>
      <c r="X29" s="65">
        <f>VLOOKUP($A29,'Return Data'!$B$7:$R$2700,14,0)</f>
        <v>6.1471999999999998</v>
      </c>
      <c r="Y29" s="66">
        <f t="shared" si="9"/>
        <v>17</v>
      </c>
      <c r="Z29" s="65">
        <f>VLOOKUP($A29,'Return Data'!$B$7:$R$2700,16,0)</f>
        <v>7.1848000000000001</v>
      </c>
      <c r="AA29" s="67">
        <f t="shared" si="10"/>
        <v>22</v>
      </c>
    </row>
    <row r="30" spans="1:27" x14ac:dyDescent="0.3">
      <c r="A30" s="63" t="s">
        <v>437</v>
      </c>
      <c r="B30" s="64">
        <f>VLOOKUP($A30,'Return Data'!$B$7:$R$2700,3,0)</f>
        <v>44158</v>
      </c>
      <c r="C30" s="65">
        <f>VLOOKUP($A30,'Return Data'!$B$7:$R$2700,4,0)</f>
        <v>1314.8378</v>
      </c>
      <c r="D30" s="65">
        <f>VLOOKUP($A30,'Return Data'!$B$7:$R$2700,5,0)</f>
        <v>2.4041999999999999</v>
      </c>
      <c r="E30" s="66">
        <f t="shared" si="0"/>
        <v>7</v>
      </c>
      <c r="F30" s="65">
        <f>VLOOKUP($A30,'Return Data'!$B$7:$R$2700,6,0)</f>
        <v>2.5424000000000002</v>
      </c>
      <c r="G30" s="66">
        <f t="shared" si="1"/>
        <v>8</v>
      </c>
      <c r="H30" s="65">
        <f>VLOOKUP($A30,'Return Data'!$B$7:$R$2700,7,0)</f>
        <v>3.1307999999999998</v>
      </c>
      <c r="I30" s="66">
        <f t="shared" si="2"/>
        <v>19</v>
      </c>
      <c r="J30" s="65">
        <f>VLOOKUP($A30,'Return Data'!$B$7:$R$2700,8,0)</f>
        <v>3.149</v>
      </c>
      <c r="K30" s="66">
        <f t="shared" si="3"/>
        <v>18</v>
      </c>
      <c r="L30" s="65">
        <f>VLOOKUP($A30,'Return Data'!$B$7:$R$2700,9,0)</f>
        <v>3.14</v>
      </c>
      <c r="M30" s="66">
        <f t="shared" si="4"/>
        <v>6</v>
      </c>
      <c r="N30" s="65">
        <f>VLOOKUP($A30,'Return Data'!$B$7:$R$2700,10,0)</f>
        <v>3.2845</v>
      </c>
      <c r="O30" s="66">
        <f t="shared" si="5"/>
        <v>3</v>
      </c>
      <c r="P30" s="65">
        <f>VLOOKUP($A30,'Return Data'!$B$7:$R$2700,11,0)</f>
        <v>3.4782999999999999</v>
      </c>
      <c r="Q30" s="66">
        <f t="shared" si="6"/>
        <v>3</v>
      </c>
      <c r="R30" s="65">
        <f>VLOOKUP($A30,'Return Data'!$B$7:$R$2700,12,0)</f>
        <v>4.2096999999999998</v>
      </c>
      <c r="S30" s="66">
        <f t="shared" si="7"/>
        <v>10</v>
      </c>
      <c r="T30" s="65">
        <f>VLOOKUP($A30,'Return Data'!$B$7:$R$2700,13,0)</f>
        <v>4.5199999999999996</v>
      </c>
      <c r="U30" s="66">
        <f t="shared" si="8"/>
        <v>6</v>
      </c>
      <c r="V30" s="65">
        <f>VLOOKUP($A30,'Return Data'!$B$7:$R$2700,17,0)</f>
        <v>5.7401999999999997</v>
      </c>
      <c r="W30" s="66">
        <f t="shared" si="8"/>
        <v>3</v>
      </c>
      <c r="X30" s="65">
        <f>VLOOKUP($A30,'Return Data'!$B$7:$R$2700,14,0)</f>
        <v>6.2404000000000002</v>
      </c>
      <c r="Y30" s="66">
        <f t="shared" si="9"/>
        <v>5</v>
      </c>
      <c r="Z30" s="65">
        <f>VLOOKUP($A30,'Return Data'!$B$7:$R$2700,16,0)</f>
        <v>6.4268000000000001</v>
      </c>
      <c r="AA30" s="67">
        <f t="shared" si="10"/>
        <v>31</v>
      </c>
    </row>
    <row r="31" spans="1:27" x14ac:dyDescent="0.3">
      <c r="A31" s="63" t="s">
        <v>250</v>
      </c>
      <c r="B31" s="64">
        <f>VLOOKUP($A31,'Return Data'!$B$7:$R$2700,3,0)</f>
        <v>44158</v>
      </c>
      <c r="C31" s="65">
        <f>VLOOKUP($A31,'Return Data'!$B$7:$R$2700,4,0)</f>
        <v>2120.1354999999999</v>
      </c>
      <c r="D31" s="65">
        <f>VLOOKUP($A31,'Return Data'!$B$7:$R$2700,5,0)</f>
        <v>2.6118000000000001</v>
      </c>
      <c r="E31" s="66">
        <f t="shared" si="0"/>
        <v>2</v>
      </c>
      <c r="F31" s="65">
        <f>VLOOKUP($A31,'Return Data'!$B$7:$R$2700,6,0)</f>
        <v>2.7776000000000001</v>
      </c>
      <c r="G31" s="66">
        <f t="shared" si="1"/>
        <v>2</v>
      </c>
      <c r="H31" s="65">
        <f>VLOOKUP($A31,'Return Data'!$B$7:$R$2700,7,0)</f>
        <v>3.3765000000000001</v>
      </c>
      <c r="I31" s="66">
        <f t="shared" si="2"/>
        <v>3</v>
      </c>
      <c r="J31" s="65">
        <f>VLOOKUP($A31,'Return Data'!$B$7:$R$2700,8,0)</f>
        <v>3.2953000000000001</v>
      </c>
      <c r="K31" s="66">
        <f t="shared" si="3"/>
        <v>6</v>
      </c>
      <c r="L31" s="65">
        <f>VLOOKUP($A31,'Return Data'!$B$7:$R$2700,9,0)</f>
        <v>3.1659999999999999</v>
      </c>
      <c r="M31" s="66">
        <f t="shared" si="4"/>
        <v>5</v>
      </c>
      <c r="N31" s="65">
        <f>VLOOKUP($A31,'Return Data'!$B$7:$R$2700,10,0)</f>
        <v>3.2572000000000001</v>
      </c>
      <c r="O31" s="66">
        <f t="shared" si="5"/>
        <v>4</v>
      </c>
      <c r="P31" s="65">
        <f>VLOOKUP($A31,'Return Data'!$B$7:$R$2700,11,0)</f>
        <v>3.3370000000000002</v>
      </c>
      <c r="Q31" s="66">
        <f t="shared" si="6"/>
        <v>9</v>
      </c>
      <c r="R31" s="65">
        <f>VLOOKUP($A31,'Return Data'!$B$7:$R$2700,12,0)</f>
        <v>4.0829000000000004</v>
      </c>
      <c r="S31" s="66">
        <f t="shared" si="7"/>
        <v>16</v>
      </c>
      <c r="T31" s="65">
        <f>VLOOKUP($A31,'Return Data'!$B$7:$R$2700,13,0)</f>
        <v>4.4009</v>
      </c>
      <c r="U31" s="66">
        <f t="shared" si="8"/>
        <v>15</v>
      </c>
      <c r="V31" s="65">
        <f>VLOOKUP($A31,'Return Data'!$B$7:$R$2700,17,0)</f>
        <v>5.5967000000000002</v>
      </c>
      <c r="W31" s="66">
        <f t="shared" si="8"/>
        <v>17</v>
      </c>
      <c r="X31" s="65">
        <f>VLOOKUP($A31,'Return Data'!$B$7:$R$2700,14,0)</f>
        <v>6.1440000000000001</v>
      </c>
      <c r="Y31" s="66">
        <f t="shared" si="9"/>
        <v>18</v>
      </c>
      <c r="Z31" s="65">
        <f>VLOOKUP($A31,'Return Data'!$B$7:$R$2700,16,0)</f>
        <v>6.5349000000000004</v>
      </c>
      <c r="AA31" s="67">
        <f t="shared" si="10"/>
        <v>30</v>
      </c>
    </row>
    <row r="32" spans="1:27" x14ac:dyDescent="0.3">
      <c r="A32" s="63" t="s">
        <v>251</v>
      </c>
      <c r="B32" s="64">
        <f>VLOOKUP($A32,'Return Data'!$B$7:$R$2700,3,0)</f>
        <v>44158</v>
      </c>
      <c r="C32" s="65">
        <f>VLOOKUP($A32,'Return Data'!$B$7:$R$2700,4,0)</f>
        <v>10.8948</v>
      </c>
      <c r="D32" s="65">
        <f>VLOOKUP($A32,'Return Data'!$B$7:$R$2700,5,0)</f>
        <v>2.0102000000000002</v>
      </c>
      <c r="E32" s="66">
        <f t="shared" si="0"/>
        <v>24</v>
      </c>
      <c r="F32" s="65">
        <f>VLOOKUP($A32,'Return Data'!$B$7:$R$2700,6,0)</f>
        <v>2.3456000000000001</v>
      </c>
      <c r="G32" s="66">
        <f t="shared" si="1"/>
        <v>31</v>
      </c>
      <c r="H32" s="65">
        <f>VLOOKUP($A32,'Return Data'!$B$7:$R$2700,7,0)</f>
        <v>2.8252999999999999</v>
      </c>
      <c r="I32" s="66">
        <f t="shared" si="2"/>
        <v>34</v>
      </c>
      <c r="J32" s="65">
        <f>VLOOKUP($A32,'Return Data'!$B$7:$R$2700,8,0)</f>
        <v>2.8988</v>
      </c>
      <c r="K32" s="66">
        <f t="shared" si="3"/>
        <v>33</v>
      </c>
      <c r="L32" s="65">
        <f>VLOOKUP($A32,'Return Data'!$B$7:$R$2700,9,0)</f>
        <v>2.86</v>
      </c>
      <c r="M32" s="66">
        <f t="shared" si="4"/>
        <v>34</v>
      </c>
      <c r="N32" s="65">
        <f>VLOOKUP($A32,'Return Data'!$B$7:$R$2700,10,0)</f>
        <v>2.8719999999999999</v>
      </c>
      <c r="O32" s="66">
        <f t="shared" si="5"/>
        <v>35</v>
      </c>
      <c r="P32" s="65">
        <f>VLOOKUP($A32,'Return Data'!$B$7:$R$2700,11,0)</f>
        <v>2.8437000000000001</v>
      </c>
      <c r="Q32" s="66">
        <f t="shared" si="6"/>
        <v>36</v>
      </c>
      <c r="R32" s="65">
        <f>VLOOKUP($A32,'Return Data'!$B$7:$R$2700,12,0)</f>
        <v>3.2042000000000002</v>
      </c>
      <c r="S32" s="66">
        <f t="shared" si="7"/>
        <v>36</v>
      </c>
      <c r="T32" s="65">
        <f>VLOOKUP($A32,'Return Data'!$B$7:$R$2700,13,0)</f>
        <v>3.5609000000000002</v>
      </c>
      <c r="U32" s="66">
        <f t="shared" si="8"/>
        <v>36</v>
      </c>
      <c r="V32" s="65"/>
      <c r="W32" s="66"/>
      <c r="X32" s="65"/>
      <c r="Y32" s="66"/>
      <c r="Z32" s="65">
        <f>VLOOKUP($A32,'Return Data'!$B$7:$R$2700,16,0)</f>
        <v>4.5369000000000002</v>
      </c>
      <c r="AA32" s="67">
        <f t="shared" si="10"/>
        <v>35</v>
      </c>
    </row>
    <row r="33" spans="1:27" x14ac:dyDescent="0.3">
      <c r="A33" s="63" t="s">
        <v>252</v>
      </c>
      <c r="B33" s="64">
        <f>VLOOKUP($A33,'Return Data'!$B$7:$R$2700,3,0)</f>
        <v>44158</v>
      </c>
      <c r="C33" s="65">
        <f>VLOOKUP($A33,'Return Data'!$B$7:$R$2700,4,0)</f>
        <v>4945.1325999999999</v>
      </c>
      <c r="D33" s="65">
        <f>VLOOKUP($A33,'Return Data'!$B$7:$R$2700,5,0)</f>
        <v>2.1177000000000001</v>
      </c>
      <c r="E33" s="66">
        <f t="shared" si="0"/>
        <v>18</v>
      </c>
      <c r="F33" s="65">
        <f>VLOOKUP($A33,'Return Data'!$B$7:$R$2700,6,0)</f>
        <v>2.4377</v>
      </c>
      <c r="G33" s="66">
        <f t="shared" si="1"/>
        <v>26</v>
      </c>
      <c r="H33" s="65">
        <f>VLOOKUP($A33,'Return Data'!$B$7:$R$2700,7,0)</f>
        <v>3.1114000000000002</v>
      </c>
      <c r="I33" s="66">
        <f t="shared" si="2"/>
        <v>22</v>
      </c>
      <c r="J33" s="65">
        <f>VLOOKUP($A33,'Return Data'!$B$7:$R$2700,8,0)</f>
        <v>3.1154999999999999</v>
      </c>
      <c r="K33" s="66">
        <f t="shared" si="3"/>
        <v>22</v>
      </c>
      <c r="L33" s="65">
        <f>VLOOKUP($A33,'Return Data'!$B$7:$R$2700,9,0)</f>
        <v>3.0487000000000002</v>
      </c>
      <c r="M33" s="66">
        <f t="shared" si="4"/>
        <v>25</v>
      </c>
      <c r="N33" s="65">
        <f>VLOOKUP($A33,'Return Data'!$B$7:$R$2700,10,0)</f>
        <v>3.1492</v>
      </c>
      <c r="O33" s="66">
        <f t="shared" si="5"/>
        <v>19</v>
      </c>
      <c r="P33" s="65">
        <f>VLOOKUP($A33,'Return Data'!$B$7:$R$2700,11,0)</f>
        <v>3.3521999999999998</v>
      </c>
      <c r="Q33" s="66">
        <f t="shared" si="6"/>
        <v>7</v>
      </c>
      <c r="R33" s="65">
        <f>VLOOKUP($A33,'Return Data'!$B$7:$R$2700,12,0)</f>
        <v>4.2213000000000003</v>
      </c>
      <c r="S33" s="66">
        <f t="shared" si="7"/>
        <v>9</v>
      </c>
      <c r="T33" s="65">
        <f>VLOOKUP($A33,'Return Data'!$B$7:$R$2700,13,0)</f>
        <v>4.4901999999999997</v>
      </c>
      <c r="U33" s="66">
        <f t="shared" si="8"/>
        <v>10</v>
      </c>
      <c r="V33" s="65">
        <f>VLOOKUP($A33,'Return Data'!$B$7:$R$2700,17,0)</f>
        <v>5.7210999999999999</v>
      </c>
      <c r="W33" s="66">
        <f t="shared" si="8"/>
        <v>5</v>
      </c>
      <c r="X33" s="65">
        <f>VLOOKUP($A33,'Return Data'!$B$7:$R$2700,14,0)</f>
        <v>6.2492000000000001</v>
      </c>
      <c r="Y33" s="66">
        <f t="shared" si="9"/>
        <v>4</v>
      </c>
      <c r="Z33" s="65">
        <f>VLOOKUP($A33,'Return Data'!$B$7:$R$2700,16,0)</f>
        <v>7.1973000000000003</v>
      </c>
      <c r="AA33" s="67">
        <f t="shared" si="10"/>
        <v>21</v>
      </c>
    </row>
    <row r="34" spans="1:27" x14ac:dyDescent="0.3">
      <c r="A34" s="63" t="s">
        <v>253</v>
      </c>
      <c r="B34" s="64">
        <f>VLOOKUP($A34,'Return Data'!$B$7:$R$2700,3,0)</f>
        <v>44158</v>
      </c>
      <c r="C34" s="65">
        <f>VLOOKUP($A34,'Return Data'!$B$7:$R$2700,4,0)</f>
        <v>1138.1229000000001</v>
      </c>
      <c r="D34" s="65">
        <f>VLOOKUP($A34,'Return Data'!$B$7:$R$2700,5,0)</f>
        <v>1.161</v>
      </c>
      <c r="E34" s="66">
        <f t="shared" si="0"/>
        <v>36</v>
      </c>
      <c r="F34" s="65">
        <f>VLOOKUP($A34,'Return Data'!$B$7:$R$2700,6,0)</f>
        <v>2.2484999999999999</v>
      </c>
      <c r="G34" s="66">
        <f t="shared" si="1"/>
        <v>34</v>
      </c>
      <c r="H34" s="65">
        <f>VLOOKUP($A34,'Return Data'!$B$7:$R$2700,7,0)</f>
        <v>2.9117999999999999</v>
      </c>
      <c r="I34" s="66">
        <f t="shared" si="2"/>
        <v>32</v>
      </c>
      <c r="J34" s="65">
        <f>VLOOKUP($A34,'Return Data'!$B$7:$R$2700,8,0)</f>
        <v>3.0369000000000002</v>
      </c>
      <c r="K34" s="66">
        <f t="shared" si="3"/>
        <v>29</v>
      </c>
      <c r="L34" s="65">
        <f>VLOOKUP($A34,'Return Data'!$B$7:$R$2700,9,0)</f>
        <v>3.0030999999999999</v>
      </c>
      <c r="M34" s="66">
        <f t="shared" si="4"/>
        <v>29</v>
      </c>
      <c r="N34" s="65">
        <f>VLOOKUP($A34,'Return Data'!$B$7:$R$2700,10,0)</f>
        <v>3.0150999999999999</v>
      </c>
      <c r="O34" s="66">
        <f t="shared" si="5"/>
        <v>31</v>
      </c>
      <c r="P34" s="65">
        <f>VLOOKUP($A34,'Return Data'!$B$7:$R$2700,11,0)</f>
        <v>2.9668999999999999</v>
      </c>
      <c r="Q34" s="66">
        <f t="shared" si="6"/>
        <v>32</v>
      </c>
      <c r="R34" s="65">
        <f>VLOOKUP($A34,'Return Data'!$B$7:$R$2700,12,0)</f>
        <v>3.4916</v>
      </c>
      <c r="S34" s="66">
        <f t="shared" si="7"/>
        <v>31</v>
      </c>
      <c r="T34" s="65">
        <f>VLOOKUP($A34,'Return Data'!$B$7:$R$2700,13,0)</f>
        <v>3.8422000000000001</v>
      </c>
      <c r="U34" s="66">
        <f t="shared" si="8"/>
        <v>33</v>
      </c>
      <c r="V34" s="65">
        <f>VLOOKUP($A34,'Return Data'!$B$7:$R$2700,17,0)</f>
        <v>4.9130000000000003</v>
      </c>
      <c r="W34" s="66">
        <f t="shared" si="8"/>
        <v>33</v>
      </c>
      <c r="X34" s="65"/>
      <c r="Y34" s="66"/>
      <c r="Z34" s="65">
        <f>VLOOKUP($A34,'Return Data'!$B$7:$R$2700,16,0)</f>
        <v>5.2263000000000002</v>
      </c>
      <c r="AA34" s="67">
        <f t="shared" si="10"/>
        <v>33</v>
      </c>
    </row>
    <row r="35" spans="1:27" x14ac:dyDescent="0.3">
      <c r="A35" s="63" t="s">
        <v>254</v>
      </c>
      <c r="B35" s="64">
        <f>VLOOKUP($A35,'Return Data'!$B$7:$R$2700,3,0)</f>
        <v>44158</v>
      </c>
      <c r="C35" s="65">
        <f>VLOOKUP($A35,'Return Data'!$B$7:$R$2700,4,0)</f>
        <v>263.46030000000002</v>
      </c>
      <c r="D35" s="65">
        <f>VLOOKUP($A35,'Return Data'!$B$7:$R$2700,5,0)</f>
        <v>2.3275999999999999</v>
      </c>
      <c r="E35" s="66">
        <f t="shared" si="0"/>
        <v>9</v>
      </c>
      <c r="F35" s="65">
        <f>VLOOKUP($A35,'Return Data'!$B$7:$R$2700,6,0)</f>
        <v>2.5773999999999999</v>
      </c>
      <c r="G35" s="66">
        <f t="shared" si="1"/>
        <v>5</v>
      </c>
      <c r="H35" s="65">
        <f>VLOOKUP($A35,'Return Data'!$B$7:$R$2700,7,0)</f>
        <v>3.3052999999999999</v>
      </c>
      <c r="I35" s="66">
        <f t="shared" si="2"/>
        <v>5</v>
      </c>
      <c r="J35" s="65">
        <f>VLOOKUP($A35,'Return Data'!$B$7:$R$2700,8,0)</f>
        <v>3.3024</v>
      </c>
      <c r="K35" s="66">
        <f t="shared" si="3"/>
        <v>4</v>
      </c>
      <c r="L35" s="65">
        <f>VLOOKUP($A35,'Return Data'!$B$7:$R$2700,9,0)</f>
        <v>3.1299000000000001</v>
      </c>
      <c r="M35" s="66">
        <f t="shared" si="4"/>
        <v>8</v>
      </c>
      <c r="N35" s="65">
        <f>VLOOKUP($A35,'Return Data'!$B$7:$R$2700,10,0)</f>
        <v>3.12</v>
      </c>
      <c r="O35" s="66">
        <f t="shared" si="5"/>
        <v>25</v>
      </c>
      <c r="P35" s="65">
        <f>VLOOKUP($A35,'Return Data'!$B$7:$R$2700,11,0)</f>
        <v>3.3855</v>
      </c>
      <c r="Q35" s="66">
        <f t="shared" si="6"/>
        <v>5</v>
      </c>
      <c r="R35" s="65">
        <f>VLOOKUP($A35,'Return Data'!$B$7:$R$2700,12,0)</f>
        <v>4.1142000000000003</v>
      </c>
      <c r="S35" s="66">
        <f t="shared" si="7"/>
        <v>14</v>
      </c>
      <c r="T35" s="65">
        <f>VLOOKUP($A35,'Return Data'!$B$7:$R$2700,13,0)</f>
        <v>4.4249999999999998</v>
      </c>
      <c r="U35" s="66">
        <f t="shared" si="8"/>
        <v>12</v>
      </c>
      <c r="V35" s="65">
        <f>VLOOKUP($A35,'Return Data'!$B$7:$R$2700,17,0)</f>
        <v>5.6985999999999999</v>
      </c>
      <c r="W35" s="66">
        <f t="shared" si="8"/>
        <v>6</v>
      </c>
      <c r="X35" s="65">
        <f>VLOOKUP($A35,'Return Data'!$B$7:$R$2700,14,0)</f>
        <v>6.2328000000000001</v>
      </c>
      <c r="Y35" s="66">
        <f t="shared" si="9"/>
        <v>7</v>
      </c>
      <c r="Z35" s="65">
        <f>VLOOKUP($A35,'Return Data'!$B$7:$R$2700,16,0)</f>
        <v>7.5968999999999998</v>
      </c>
      <c r="AA35" s="67">
        <f t="shared" si="10"/>
        <v>6</v>
      </c>
    </row>
    <row r="36" spans="1:27" x14ac:dyDescent="0.3">
      <c r="A36" s="63" t="s">
        <v>255</v>
      </c>
      <c r="B36" s="64">
        <f>VLOOKUP($A36,'Return Data'!$B$7:$R$2700,3,0)</f>
        <v>44158</v>
      </c>
      <c r="C36" s="65">
        <f>VLOOKUP($A36,'Return Data'!$B$7:$R$2700,4,0)</f>
        <v>2860.4616000000001</v>
      </c>
      <c r="D36" s="65">
        <f>VLOOKUP($A36,'Return Data'!$B$7:$R$2700,5,0)</f>
        <v>2.4399000000000002</v>
      </c>
      <c r="E36" s="66">
        <f t="shared" si="0"/>
        <v>6</v>
      </c>
      <c r="F36" s="65">
        <f>VLOOKUP($A36,'Return Data'!$B$7:$R$2700,6,0)</f>
        <v>2.4449999999999998</v>
      </c>
      <c r="G36" s="66">
        <f t="shared" si="1"/>
        <v>24</v>
      </c>
      <c r="H36" s="65">
        <f>VLOOKUP($A36,'Return Data'!$B$7:$R$2700,7,0)</f>
        <v>3.0184000000000002</v>
      </c>
      <c r="I36" s="66">
        <f t="shared" si="2"/>
        <v>27</v>
      </c>
      <c r="J36" s="65">
        <f>VLOOKUP($A36,'Return Data'!$B$7:$R$2700,8,0)</f>
        <v>3.0709</v>
      </c>
      <c r="K36" s="66">
        <f t="shared" si="3"/>
        <v>27</v>
      </c>
      <c r="L36" s="65">
        <f>VLOOKUP($A36,'Return Data'!$B$7:$R$2700,9,0)</f>
        <v>3.0659999999999998</v>
      </c>
      <c r="M36" s="66">
        <f t="shared" si="4"/>
        <v>21</v>
      </c>
      <c r="N36" s="65">
        <f>VLOOKUP($A36,'Return Data'!$B$7:$R$2700,10,0)</f>
        <v>3.0819000000000001</v>
      </c>
      <c r="O36" s="66">
        <f t="shared" si="5"/>
        <v>29</v>
      </c>
      <c r="P36" s="65">
        <f>VLOOKUP($A36,'Return Data'!$B$7:$R$2700,11,0)</f>
        <v>3.1543999999999999</v>
      </c>
      <c r="Q36" s="66">
        <f t="shared" si="6"/>
        <v>27</v>
      </c>
      <c r="R36" s="65">
        <f>VLOOKUP($A36,'Return Data'!$B$7:$R$2700,12,0)</f>
        <v>3.6017000000000001</v>
      </c>
      <c r="S36" s="66">
        <f t="shared" si="7"/>
        <v>29</v>
      </c>
      <c r="T36" s="65">
        <f>VLOOKUP($A36,'Return Data'!$B$7:$R$2700,13,0)</f>
        <v>3.9864999999999999</v>
      </c>
      <c r="U36" s="66">
        <f t="shared" si="8"/>
        <v>29</v>
      </c>
      <c r="V36" s="65">
        <f>VLOOKUP($A36,'Return Data'!$B$7:$R$2700,17,0)</f>
        <v>5.1688999999999998</v>
      </c>
      <c r="W36" s="66">
        <f t="shared" si="8"/>
        <v>31</v>
      </c>
      <c r="X36" s="65">
        <f>VLOOKUP($A36,'Return Data'!$B$7:$R$2700,14,0)</f>
        <v>2.7816000000000001</v>
      </c>
      <c r="Y36" s="66">
        <f t="shared" si="9"/>
        <v>33</v>
      </c>
      <c r="Z36" s="65">
        <f>VLOOKUP($A36,'Return Data'!$B$7:$R$2700,16,0)</f>
        <v>6.6839000000000004</v>
      </c>
      <c r="AA36" s="67">
        <f t="shared" si="10"/>
        <v>28</v>
      </c>
    </row>
    <row r="37" spans="1:27" x14ac:dyDescent="0.3">
      <c r="A37" s="63" t="s">
        <v>256</v>
      </c>
      <c r="B37" s="64">
        <f>VLOOKUP($A37,'Return Data'!$B$7:$R$2700,3,0)</f>
        <v>44158</v>
      </c>
      <c r="C37" s="65">
        <f>VLOOKUP($A37,'Return Data'!$B$7:$R$2700,4,0)</f>
        <v>31.974900000000002</v>
      </c>
      <c r="D37" s="65">
        <f>VLOOKUP($A37,'Return Data'!$B$7:$R$2700,5,0)</f>
        <v>3.0823999999999998</v>
      </c>
      <c r="E37" s="66">
        <f t="shared" si="0"/>
        <v>1</v>
      </c>
      <c r="F37" s="65">
        <f>VLOOKUP($A37,'Return Data'!$B$7:$R$2700,6,0)</f>
        <v>3.3875000000000002</v>
      </c>
      <c r="G37" s="66">
        <f t="shared" si="1"/>
        <v>1</v>
      </c>
      <c r="H37" s="65">
        <f>VLOOKUP($A37,'Return Data'!$B$7:$R$2700,7,0)</f>
        <v>3.9331</v>
      </c>
      <c r="I37" s="66">
        <f t="shared" si="2"/>
        <v>1</v>
      </c>
      <c r="J37" s="65">
        <f>VLOOKUP($A37,'Return Data'!$B$7:$R$2700,8,0)</f>
        <v>4.0831999999999997</v>
      </c>
      <c r="K37" s="66">
        <f t="shared" si="3"/>
        <v>1</v>
      </c>
      <c r="L37" s="65">
        <f>VLOOKUP($A37,'Return Data'!$B$7:$R$2700,9,0)</f>
        <v>4.2388000000000003</v>
      </c>
      <c r="M37" s="66">
        <f t="shared" si="4"/>
        <v>1</v>
      </c>
      <c r="N37" s="65">
        <f>VLOOKUP($A37,'Return Data'!$B$7:$R$2700,10,0)</f>
        <v>4.7436999999999996</v>
      </c>
      <c r="O37" s="66">
        <f t="shared" si="5"/>
        <v>1</v>
      </c>
      <c r="P37" s="65">
        <f>VLOOKUP($A37,'Return Data'!$B$7:$R$2700,11,0)</f>
        <v>4.5476000000000001</v>
      </c>
      <c r="Q37" s="66">
        <f t="shared" si="6"/>
        <v>1</v>
      </c>
      <c r="R37" s="65">
        <f>VLOOKUP($A37,'Return Data'!$B$7:$R$2700,12,0)</f>
        <v>4.78</v>
      </c>
      <c r="S37" s="66">
        <f t="shared" si="7"/>
        <v>1</v>
      </c>
      <c r="T37" s="65">
        <f>VLOOKUP($A37,'Return Data'!$B$7:$R$2700,13,0)</f>
        <v>5.1321000000000003</v>
      </c>
      <c r="U37" s="66">
        <f t="shared" si="8"/>
        <v>1</v>
      </c>
      <c r="V37" s="65">
        <f>VLOOKUP($A37,'Return Data'!$B$7:$R$2700,17,0)</f>
        <v>6.1965000000000003</v>
      </c>
      <c r="W37" s="66">
        <f t="shared" si="8"/>
        <v>1</v>
      </c>
      <c r="X37" s="65">
        <f>VLOOKUP($A37,'Return Data'!$B$7:$R$2700,14,0)</f>
        <v>6.4715999999999996</v>
      </c>
      <c r="Y37" s="66">
        <f t="shared" si="9"/>
        <v>1</v>
      </c>
      <c r="Z37" s="65">
        <f>VLOOKUP($A37,'Return Data'!$B$7:$R$2700,16,0)</f>
        <v>7.968</v>
      </c>
      <c r="AA37" s="67">
        <f t="shared" si="10"/>
        <v>1</v>
      </c>
    </row>
    <row r="38" spans="1:27" x14ac:dyDescent="0.3">
      <c r="A38" s="63" t="s">
        <v>257</v>
      </c>
      <c r="B38" s="64">
        <f>VLOOKUP($A38,'Return Data'!$B$7:$R$2700,3,0)</f>
        <v>44158</v>
      </c>
      <c r="C38" s="65">
        <f>VLOOKUP($A38,'Return Data'!$B$7:$R$2700,4,0)</f>
        <v>27.432200000000002</v>
      </c>
      <c r="D38" s="65">
        <f>VLOOKUP($A38,'Return Data'!$B$7:$R$2700,5,0)</f>
        <v>1.4637</v>
      </c>
      <c r="E38" s="66">
        <f t="shared" si="0"/>
        <v>35</v>
      </c>
      <c r="F38" s="65">
        <f>VLOOKUP($A38,'Return Data'!$B$7:$R$2700,6,0)</f>
        <v>2.218</v>
      </c>
      <c r="G38" s="66">
        <f t="shared" si="1"/>
        <v>35</v>
      </c>
      <c r="H38" s="65">
        <f>VLOOKUP($A38,'Return Data'!$B$7:$R$2700,7,0)</f>
        <v>3.1381999999999999</v>
      </c>
      <c r="I38" s="66">
        <f t="shared" si="2"/>
        <v>14</v>
      </c>
      <c r="J38" s="65">
        <f>VLOOKUP($A38,'Return Data'!$B$7:$R$2700,8,0)</f>
        <v>3.1305999999999998</v>
      </c>
      <c r="K38" s="66">
        <f t="shared" si="3"/>
        <v>21</v>
      </c>
      <c r="L38" s="65">
        <f>VLOOKUP($A38,'Return Data'!$B$7:$R$2700,9,0)</f>
        <v>3.0293999999999999</v>
      </c>
      <c r="M38" s="66">
        <f t="shared" si="4"/>
        <v>26</v>
      </c>
      <c r="N38" s="65">
        <f>VLOOKUP($A38,'Return Data'!$B$7:$R$2700,10,0)</f>
        <v>3.0224000000000002</v>
      </c>
      <c r="O38" s="66">
        <f t="shared" si="5"/>
        <v>30</v>
      </c>
      <c r="P38" s="65">
        <f>VLOOKUP($A38,'Return Data'!$B$7:$R$2700,11,0)</f>
        <v>2.9897</v>
      </c>
      <c r="Q38" s="66">
        <f t="shared" si="6"/>
        <v>31</v>
      </c>
      <c r="R38" s="65">
        <f>VLOOKUP($A38,'Return Data'!$B$7:$R$2700,12,0)</f>
        <v>3.41</v>
      </c>
      <c r="S38" s="66">
        <f t="shared" si="7"/>
        <v>33</v>
      </c>
      <c r="T38" s="65">
        <f>VLOOKUP($A38,'Return Data'!$B$7:$R$2700,13,0)</f>
        <v>3.7869999999999999</v>
      </c>
      <c r="U38" s="66">
        <f t="shared" si="8"/>
        <v>34</v>
      </c>
      <c r="V38" s="65">
        <f>VLOOKUP($A38,'Return Data'!$B$7:$R$2700,17,0)</f>
        <v>5.0073999999999996</v>
      </c>
      <c r="W38" s="66">
        <f t="shared" si="8"/>
        <v>32</v>
      </c>
      <c r="X38" s="65">
        <f>VLOOKUP($A38,'Return Data'!$B$7:$R$2700,14,0)</f>
        <v>5.4748000000000001</v>
      </c>
      <c r="Y38" s="66">
        <f t="shared" si="9"/>
        <v>31</v>
      </c>
      <c r="Z38" s="65">
        <f>VLOOKUP($A38,'Return Data'!$B$7:$R$2700,16,0)</f>
        <v>7.0952999999999999</v>
      </c>
      <c r="AA38" s="67">
        <f t="shared" si="10"/>
        <v>25</v>
      </c>
    </row>
    <row r="39" spans="1:27" x14ac:dyDescent="0.3">
      <c r="A39" s="63" t="s">
        <v>260</v>
      </c>
      <c r="B39" s="64">
        <f>VLOOKUP($A39,'Return Data'!$B$7:$R$2700,3,0)</f>
        <v>44158</v>
      </c>
      <c r="C39" s="65">
        <f>VLOOKUP($A39,'Return Data'!$B$7:$R$2700,4,0)</f>
        <v>3169.1203999999998</v>
      </c>
      <c r="D39" s="65">
        <f>VLOOKUP($A39,'Return Data'!$B$7:$R$2700,5,0)</f>
        <v>1.7715000000000001</v>
      </c>
      <c r="E39" s="66">
        <f t="shared" si="0"/>
        <v>31</v>
      </c>
      <c r="F39" s="65">
        <f>VLOOKUP($A39,'Return Data'!$B$7:$R$2700,6,0)</f>
        <v>2.3496000000000001</v>
      </c>
      <c r="G39" s="66">
        <f t="shared" si="1"/>
        <v>30</v>
      </c>
      <c r="H39" s="65">
        <f>VLOOKUP($A39,'Return Data'!$B$7:$R$2700,7,0)</f>
        <v>3.0695000000000001</v>
      </c>
      <c r="I39" s="66">
        <f t="shared" si="2"/>
        <v>25</v>
      </c>
      <c r="J39" s="65">
        <f>VLOOKUP($A39,'Return Data'!$B$7:$R$2700,8,0)</f>
        <v>3.1511999999999998</v>
      </c>
      <c r="K39" s="66">
        <f t="shared" si="3"/>
        <v>17</v>
      </c>
      <c r="L39" s="65">
        <f>VLOOKUP($A39,'Return Data'!$B$7:$R$2700,9,0)</f>
        <v>3.0571999999999999</v>
      </c>
      <c r="M39" s="66">
        <f t="shared" si="4"/>
        <v>23</v>
      </c>
      <c r="N39" s="65">
        <f>VLOOKUP($A39,'Return Data'!$B$7:$R$2700,10,0)</f>
        <v>3.1751</v>
      </c>
      <c r="O39" s="66">
        <f t="shared" si="5"/>
        <v>13</v>
      </c>
      <c r="P39" s="65">
        <f>VLOOKUP($A39,'Return Data'!$B$7:$R$2700,11,0)</f>
        <v>3.3178999999999998</v>
      </c>
      <c r="Q39" s="66">
        <f t="shared" si="6"/>
        <v>13</v>
      </c>
      <c r="R39" s="65">
        <f>VLOOKUP($A39,'Return Data'!$B$7:$R$2700,12,0)</f>
        <v>4.1318999999999999</v>
      </c>
      <c r="S39" s="66">
        <f t="shared" si="7"/>
        <v>13</v>
      </c>
      <c r="T39" s="65">
        <f>VLOOKUP($A39,'Return Data'!$B$7:$R$2700,13,0)</f>
        <v>4.4089999999999998</v>
      </c>
      <c r="U39" s="66">
        <f t="shared" si="8"/>
        <v>13</v>
      </c>
      <c r="V39" s="65">
        <f>VLOOKUP($A39,'Return Data'!$B$7:$R$2700,17,0)</f>
        <v>5.5675999999999997</v>
      </c>
      <c r="W39" s="66">
        <f t="shared" si="8"/>
        <v>19</v>
      </c>
      <c r="X39" s="65">
        <f>VLOOKUP($A39,'Return Data'!$B$7:$R$2700,14,0)</f>
        <v>6.1108000000000002</v>
      </c>
      <c r="Y39" s="66">
        <f t="shared" si="9"/>
        <v>20</v>
      </c>
      <c r="Z39" s="65">
        <f>VLOOKUP($A39,'Return Data'!$B$7:$R$2700,16,0)</f>
        <v>7.0761000000000003</v>
      </c>
      <c r="AA39" s="67">
        <f t="shared" si="10"/>
        <v>26</v>
      </c>
    </row>
    <row r="40" spans="1:27" x14ac:dyDescent="0.3">
      <c r="A40" s="63" t="s">
        <v>261</v>
      </c>
      <c r="B40" s="64">
        <f>VLOOKUP($A40,'Return Data'!$B$7:$R$2700,3,0)</f>
        <v>44158</v>
      </c>
      <c r="C40" s="65">
        <f>VLOOKUP($A40,'Return Data'!$B$7:$R$2700,4,0)</f>
        <v>42.652200000000001</v>
      </c>
      <c r="D40" s="65">
        <f>VLOOKUP($A40,'Return Data'!$B$7:$R$2700,5,0)</f>
        <v>1.8828</v>
      </c>
      <c r="E40" s="66">
        <f t="shared" si="0"/>
        <v>28</v>
      </c>
      <c r="F40" s="65">
        <f>VLOOKUP($A40,'Return Data'!$B$7:$R$2700,6,0)</f>
        <v>2.4537</v>
      </c>
      <c r="G40" s="66">
        <f t="shared" si="1"/>
        <v>22</v>
      </c>
      <c r="H40" s="65">
        <f>VLOOKUP($A40,'Return Data'!$B$7:$R$2700,7,0)</f>
        <v>3.1804999999999999</v>
      </c>
      <c r="I40" s="66">
        <f t="shared" si="2"/>
        <v>10</v>
      </c>
      <c r="J40" s="65">
        <f>VLOOKUP($A40,'Return Data'!$B$7:$R$2700,8,0)</f>
        <v>3.2130999999999998</v>
      </c>
      <c r="K40" s="66">
        <f t="shared" si="3"/>
        <v>10</v>
      </c>
      <c r="L40" s="65">
        <f>VLOOKUP($A40,'Return Data'!$B$7:$R$2700,9,0)</f>
        <v>3.1137999999999999</v>
      </c>
      <c r="M40" s="66">
        <f t="shared" si="4"/>
        <v>12</v>
      </c>
      <c r="N40" s="65">
        <f>VLOOKUP($A40,'Return Data'!$B$7:$R$2700,10,0)</f>
        <v>3.2305000000000001</v>
      </c>
      <c r="O40" s="66">
        <f t="shared" si="5"/>
        <v>5</v>
      </c>
      <c r="P40" s="65">
        <f>VLOOKUP($A40,'Return Data'!$B$7:$R$2700,11,0)</f>
        <v>3.3085</v>
      </c>
      <c r="Q40" s="66">
        <f t="shared" si="6"/>
        <v>14</v>
      </c>
      <c r="R40" s="65">
        <f>VLOOKUP($A40,'Return Data'!$B$7:$R$2700,12,0)</f>
        <v>4.0766</v>
      </c>
      <c r="S40" s="66">
        <f t="shared" si="7"/>
        <v>17</v>
      </c>
      <c r="T40" s="65">
        <f>VLOOKUP($A40,'Return Data'!$B$7:$R$2700,13,0)</f>
        <v>4.4000000000000004</v>
      </c>
      <c r="U40" s="66">
        <f t="shared" si="8"/>
        <v>16</v>
      </c>
      <c r="V40" s="65">
        <f>VLOOKUP($A40,'Return Data'!$B$7:$R$2700,17,0)</f>
        <v>5.6238999999999999</v>
      </c>
      <c r="W40" s="66">
        <f t="shared" si="8"/>
        <v>12</v>
      </c>
      <c r="X40" s="65">
        <f>VLOOKUP($A40,'Return Data'!$B$7:$R$2700,14,0)</f>
        <v>6.1675000000000004</v>
      </c>
      <c r="Y40" s="66">
        <f t="shared" si="9"/>
        <v>14</v>
      </c>
      <c r="Z40" s="65">
        <f>VLOOKUP($A40,'Return Data'!$B$7:$R$2700,16,0)</f>
        <v>7.4824000000000002</v>
      </c>
      <c r="AA40" s="67">
        <f t="shared" si="10"/>
        <v>11</v>
      </c>
    </row>
    <row r="41" spans="1:27" x14ac:dyDescent="0.3">
      <c r="A41" s="63" t="s">
        <v>262</v>
      </c>
      <c r="B41" s="64">
        <f>VLOOKUP($A41,'Return Data'!$B$7:$R$2700,3,0)</f>
        <v>44158</v>
      </c>
      <c r="C41" s="65">
        <f>VLOOKUP($A41,'Return Data'!$B$7:$R$2700,4,0)</f>
        <v>3191.4286999999999</v>
      </c>
      <c r="D41" s="65">
        <f>VLOOKUP($A41,'Return Data'!$B$7:$R$2700,5,0)</f>
        <v>1.7727999999999999</v>
      </c>
      <c r="E41" s="66">
        <f t="shared" si="0"/>
        <v>30</v>
      </c>
      <c r="F41" s="65">
        <f>VLOOKUP($A41,'Return Data'!$B$7:$R$2700,6,0)</f>
        <v>2.3351000000000002</v>
      </c>
      <c r="G41" s="66">
        <f t="shared" si="1"/>
        <v>32</v>
      </c>
      <c r="H41" s="65">
        <f>VLOOKUP($A41,'Return Data'!$B$7:$R$2700,7,0)</f>
        <v>3.1493000000000002</v>
      </c>
      <c r="I41" s="66">
        <f t="shared" si="2"/>
        <v>13</v>
      </c>
      <c r="J41" s="65">
        <f>VLOOKUP($A41,'Return Data'!$B$7:$R$2700,8,0)</f>
        <v>3.2425999999999999</v>
      </c>
      <c r="K41" s="66">
        <f t="shared" si="3"/>
        <v>8</v>
      </c>
      <c r="L41" s="65">
        <f>VLOOKUP($A41,'Return Data'!$B$7:$R$2700,9,0)</f>
        <v>3.1019000000000001</v>
      </c>
      <c r="M41" s="66">
        <f t="shared" si="4"/>
        <v>14</v>
      </c>
      <c r="N41" s="65">
        <f>VLOOKUP($A41,'Return Data'!$B$7:$R$2700,10,0)</f>
        <v>3.1941999999999999</v>
      </c>
      <c r="O41" s="66">
        <f t="shared" si="5"/>
        <v>8</v>
      </c>
      <c r="P41" s="65">
        <f>VLOOKUP($A41,'Return Data'!$B$7:$R$2700,11,0)</f>
        <v>3.3048999999999999</v>
      </c>
      <c r="Q41" s="66">
        <f t="shared" si="6"/>
        <v>16</v>
      </c>
      <c r="R41" s="65">
        <f>VLOOKUP($A41,'Return Data'!$B$7:$R$2700,12,0)</f>
        <v>4.3007</v>
      </c>
      <c r="S41" s="66">
        <f t="shared" si="7"/>
        <v>3</v>
      </c>
      <c r="T41" s="65">
        <f>VLOOKUP($A41,'Return Data'!$B$7:$R$2700,13,0)</f>
        <v>4.5400999999999998</v>
      </c>
      <c r="U41" s="66">
        <f t="shared" si="8"/>
        <v>3</v>
      </c>
      <c r="V41" s="65">
        <f>VLOOKUP($A41,'Return Data'!$B$7:$R$2700,17,0)</f>
        <v>5.6802999999999999</v>
      </c>
      <c r="W41" s="66">
        <f t="shared" si="8"/>
        <v>8</v>
      </c>
      <c r="X41" s="65">
        <f>VLOOKUP($A41,'Return Data'!$B$7:$R$2700,14,0)</f>
        <v>6.2195999999999998</v>
      </c>
      <c r="Y41" s="66">
        <f t="shared" si="9"/>
        <v>8</v>
      </c>
      <c r="Z41" s="65">
        <f>VLOOKUP($A41,'Return Data'!$B$7:$R$2700,16,0)</f>
        <v>7.4080000000000004</v>
      </c>
      <c r="AA41" s="67">
        <f t="shared" si="10"/>
        <v>15</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44158</v>
      </c>
      <c r="C43" s="65">
        <f>VLOOKUP($A43,'Return Data'!$B$7:$R$2700,4,0)</f>
        <v>1944.9765</v>
      </c>
      <c r="D43" s="65">
        <f>VLOOKUP($A43,'Return Data'!$B$7:$R$2700,5,0)</f>
        <v>2.0512999999999999</v>
      </c>
      <c r="E43" s="66">
        <f t="shared" si="0"/>
        <v>21</v>
      </c>
      <c r="F43" s="65">
        <f>VLOOKUP($A43,'Return Data'!$B$7:$R$2700,6,0)</f>
        <v>2.4769999999999999</v>
      </c>
      <c r="G43" s="66">
        <f t="shared" si="1"/>
        <v>15</v>
      </c>
      <c r="H43" s="65">
        <f>VLOOKUP($A43,'Return Data'!$B$7:$R$2700,7,0)</f>
        <v>3.1105999999999998</v>
      </c>
      <c r="I43" s="66">
        <f t="shared" si="2"/>
        <v>23</v>
      </c>
      <c r="J43" s="65">
        <f>VLOOKUP($A43,'Return Data'!$B$7:$R$2700,8,0)</f>
        <v>3.1147999999999998</v>
      </c>
      <c r="K43" s="66">
        <f t="shared" si="3"/>
        <v>23</v>
      </c>
      <c r="L43" s="65">
        <f>VLOOKUP($A43,'Return Data'!$B$7:$R$2700,9,0)</f>
        <v>3.0783</v>
      </c>
      <c r="M43" s="66">
        <f t="shared" si="4"/>
        <v>18</v>
      </c>
      <c r="N43" s="65">
        <f>VLOOKUP($A43,'Return Data'!$B$7:$R$2700,10,0)</f>
        <v>3.1659000000000002</v>
      </c>
      <c r="O43" s="66">
        <f t="shared" si="5"/>
        <v>15</v>
      </c>
      <c r="P43" s="65">
        <f>VLOOKUP($A43,'Return Data'!$B$7:$R$2700,11,0)</f>
        <v>3.2894000000000001</v>
      </c>
      <c r="Q43" s="66">
        <f t="shared" si="6"/>
        <v>17</v>
      </c>
      <c r="R43" s="65">
        <f>VLOOKUP($A43,'Return Data'!$B$7:$R$2700,12,0)</f>
        <v>4.2870999999999997</v>
      </c>
      <c r="S43" s="66">
        <f t="shared" si="7"/>
        <v>4</v>
      </c>
      <c r="T43" s="65">
        <f>VLOOKUP($A43,'Return Data'!$B$7:$R$2700,13,0)</f>
        <v>4.5378999999999996</v>
      </c>
      <c r="U43" s="66">
        <f t="shared" si="8"/>
        <v>4</v>
      </c>
      <c r="V43" s="65">
        <f>VLOOKUP($A43,'Return Data'!$B$7:$R$2700,17,0)</f>
        <v>5.5515999999999996</v>
      </c>
      <c r="W43" s="66">
        <f t="shared" si="8"/>
        <v>22</v>
      </c>
      <c r="X43" s="65">
        <f>VLOOKUP($A43,'Return Data'!$B$7:$R$2700,14,0)</f>
        <v>4.8799000000000001</v>
      </c>
      <c r="Y43" s="66">
        <f t="shared" si="9"/>
        <v>32</v>
      </c>
      <c r="Z43" s="65">
        <f>VLOOKUP($A43,'Return Data'!$B$7:$R$2700,16,0)</f>
        <v>7.2919</v>
      </c>
      <c r="AA43" s="67">
        <f t="shared" si="10"/>
        <v>18</v>
      </c>
    </row>
    <row r="44" spans="1:27" x14ac:dyDescent="0.3">
      <c r="A44" s="63" t="s">
        <v>264</v>
      </c>
      <c r="B44" s="64">
        <f>VLOOKUP($A44,'Return Data'!$B$7:$R$2700,3,0)</f>
        <v>44158</v>
      </c>
      <c r="C44" s="65">
        <f>VLOOKUP($A44,'Return Data'!$B$7:$R$2700,4,0)</f>
        <v>3317.4549999999999</v>
      </c>
      <c r="D44" s="65">
        <f>VLOOKUP($A44,'Return Data'!$B$7:$R$2700,5,0)</f>
        <v>2.0268000000000002</v>
      </c>
      <c r="E44" s="66">
        <f t="shared" si="0"/>
        <v>23</v>
      </c>
      <c r="F44" s="65">
        <f>VLOOKUP($A44,'Return Data'!$B$7:$R$2700,6,0)</f>
        <v>2.4577</v>
      </c>
      <c r="G44" s="66">
        <f t="shared" si="1"/>
        <v>21</v>
      </c>
      <c r="H44" s="65">
        <f>VLOOKUP($A44,'Return Data'!$B$7:$R$2700,7,0)</f>
        <v>3.1368</v>
      </c>
      <c r="I44" s="66">
        <f t="shared" si="2"/>
        <v>15</v>
      </c>
      <c r="J44" s="65">
        <f>VLOOKUP($A44,'Return Data'!$B$7:$R$2700,8,0)</f>
        <v>3.1861999999999999</v>
      </c>
      <c r="K44" s="66">
        <f t="shared" si="3"/>
        <v>12</v>
      </c>
      <c r="L44" s="65">
        <f>VLOOKUP($A44,'Return Data'!$B$7:$R$2700,9,0)</f>
        <v>3.1160999999999999</v>
      </c>
      <c r="M44" s="66">
        <f t="shared" si="4"/>
        <v>11</v>
      </c>
      <c r="N44" s="65">
        <f>VLOOKUP($A44,'Return Data'!$B$7:$R$2700,10,0)</f>
        <v>3.2103000000000002</v>
      </c>
      <c r="O44" s="66">
        <f t="shared" si="5"/>
        <v>7</v>
      </c>
      <c r="P44" s="65">
        <f>VLOOKUP($A44,'Return Data'!$B$7:$R$2700,11,0)</f>
        <v>3.3338000000000001</v>
      </c>
      <c r="Q44" s="66">
        <f t="shared" si="6"/>
        <v>11</v>
      </c>
      <c r="R44" s="65">
        <f>VLOOKUP($A44,'Return Data'!$B$7:$R$2700,12,0)</f>
        <v>4.1337999999999999</v>
      </c>
      <c r="S44" s="66">
        <f t="shared" si="7"/>
        <v>12</v>
      </c>
      <c r="T44" s="65">
        <f>VLOOKUP($A44,'Return Data'!$B$7:$R$2700,13,0)</f>
        <v>4.4058000000000002</v>
      </c>
      <c r="U44" s="66">
        <f t="shared" si="8"/>
        <v>14</v>
      </c>
      <c r="V44" s="65">
        <f>VLOOKUP($A44,'Return Data'!$B$7:$R$2700,17,0)</f>
        <v>5.6379999999999999</v>
      </c>
      <c r="W44" s="66">
        <f t="shared" si="8"/>
        <v>10</v>
      </c>
      <c r="X44" s="65">
        <f>VLOOKUP($A44,'Return Data'!$B$7:$R$2700,14,0)</f>
        <v>6.1939000000000002</v>
      </c>
      <c r="Y44" s="66">
        <f t="shared" si="9"/>
        <v>10</v>
      </c>
      <c r="Z44" s="65">
        <f>VLOOKUP($A44,'Return Data'!$B$7:$R$2700,16,0)</f>
        <v>7.1835000000000004</v>
      </c>
      <c r="AA44" s="67">
        <f t="shared" si="10"/>
        <v>23</v>
      </c>
    </row>
    <row r="45" spans="1:27" x14ac:dyDescent="0.3">
      <c r="A45" s="63" t="s">
        <v>265</v>
      </c>
      <c r="B45" s="64">
        <f>VLOOKUP($A45,'Return Data'!$B$7:$R$2700,3,0)</f>
        <v>44158</v>
      </c>
      <c r="C45" s="65">
        <f>VLOOKUP($A45,'Return Data'!$B$7:$R$2700,4,0)</f>
        <v>1099.1016</v>
      </c>
      <c r="D45" s="65">
        <f>VLOOKUP($A45,'Return Data'!$B$7:$R$2700,5,0)</f>
        <v>1.0727</v>
      </c>
      <c r="E45" s="66">
        <f t="shared" si="0"/>
        <v>37</v>
      </c>
      <c r="F45" s="65">
        <f>VLOOKUP($A45,'Return Data'!$B$7:$R$2700,6,0)</f>
        <v>2.0482</v>
      </c>
      <c r="G45" s="66">
        <f t="shared" si="1"/>
        <v>37</v>
      </c>
      <c r="H45" s="65">
        <f>VLOOKUP($A45,'Return Data'!$B$7:$R$2700,7,0)</f>
        <v>2.9658000000000002</v>
      </c>
      <c r="I45" s="66">
        <f t="shared" si="2"/>
        <v>29</v>
      </c>
      <c r="J45" s="65">
        <f>VLOOKUP($A45,'Return Data'!$B$7:$R$2700,8,0)</f>
        <v>3.2067000000000001</v>
      </c>
      <c r="K45" s="66">
        <f t="shared" si="3"/>
        <v>11</v>
      </c>
      <c r="L45" s="65">
        <f>VLOOKUP($A45,'Return Data'!$B$7:$R$2700,9,0)</f>
        <v>3.0097</v>
      </c>
      <c r="M45" s="66">
        <f t="shared" si="4"/>
        <v>27</v>
      </c>
      <c r="N45" s="65">
        <f>VLOOKUP($A45,'Return Data'!$B$7:$R$2700,10,0)</f>
        <v>2.9902000000000002</v>
      </c>
      <c r="O45" s="66">
        <f t="shared" si="5"/>
        <v>33</v>
      </c>
      <c r="P45" s="65">
        <f>VLOOKUP($A45,'Return Data'!$B$7:$R$2700,11,0)</f>
        <v>2.9645999999999999</v>
      </c>
      <c r="Q45" s="66">
        <f t="shared" si="6"/>
        <v>33</v>
      </c>
      <c r="R45" s="65">
        <f>VLOOKUP($A45,'Return Data'!$B$7:$R$2700,12,0)</f>
        <v>3.3912</v>
      </c>
      <c r="S45" s="66">
        <f t="shared" si="7"/>
        <v>34</v>
      </c>
      <c r="T45" s="65">
        <f>VLOOKUP($A45,'Return Data'!$B$7:$R$2700,13,0)</f>
        <v>3.8660000000000001</v>
      </c>
      <c r="U45" s="66">
        <f t="shared" si="8"/>
        <v>31</v>
      </c>
      <c r="V45" s="65"/>
      <c r="W45" s="66"/>
      <c r="X45" s="65"/>
      <c r="Y45" s="66"/>
      <c r="Z45" s="65">
        <f>VLOOKUP($A45,'Return Data'!$B$7:$R$2700,16,0)</f>
        <v>5.2140000000000004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2.0220894736842103</v>
      </c>
      <c r="E47" s="65"/>
      <c r="F47" s="75">
        <f>AVERAGE(F8:F45)</f>
        <v>2.4072631578947363</v>
      </c>
      <c r="G47" s="65"/>
      <c r="H47" s="75">
        <f>AVERAGE(H8:H45)</f>
        <v>3.0132184210526312</v>
      </c>
      <c r="I47" s="65"/>
      <c r="J47" s="75">
        <f>AVERAGE(J8:J45)</f>
        <v>3.044518421052631</v>
      </c>
      <c r="K47" s="65"/>
      <c r="L47" s="75">
        <f>AVERAGE(L8:L45)</f>
        <v>2.9941842105263157</v>
      </c>
      <c r="M47" s="65"/>
      <c r="N47" s="75">
        <f>AVERAGE(N8:N45)</f>
        <v>3.0796078947368422</v>
      </c>
      <c r="O47" s="65"/>
      <c r="P47" s="75">
        <f>AVERAGE(P8:P45)</f>
        <v>3.166007894736842</v>
      </c>
      <c r="Q47" s="65"/>
      <c r="R47" s="75">
        <f>AVERAGE(R8:R45)</f>
        <v>3.8450368421052632</v>
      </c>
      <c r="S47" s="65"/>
      <c r="T47" s="75">
        <f>AVERAGE(T8:T45)</f>
        <v>4.1562947368421064</v>
      </c>
      <c r="U47" s="65"/>
      <c r="V47" s="75">
        <f>AVERAGE(V8:V45)</f>
        <v>5.3708857142857154</v>
      </c>
      <c r="W47" s="65"/>
      <c r="X47" s="75">
        <f>AVERAGE(X8:X45)</f>
        <v>5.796738235294117</v>
      </c>
      <c r="Y47" s="65"/>
      <c r="Z47" s="75">
        <f>AVERAGE(Z8:Z45)</f>
        <v>6.7195526315789476</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3.0823999999999998</v>
      </c>
      <c r="E49" s="95"/>
      <c r="F49" s="79">
        <f>MAX(F8:F45)</f>
        <v>3.3875000000000002</v>
      </c>
      <c r="G49" s="95"/>
      <c r="H49" s="79">
        <f>MAX(H8:H45)</f>
        <v>3.9331</v>
      </c>
      <c r="I49" s="95"/>
      <c r="J49" s="79">
        <f>MAX(J8:J45)</f>
        <v>4.0831999999999997</v>
      </c>
      <c r="K49" s="95"/>
      <c r="L49" s="79">
        <f>MAX(L8:L45)</f>
        <v>4.2388000000000003</v>
      </c>
      <c r="M49" s="95"/>
      <c r="N49" s="79">
        <f>MAX(N8:N45)</f>
        <v>4.7436999999999996</v>
      </c>
      <c r="O49" s="95"/>
      <c r="P49" s="79">
        <f>MAX(P8:P45)</f>
        <v>4.5476000000000001</v>
      </c>
      <c r="Q49" s="95"/>
      <c r="R49" s="79">
        <f>MAX(R8:R45)</f>
        <v>4.78</v>
      </c>
      <c r="S49" s="95"/>
      <c r="T49" s="79">
        <f>MAX(T8:T45)</f>
        <v>5.1321000000000003</v>
      </c>
      <c r="U49" s="95"/>
      <c r="V49" s="79">
        <f>MAX(V8:V45)</f>
        <v>6.1965000000000003</v>
      </c>
      <c r="W49" s="95"/>
      <c r="X49" s="79">
        <f>MAX(X8:X45)</f>
        <v>6.4715999999999996</v>
      </c>
      <c r="Y49" s="95"/>
      <c r="Z49" s="79">
        <f>MAX(Z8:Z45)</f>
        <v>7.968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1870</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44158</v>
      </c>
      <c r="E7" s="176">
        <v>809.88</v>
      </c>
      <c r="F7" s="176">
        <v>1.1048</v>
      </c>
      <c r="G7" s="176">
        <v>1.1048</v>
      </c>
      <c r="H7" s="176">
        <v>2.7806000000000002</v>
      </c>
      <c r="I7" s="176">
        <v>4.1151</v>
      </c>
      <c r="J7" s="176">
        <v>8.0532000000000004</v>
      </c>
      <c r="K7" s="176">
        <v>13.064399999999999</v>
      </c>
      <c r="L7" s="176">
        <v>35.517600000000002</v>
      </c>
      <c r="M7" s="176">
        <v>7.1965000000000003</v>
      </c>
      <c r="N7" s="176">
        <v>7.0251000000000001</v>
      </c>
      <c r="O7" s="176">
        <v>2.2292000000000001</v>
      </c>
      <c r="P7" s="176">
        <v>7.8754</v>
      </c>
      <c r="Q7" s="176">
        <v>18.566500000000001</v>
      </c>
      <c r="R7" s="176">
        <v>6.4539999999999997</v>
      </c>
      <c r="S7" s="118" t="s">
        <v>1871</v>
      </c>
    </row>
    <row r="8" spans="1:19" x14ac:dyDescent="0.3">
      <c r="A8" s="172" t="s">
        <v>479</v>
      </c>
      <c r="B8" s="172" t="s">
        <v>481</v>
      </c>
      <c r="C8" s="172">
        <v>120517</v>
      </c>
      <c r="D8" s="175">
        <v>44158</v>
      </c>
      <c r="E8" s="176">
        <v>874.82</v>
      </c>
      <c r="F8" s="176">
        <v>1.1107</v>
      </c>
      <c r="G8" s="176">
        <v>1.1107</v>
      </c>
      <c r="H8" s="176">
        <v>2.8027000000000002</v>
      </c>
      <c r="I8" s="176">
        <v>4.149</v>
      </c>
      <c r="J8" s="176">
        <v>8.1293000000000006</v>
      </c>
      <c r="K8" s="176">
        <v>13.305400000000001</v>
      </c>
      <c r="L8" s="176">
        <v>36.0867</v>
      </c>
      <c r="M8" s="176">
        <v>7.8467000000000002</v>
      </c>
      <c r="N8" s="176">
        <v>7.8906000000000001</v>
      </c>
      <c r="O8" s="176">
        <v>3.1701999999999999</v>
      </c>
      <c r="P8" s="176">
        <v>9.0182000000000002</v>
      </c>
      <c r="Q8" s="176">
        <v>12.3413</v>
      </c>
      <c r="R8" s="176">
        <v>7.2859999999999996</v>
      </c>
      <c r="S8" s="118" t="s">
        <v>1871</v>
      </c>
    </row>
    <row r="9" spans="1:19" x14ac:dyDescent="0.3">
      <c r="A9" s="172" t="s">
        <v>479</v>
      </c>
      <c r="B9" s="172" t="s">
        <v>482</v>
      </c>
      <c r="C9" s="172">
        <v>144394</v>
      </c>
      <c r="D9" s="175">
        <v>44158</v>
      </c>
      <c r="E9" s="176">
        <v>12.69</v>
      </c>
      <c r="F9" s="176">
        <v>0.71430000000000005</v>
      </c>
      <c r="G9" s="176">
        <v>0.71430000000000005</v>
      </c>
      <c r="H9" s="176">
        <v>2.6699000000000002</v>
      </c>
      <c r="I9" s="176">
        <v>4.3586</v>
      </c>
      <c r="J9" s="176">
        <v>9.1143999999999998</v>
      </c>
      <c r="K9" s="176">
        <v>12.6998</v>
      </c>
      <c r="L9" s="176">
        <v>32.879600000000003</v>
      </c>
      <c r="M9" s="176">
        <v>7.5423999999999998</v>
      </c>
      <c r="N9" s="176">
        <v>12.6998</v>
      </c>
      <c r="O9" s="176"/>
      <c r="P9" s="176"/>
      <c r="Q9" s="176">
        <v>10.9475</v>
      </c>
      <c r="R9" s="176">
        <v>15.0486</v>
      </c>
      <c r="S9" s="118" t="s">
        <v>1871</v>
      </c>
    </row>
    <row r="10" spans="1:19" x14ac:dyDescent="0.3">
      <c r="A10" s="172" t="s">
        <v>479</v>
      </c>
      <c r="B10" s="172" t="s">
        <v>483</v>
      </c>
      <c r="C10" s="172">
        <v>144393</v>
      </c>
      <c r="D10" s="175">
        <v>44158</v>
      </c>
      <c r="E10" s="176">
        <v>12.26</v>
      </c>
      <c r="F10" s="176">
        <v>0.73950000000000005</v>
      </c>
      <c r="G10" s="176">
        <v>0.73950000000000005</v>
      </c>
      <c r="H10" s="176">
        <v>2.6800999999999999</v>
      </c>
      <c r="I10" s="176">
        <v>4.3403999999999998</v>
      </c>
      <c r="J10" s="176">
        <v>9.0747</v>
      </c>
      <c r="K10" s="176">
        <v>12.374000000000001</v>
      </c>
      <c r="L10" s="176">
        <v>31.969899999999999</v>
      </c>
      <c r="M10" s="176">
        <v>6.4236000000000004</v>
      </c>
      <c r="N10" s="176">
        <v>11.2523</v>
      </c>
      <c r="O10" s="176"/>
      <c r="P10" s="176"/>
      <c r="Q10" s="176">
        <v>9.2921999999999993</v>
      </c>
      <c r="R10" s="176">
        <v>13.3834</v>
      </c>
      <c r="S10" s="118" t="s">
        <v>1871</v>
      </c>
    </row>
    <row r="11" spans="1:19" x14ac:dyDescent="0.3">
      <c r="A11" s="172" t="s">
        <v>479</v>
      </c>
      <c r="B11" s="172" t="s">
        <v>484</v>
      </c>
      <c r="C11" s="172">
        <v>101912</v>
      </c>
      <c r="D11" s="175">
        <v>44158</v>
      </c>
      <c r="E11" s="176">
        <v>60.71</v>
      </c>
      <c r="F11" s="176">
        <v>0.2477</v>
      </c>
      <c r="G11" s="176">
        <v>0.2477</v>
      </c>
      <c r="H11" s="176">
        <v>0.91420000000000001</v>
      </c>
      <c r="I11" s="176">
        <v>1.8111999999999999</v>
      </c>
      <c r="J11" s="176">
        <v>5.8033999999999999</v>
      </c>
      <c r="K11" s="176">
        <v>10.0816</v>
      </c>
      <c r="L11" s="176">
        <v>31.606300000000001</v>
      </c>
      <c r="M11" s="176">
        <v>5.3627000000000002</v>
      </c>
      <c r="N11" s="176">
        <v>10.603</v>
      </c>
      <c r="O11" s="176">
        <v>2.6101000000000001</v>
      </c>
      <c r="P11" s="176">
        <v>7.4600999999999997</v>
      </c>
      <c r="Q11" s="176">
        <v>11.047700000000001</v>
      </c>
      <c r="R11" s="176">
        <v>7.7596999999999996</v>
      </c>
      <c r="S11" s="118" t="s">
        <v>1871</v>
      </c>
    </row>
    <row r="12" spans="1:19" x14ac:dyDescent="0.3">
      <c r="A12" s="172" t="s">
        <v>479</v>
      </c>
      <c r="B12" s="172" t="s">
        <v>485</v>
      </c>
      <c r="C12" s="172">
        <v>119326</v>
      </c>
      <c r="D12" s="175">
        <v>44158</v>
      </c>
      <c r="E12" s="176">
        <v>66.08</v>
      </c>
      <c r="F12" s="176">
        <v>0.2427</v>
      </c>
      <c r="G12" s="176">
        <v>0.2427</v>
      </c>
      <c r="H12" s="176">
        <v>0.93169999999999997</v>
      </c>
      <c r="I12" s="176">
        <v>1.8182</v>
      </c>
      <c r="J12" s="176">
        <v>5.8635000000000002</v>
      </c>
      <c r="K12" s="176">
        <v>10.243600000000001</v>
      </c>
      <c r="L12" s="176">
        <v>32.027999999999999</v>
      </c>
      <c r="M12" s="176">
        <v>5.8635000000000002</v>
      </c>
      <c r="N12" s="176">
        <v>11.302</v>
      </c>
      <c r="O12" s="176">
        <v>3.6768999999999998</v>
      </c>
      <c r="P12" s="176">
        <v>8.6668000000000003</v>
      </c>
      <c r="Q12" s="176">
        <v>10.4168</v>
      </c>
      <c r="R12" s="176">
        <v>8.5838999999999999</v>
      </c>
      <c r="S12" s="118" t="s">
        <v>1871</v>
      </c>
    </row>
    <row r="13" spans="1:19" x14ac:dyDescent="0.3">
      <c r="A13" s="172" t="s">
        <v>479</v>
      </c>
      <c r="B13" s="172" t="s">
        <v>486</v>
      </c>
      <c r="C13" s="172">
        <v>141006</v>
      </c>
      <c r="D13" s="175">
        <v>44158</v>
      </c>
      <c r="E13" s="176">
        <v>14.813499999999999</v>
      </c>
      <c r="F13" s="176">
        <v>0.33600000000000002</v>
      </c>
      <c r="G13" s="176">
        <v>0.33600000000000002</v>
      </c>
      <c r="H13" s="176">
        <v>1.2128000000000001</v>
      </c>
      <c r="I13" s="176">
        <v>2.2982</v>
      </c>
      <c r="J13" s="176">
        <v>5.8296000000000001</v>
      </c>
      <c r="K13" s="176">
        <v>7.6821000000000002</v>
      </c>
      <c r="L13" s="176">
        <v>24.849299999999999</v>
      </c>
      <c r="M13" s="176">
        <v>4.2793000000000001</v>
      </c>
      <c r="N13" s="176">
        <v>11.093999999999999</v>
      </c>
      <c r="O13" s="176">
        <v>10.436400000000001</v>
      </c>
      <c r="P13" s="176"/>
      <c r="Q13" s="176">
        <v>11.423299999999999</v>
      </c>
      <c r="R13" s="176">
        <v>15.6128</v>
      </c>
      <c r="S13" s="118" t="s">
        <v>1871</v>
      </c>
    </row>
    <row r="14" spans="1:19" x14ac:dyDescent="0.3">
      <c r="A14" s="172" t="s">
        <v>479</v>
      </c>
      <c r="B14" s="172" t="s">
        <v>487</v>
      </c>
      <c r="C14" s="172">
        <v>141004</v>
      </c>
      <c r="D14" s="175">
        <v>44158</v>
      </c>
      <c r="E14" s="176">
        <v>13.995799999999999</v>
      </c>
      <c r="F14" s="176">
        <v>0.3226</v>
      </c>
      <c r="G14" s="176">
        <v>0.3226</v>
      </c>
      <c r="H14" s="176">
        <v>1.1667000000000001</v>
      </c>
      <c r="I14" s="176">
        <v>2.2330000000000001</v>
      </c>
      <c r="J14" s="176">
        <v>5.6772999999999998</v>
      </c>
      <c r="K14" s="176">
        <v>7.2260999999999997</v>
      </c>
      <c r="L14" s="176">
        <v>23.763500000000001</v>
      </c>
      <c r="M14" s="176">
        <v>2.9927999999999999</v>
      </c>
      <c r="N14" s="176">
        <v>9.2841000000000005</v>
      </c>
      <c r="O14" s="176">
        <v>8.7338000000000005</v>
      </c>
      <c r="P14" s="176"/>
      <c r="Q14" s="176">
        <v>9.6952999999999996</v>
      </c>
      <c r="R14" s="176">
        <v>13.8491</v>
      </c>
      <c r="S14" s="118" t="s">
        <v>1871</v>
      </c>
    </row>
    <row r="15" spans="1:19" x14ac:dyDescent="0.3">
      <c r="A15" s="172" t="s">
        <v>479</v>
      </c>
      <c r="B15" s="172" t="s">
        <v>488</v>
      </c>
      <c r="C15" s="172">
        <v>139527</v>
      </c>
      <c r="D15" s="175">
        <v>44158</v>
      </c>
      <c r="E15" s="176">
        <v>15.44</v>
      </c>
      <c r="F15" s="176">
        <v>0.91500000000000004</v>
      </c>
      <c r="G15" s="176">
        <v>0.91500000000000004</v>
      </c>
      <c r="H15" s="176">
        <v>2.9333</v>
      </c>
      <c r="I15" s="176">
        <v>3.6242000000000001</v>
      </c>
      <c r="J15" s="176">
        <v>6.9992999999999999</v>
      </c>
      <c r="K15" s="176">
        <v>12.0464</v>
      </c>
      <c r="L15" s="176">
        <v>39.476100000000002</v>
      </c>
      <c r="M15" s="176">
        <v>12.865500000000001</v>
      </c>
      <c r="N15" s="176">
        <v>25.630600000000001</v>
      </c>
      <c r="O15" s="176">
        <v>3.1427999999999998</v>
      </c>
      <c r="P15" s="176"/>
      <c r="Q15" s="176">
        <v>10.506500000000001</v>
      </c>
      <c r="R15" s="176">
        <v>10.145099999999999</v>
      </c>
      <c r="S15" s="118" t="s">
        <v>1872</v>
      </c>
    </row>
    <row r="16" spans="1:19" x14ac:dyDescent="0.3">
      <c r="A16" s="172" t="s">
        <v>479</v>
      </c>
      <c r="B16" s="172" t="s">
        <v>489</v>
      </c>
      <c r="C16" s="172">
        <v>139529</v>
      </c>
      <c r="D16" s="175">
        <v>44158</v>
      </c>
      <c r="E16" s="176">
        <v>14.87</v>
      </c>
      <c r="F16" s="176">
        <v>0.88200000000000001</v>
      </c>
      <c r="G16" s="176">
        <v>0.88200000000000001</v>
      </c>
      <c r="H16" s="176">
        <v>2.9066000000000001</v>
      </c>
      <c r="I16" s="176">
        <v>3.6236999999999999</v>
      </c>
      <c r="J16" s="176">
        <v>6.9015000000000004</v>
      </c>
      <c r="K16" s="176">
        <v>11.8886</v>
      </c>
      <c r="L16" s="176">
        <v>38.972000000000001</v>
      </c>
      <c r="M16" s="176">
        <v>12.1418</v>
      </c>
      <c r="N16" s="176">
        <v>24.539400000000001</v>
      </c>
      <c r="O16" s="176">
        <v>2.2719</v>
      </c>
      <c r="P16" s="176"/>
      <c r="Q16" s="176">
        <v>9.5546000000000006</v>
      </c>
      <c r="R16" s="176">
        <v>9.1736000000000004</v>
      </c>
      <c r="S16" s="118" t="s">
        <v>1872</v>
      </c>
    </row>
    <row r="17" spans="1:19" x14ac:dyDescent="0.3">
      <c r="A17" s="172" t="s">
        <v>479</v>
      </c>
      <c r="B17" s="172" t="s">
        <v>490</v>
      </c>
      <c r="C17" s="172">
        <v>118272</v>
      </c>
      <c r="D17" s="175">
        <v>44158</v>
      </c>
      <c r="E17" s="176">
        <v>204.54</v>
      </c>
      <c r="F17" s="176">
        <v>0.50609999999999999</v>
      </c>
      <c r="G17" s="176">
        <v>0.50609999999999999</v>
      </c>
      <c r="H17" s="176">
        <v>1.655</v>
      </c>
      <c r="I17" s="176">
        <v>2.6806999999999999</v>
      </c>
      <c r="J17" s="176">
        <v>6.3484999999999996</v>
      </c>
      <c r="K17" s="176">
        <v>9.9441000000000006</v>
      </c>
      <c r="L17" s="176">
        <v>28.359000000000002</v>
      </c>
      <c r="M17" s="176">
        <v>9.0996000000000006</v>
      </c>
      <c r="N17" s="176">
        <v>16.9602</v>
      </c>
      <c r="O17" s="176">
        <v>10.831200000000001</v>
      </c>
      <c r="P17" s="176">
        <v>12.211399999999999</v>
      </c>
      <c r="Q17" s="176">
        <v>14.198600000000001</v>
      </c>
      <c r="R17" s="176">
        <v>15.299200000000001</v>
      </c>
      <c r="S17" s="118" t="s">
        <v>1871</v>
      </c>
    </row>
    <row r="18" spans="1:19" x14ac:dyDescent="0.3">
      <c r="A18" s="172" t="s">
        <v>479</v>
      </c>
      <c r="B18" s="172" t="s">
        <v>491</v>
      </c>
      <c r="C18" s="172">
        <v>106166</v>
      </c>
      <c r="D18" s="175">
        <v>44158</v>
      </c>
      <c r="E18" s="176">
        <v>190.92</v>
      </c>
      <c r="F18" s="176">
        <v>0.50009999999999999</v>
      </c>
      <c r="G18" s="176">
        <v>0.50009999999999999</v>
      </c>
      <c r="H18" s="176">
        <v>1.6289</v>
      </c>
      <c r="I18" s="176">
        <v>2.6286</v>
      </c>
      <c r="J18" s="176">
        <v>6.2378</v>
      </c>
      <c r="K18" s="176">
        <v>9.6233000000000004</v>
      </c>
      <c r="L18" s="176">
        <v>27.611799999999999</v>
      </c>
      <c r="M18" s="176">
        <v>8.1577000000000002</v>
      </c>
      <c r="N18" s="176">
        <v>15.611000000000001</v>
      </c>
      <c r="O18" s="176">
        <v>9.4896999999999991</v>
      </c>
      <c r="P18" s="176">
        <v>10.8842</v>
      </c>
      <c r="Q18" s="176">
        <v>11.1805</v>
      </c>
      <c r="R18" s="176">
        <v>13.9657</v>
      </c>
      <c r="S18" s="118" t="s">
        <v>1871</v>
      </c>
    </row>
    <row r="19" spans="1:19" x14ac:dyDescent="0.3">
      <c r="A19" s="172" t="s">
        <v>479</v>
      </c>
      <c r="B19" s="172" t="s">
        <v>492</v>
      </c>
      <c r="C19" s="172">
        <v>119019</v>
      </c>
      <c r="D19" s="175">
        <v>44158</v>
      </c>
      <c r="E19" s="176">
        <v>193.07400000000001</v>
      </c>
      <c r="F19" s="176">
        <v>0.41870000000000002</v>
      </c>
      <c r="G19" s="176">
        <v>0.41870000000000002</v>
      </c>
      <c r="H19" s="176">
        <v>2.1091000000000002</v>
      </c>
      <c r="I19" s="176">
        <v>3.5699000000000001</v>
      </c>
      <c r="J19" s="176">
        <v>8.3789999999999996</v>
      </c>
      <c r="K19" s="176">
        <v>10.4574</v>
      </c>
      <c r="L19" s="176">
        <v>30.3049</v>
      </c>
      <c r="M19" s="176">
        <v>4.6040999999999999</v>
      </c>
      <c r="N19" s="176">
        <v>13.2538</v>
      </c>
      <c r="O19" s="176">
        <v>8.3263999999999996</v>
      </c>
      <c r="P19" s="176">
        <v>11.818300000000001</v>
      </c>
      <c r="Q19" s="176">
        <v>13.2445</v>
      </c>
      <c r="R19" s="176">
        <v>14.7461</v>
      </c>
      <c r="S19" s="118" t="s">
        <v>1871</v>
      </c>
    </row>
    <row r="20" spans="1:19" x14ac:dyDescent="0.3">
      <c r="A20" s="172" t="s">
        <v>479</v>
      </c>
      <c r="B20" s="172" t="s">
        <v>493</v>
      </c>
      <c r="C20" s="172">
        <v>100081</v>
      </c>
      <c r="D20" s="175">
        <v>44158</v>
      </c>
      <c r="E20" s="176">
        <v>180.173</v>
      </c>
      <c r="F20" s="176">
        <v>0.41020000000000001</v>
      </c>
      <c r="G20" s="176">
        <v>0.41020000000000001</v>
      </c>
      <c r="H20" s="176">
        <v>2.0804</v>
      </c>
      <c r="I20" s="176">
        <v>3.5293000000000001</v>
      </c>
      <c r="J20" s="176">
        <v>8.2842000000000002</v>
      </c>
      <c r="K20" s="176">
        <v>10.1652</v>
      </c>
      <c r="L20" s="176">
        <v>29.644200000000001</v>
      </c>
      <c r="M20" s="176">
        <v>3.8252000000000002</v>
      </c>
      <c r="N20" s="176">
        <v>12.1602</v>
      </c>
      <c r="O20" s="176">
        <v>7.2325999999999997</v>
      </c>
      <c r="P20" s="176">
        <v>10.6737</v>
      </c>
      <c r="Q20" s="176">
        <v>14.3874</v>
      </c>
      <c r="R20" s="176">
        <v>13.6137</v>
      </c>
      <c r="S20" s="118" t="s">
        <v>1871</v>
      </c>
    </row>
    <row r="21" spans="1:19" x14ac:dyDescent="0.3">
      <c r="A21" s="172" t="s">
        <v>479</v>
      </c>
      <c r="B21" s="172" t="s">
        <v>494</v>
      </c>
      <c r="C21" s="172">
        <v>118624</v>
      </c>
      <c r="D21" s="175">
        <v>44158</v>
      </c>
      <c r="E21" s="176">
        <v>30.27</v>
      </c>
      <c r="F21" s="176">
        <v>0.79920000000000002</v>
      </c>
      <c r="G21" s="176">
        <v>0.79920000000000002</v>
      </c>
      <c r="H21" s="176">
        <v>2.4018999999999999</v>
      </c>
      <c r="I21" s="176">
        <v>4.0564</v>
      </c>
      <c r="J21" s="176">
        <v>8.0299999999999994</v>
      </c>
      <c r="K21" s="176">
        <v>10.0327</v>
      </c>
      <c r="L21" s="176">
        <v>30.8124</v>
      </c>
      <c r="M21" s="176">
        <v>4.8129999999999997</v>
      </c>
      <c r="N21" s="176">
        <v>9.9926999999999992</v>
      </c>
      <c r="O21" s="176">
        <v>7.3993000000000002</v>
      </c>
      <c r="P21" s="176">
        <v>9.34</v>
      </c>
      <c r="Q21" s="176">
        <v>11.4611</v>
      </c>
      <c r="R21" s="176">
        <v>11.257300000000001</v>
      </c>
      <c r="S21" s="118" t="s">
        <v>1871</v>
      </c>
    </row>
    <row r="22" spans="1:19" x14ac:dyDescent="0.3">
      <c r="A22" s="172" t="s">
        <v>479</v>
      </c>
      <c r="B22" s="172" t="s">
        <v>495</v>
      </c>
      <c r="C22" s="172">
        <v>112108</v>
      </c>
      <c r="D22" s="175">
        <v>44158</v>
      </c>
      <c r="E22" s="176">
        <v>28.57</v>
      </c>
      <c r="F22" s="176">
        <v>0.81159999999999999</v>
      </c>
      <c r="G22" s="176">
        <v>0.81159999999999999</v>
      </c>
      <c r="H22" s="176">
        <v>2.3647</v>
      </c>
      <c r="I22" s="176">
        <v>3.9664999999999999</v>
      </c>
      <c r="J22" s="176">
        <v>7.8926999999999996</v>
      </c>
      <c r="K22" s="176">
        <v>9.5474999999999994</v>
      </c>
      <c r="L22" s="176">
        <v>29.6279</v>
      </c>
      <c r="M22" s="176">
        <v>3.5895999999999999</v>
      </c>
      <c r="N22" s="176">
        <v>8.2196999999999996</v>
      </c>
      <c r="O22" s="176">
        <v>6.0060000000000002</v>
      </c>
      <c r="P22" s="176">
        <v>8.2978000000000005</v>
      </c>
      <c r="Q22" s="176">
        <v>9.7414000000000005</v>
      </c>
      <c r="R22" s="176">
        <v>9.5823</v>
      </c>
      <c r="S22" s="118" t="s">
        <v>1871</v>
      </c>
    </row>
    <row r="23" spans="1:19" x14ac:dyDescent="0.3">
      <c r="A23" s="172" t="s">
        <v>479</v>
      </c>
      <c r="B23" s="172" t="s">
        <v>496</v>
      </c>
      <c r="C23" s="172">
        <v>143163</v>
      </c>
      <c r="D23" s="175">
        <v>44158</v>
      </c>
      <c r="E23" s="176">
        <v>11.6919</v>
      </c>
      <c r="F23" s="176">
        <v>0.47349999999999998</v>
      </c>
      <c r="G23" s="176">
        <v>0.47349999999999998</v>
      </c>
      <c r="H23" s="176">
        <v>1.1253</v>
      </c>
      <c r="I23" s="176">
        <v>1.9337</v>
      </c>
      <c r="J23" s="176">
        <v>5.5083000000000002</v>
      </c>
      <c r="K23" s="176">
        <v>8.2824000000000009</v>
      </c>
      <c r="L23" s="176">
        <v>25.463000000000001</v>
      </c>
      <c r="M23" s="176">
        <v>0.34329999999999999</v>
      </c>
      <c r="N23" s="176">
        <v>4.8234000000000004</v>
      </c>
      <c r="O23" s="176"/>
      <c r="P23" s="176"/>
      <c r="Q23" s="176">
        <v>6.2713000000000001</v>
      </c>
      <c r="R23" s="176">
        <v>9.2349999999999994</v>
      </c>
      <c r="S23" s="118" t="s">
        <v>1871</v>
      </c>
    </row>
    <row r="24" spans="1:19" x14ac:dyDescent="0.3">
      <c r="A24" s="172" t="s">
        <v>479</v>
      </c>
      <c r="B24" s="172" t="s">
        <v>497</v>
      </c>
      <c r="C24" s="172">
        <v>143162</v>
      </c>
      <c r="D24" s="175">
        <v>44158</v>
      </c>
      <c r="E24" s="176">
        <v>11.19</v>
      </c>
      <c r="F24" s="176">
        <v>0.45689999999999997</v>
      </c>
      <c r="G24" s="176">
        <v>0.45689999999999997</v>
      </c>
      <c r="H24" s="176">
        <v>1.0730999999999999</v>
      </c>
      <c r="I24" s="176">
        <v>1.8596999999999999</v>
      </c>
      <c r="J24" s="176">
        <v>5.3384999999999998</v>
      </c>
      <c r="K24" s="176">
        <v>7.7599</v>
      </c>
      <c r="L24" s="176">
        <v>24.2684</v>
      </c>
      <c r="M24" s="176">
        <v>-0.98480000000000001</v>
      </c>
      <c r="N24" s="176">
        <v>3.0377000000000001</v>
      </c>
      <c r="O24" s="176"/>
      <c r="P24" s="176"/>
      <c r="Q24" s="176">
        <v>4.4722999999999997</v>
      </c>
      <c r="R24" s="176">
        <v>7.2563000000000004</v>
      </c>
      <c r="S24" s="118" t="s">
        <v>1871</v>
      </c>
    </row>
    <row r="25" spans="1:19" x14ac:dyDescent="0.3">
      <c r="A25" s="172" t="s">
        <v>479</v>
      </c>
      <c r="B25" s="172" t="s">
        <v>498</v>
      </c>
      <c r="C25" s="172">
        <v>100550</v>
      </c>
      <c r="D25" s="175">
        <v>44158</v>
      </c>
      <c r="E25" s="176">
        <v>134.4496</v>
      </c>
      <c r="F25" s="176">
        <v>0.27300000000000002</v>
      </c>
      <c r="G25" s="176">
        <v>0.27300000000000002</v>
      </c>
      <c r="H25" s="176">
        <v>1.9129</v>
      </c>
      <c r="I25" s="176">
        <v>4.0416999999999996</v>
      </c>
      <c r="J25" s="176">
        <v>7.8068999999999997</v>
      </c>
      <c r="K25" s="176">
        <v>12.1348</v>
      </c>
      <c r="L25" s="176">
        <v>32.3733</v>
      </c>
      <c r="M25" s="176">
        <v>6.4360999999999997</v>
      </c>
      <c r="N25" s="176">
        <v>9.6478000000000002</v>
      </c>
      <c r="O25" s="176">
        <v>5.1717000000000004</v>
      </c>
      <c r="P25" s="176">
        <v>8.2721</v>
      </c>
      <c r="Q25" s="176">
        <v>13.192600000000001</v>
      </c>
      <c r="R25" s="176">
        <v>9.3475000000000001</v>
      </c>
      <c r="S25" s="118" t="s">
        <v>1871</v>
      </c>
    </row>
    <row r="26" spans="1:19" x14ac:dyDescent="0.3">
      <c r="A26" s="172" t="s">
        <v>479</v>
      </c>
      <c r="B26" s="172" t="s">
        <v>499</v>
      </c>
      <c r="C26" s="172">
        <v>118546</v>
      </c>
      <c r="D26" s="175">
        <v>44158</v>
      </c>
      <c r="E26" s="176">
        <v>146.40710000000001</v>
      </c>
      <c r="F26" s="176">
        <v>0.28129999999999999</v>
      </c>
      <c r="G26" s="176">
        <v>0.28129999999999999</v>
      </c>
      <c r="H26" s="176">
        <v>1.9406000000000001</v>
      </c>
      <c r="I26" s="176">
        <v>4.0816999999999997</v>
      </c>
      <c r="J26" s="176">
        <v>7.8981000000000003</v>
      </c>
      <c r="K26" s="176">
        <v>12.422599999999999</v>
      </c>
      <c r="L26" s="176">
        <v>33.045000000000002</v>
      </c>
      <c r="M26" s="176">
        <v>7.2417999999999996</v>
      </c>
      <c r="N26" s="176">
        <v>10.7562</v>
      </c>
      <c r="O26" s="176">
        <v>6.3521000000000001</v>
      </c>
      <c r="P26" s="176">
        <v>9.6583000000000006</v>
      </c>
      <c r="Q26" s="176">
        <v>13.1564</v>
      </c>
      <c r="R26" s="176">
        <v>10.502599999999999</v>
      </c>
      <c r="S26" s="118" t="s">
        <v>1871</v>
      </c>
    </row>
    <row r="27" spans="1:19" x14ac:dyDescent="0.3">
      <c r="A27" s="172" t="s">
        <v>479</v>
      </c>
      <c r="B27" s="172" t="s">
        <v>500</v>
      </c>
      <c r="C27" s="172">
        <v>102948</v>
      </c>
      <c r="D27" s="175">
        <v>44158</v>
      </c>
      <c r="E27" s="176">
        <v>58.655999999999999</v>
      </c>
      <c r="F27" s="176">
        <v>-0.1192</v>
      </c>
      <c r="G27" s="176">
        <v>-0.1192</v>
      </c>
      <c r="H27" s="176">
        <v>1.2113</v>
      </c>
      <c r="I27" s="176">
        <v>3.7717999999999998</v>
      </c>
      <c r="J27" s="176">
        <v>7.1792999999999996</v>
      </c>
      <c r="K27" s="176">
        <v>10.5341</v>
      </c>
      <c r="L27" s="176">
        <v>33.597499999999997</v>
      </c>
      <c r="M27" s="176">
        <v>5.5021000000000004</v>
      </c>
      <c r="N27" s="176">
        <v>7.7264999999999997</v>
      </c>
      <c r="O27" s="176">
        <v>1.0659000000000001</v>
      </c>
      <c r="P27" s="176">
        <v>6.4678000000000004</v>
      </c>
      <c r="Q27" s="176">
        <v>11.972899999999999</v>
      </c>
      <c r="R27" s="176">
        <v>8.0685000000000002</v>
      </c>
      <c r="S27" s="118"/>
    </row>
    <row r="28" spans="1:19" x14ac:dyDescent="0.3">
      <c r="A28" s="172" t="s">
        <v>479</v>
      </c>
      <c r="B28" s="172" t="s">
        <v>501</v>
      </c>
      <c r="C28" s="172"/>
      <c r="D28" s="175">
        <v>44158</v>
      </c>
      <c r="E28" s="176">
        <v>61.72</v>
      </c>
      <c r="F28" s="176">
        <v>-0.1149</v>
      </c>
      <c r="G28" s="176">
        <v>-0.1149</v>
      </c>
      <c r="H28" s="176">
        <v>1.2284999999999999</v>
      </c>
      <c r="I28" s="176">
        <v>3.7974000000000001</v>
      </c>
      <c r="J28" s="176">
        <v>7.2366000000000001</v>
      </c>
      <c r="K28" s="176">
        <v>10.7125</v>
      </c>
      <c r="L28" s="176">
        <v>34.025300000000001</v>
      </c>
      <c r="M28" s="176">
        <v>6.0044000000000004</v>
      </c>
      <c r="N28" s="176">
        <v>8.4215</v>
      </c>
      <c r="O28" s="176">
        <v>5.0534999999999997</v>
      </c>
      <c r="P28" s="176">
        <v>10.410500000000001</v>
      </c>
      <c r="Q28" s="176">
        <v>13.9154</v>
      </c>
      <c r="R28" s="176">
        <v>8.7819000000000003</v>
      </c>
      <c r="S28" s="118"/>
    </row>
    <row r="29" spans="1:19" x14ac:dyDescent="0.3">
      <c r="A29" s="172" t="s">
        <v>479</v>
      </c>
      <c r="B29" s="172" t="s">
        <v>502</v>
      </c>
      <c r="C29" s="172">
        <v>145228</v>
      </c>
      <c r="D29" s="175">
        <v>44158</v>
      </c>
      <c r="E29" s="176">
        <v>12.911899999999999</v>
      </c>
      <c r="F29" s="176">
        <v>0.49659999999999999</v>
      </c>
      <c r="G29" s="176">
        <v>0.49659999999999999</v>
      </c>
      <c r="H29" s="176">
        <v>1.5118</v>
      </c>
      <c r="I29" s="176">
        <v>2.9518</v>
      </c>
      <c r="J29" s="176">
        <v>6.5303000000000004</v>
      </c>
      <c r="K29" s="176">
        <v>10.6371</v>
      </c>
      <c r="L29" s="176">
        <v>30.1249</v>
      </c>
      <c r="M29" s="176">
        <v>7.7042000000000002</v>
      </c>
      <c r="N29" s="176">
        <v>13.8164</v>
      </c>
      <c r="O29" s="176"/>
      <c r="P29" s="176"/>
      <c r="Q29" s="176">
        <v>13.004300000000001</v>
      </c>
      <c r="R29" s="176">
        <v>12.6683</v>
      </c>
      <c r="S29" s="118" t="s">
        <v>1873</v>
      </c>
    </row>
    <row r="30" spans="1:19" x14ac:dyDescent="0.3">
      <c r="A30" s="172" t="s">
        <v>479</v>
      </c>
      <c r="B30" s="172" t="s">
        <v>503</v>
      </c>
      <c r="C30" s="172">
        <v>145227</v>
      </c>
      <c r="D30" s="175">
        <v>44158</v>
      </c>
      <c r="E30" s="176">
        <v>12.5395</v>
      </c>
      <c r="F30" s="176">
        <v>0.48399999999999999</v>
      </c>
      <c r="G30" s="176">
        <v>0.48399999999999999</v>
      </c>
      <c r="H30" s="176">
        <v>1.4702999999999999</v>
      </c>
      <c r="I30" s="176">
        <v>2.8933</v>
      </c>
      <c r="J30" s="176">
        <v>6.3967999999999998</v>
      </c>
      <c r="K30" s="176">
        <v>10.218999999999999</v>
      </c>
      <c r="L30" s="176">
        <v>29.164000000000001</v>
      </c>
      <c r="M30" s="176">
        <v>6.5106999999999999</v>
      </c>
      <c r="N30" s="176">
        <v>12.161099999999999</v>
      </c>
      <c r="O30" s="176"/>
      <c r="P30" s="176"/>
      <c r="Q30" s="176">
        <v>11.433199999999999</v>
      </c>
      <c r="R30" s="176">
        <v>11.097099999999999</v>
      </c>
      <c r="S30" s="118" t="s">
        <v>1873</v>
      </c>
    </row>
    <row r="31" spans="1:19" x14ac:dyDescent="0.3">
      <c r="A31" s="172" t="s">
        <v>479</v>
      </c>
      <c r="B31" s="172" t="s">
        <v>504</v>
      </c>
      <c r="C31" s="172">
        <v>100356</v>
      </c>
      <c r="D31" s="175">
        <v>44158</v>
      </c>
      <c r="E31" s="176">
        <v>138.79</v>
      </c>
      <c r="F31" s="176">
        <v>0.74770000000000003</v>
      </c>
      <c r="G31" s="176">
        <v>0.74770000000000003</v>
      </c>
      <c r="H31" s="176">
        <v>2.4961000000000002</v>
      </c>
      <c r="I31" s="176">
        <v>5.2954999999999997</v>
      </c>
      <c r="J31" s="176">
        <v>8.6844000000000001</v>
      </c>
      <c r="K31" s="176">
        <v>3.5283000000000002</v>
      </c>
      <c r="L31" s="176">
        <v>21.841799999999999</v>
      </c>
      <c r="M31" s="176">
        <v>0.2601</v>
      </c>
      <c r="N31" s="176">
        <v>1.4028</v>
      </c>
      <c r="O31" s="176">
        <v>2.5588000000000002</v>
      </c>
      <c r="P31" s="176">
        <v>8.6557999999999993</v>
      </c>
      <c r="Q31" s="176">
        <v>13.2959</v>
      </c>
      <c r="R31" s="176">
        <v>4.8311000000000002</v>
      </c>
      <c r="S31" s="118" t="s">
        <v>1871</v>
      </c>
    </row>
    <row r="32" spans="1:19" x14ac:dyDescent="0.3">
      <c r="A32" s="172" t="s">
        <v>479</v>
      </c>
      <c r="B32" s="172" t="s">
        <v>505</v>
      </c>
      <c r="C32" s="172">
        <v>120251</v>
      </c>
      <c r="D32" s="175">
        <v>44158</v>
      </c>
      <c r="E32" s="176">
        <v>150.06</v>
      </c>
      <c r="F32" s="176">
        <v>0.752</v>
      </c>
      <c r="G32" s="176">
        <v>0.752</v>
      </c>
      <c r="H32" s="176">
        <v>2.5070000000000001</v>
      </c>
      <c r="I32" s="176">
        <v>5.32</v>
      </c>
      <c r="J32" s="176">
        <v>8.7312999999999992</v>
      </c>
      <c r="K32" s="176">
        <v>3.6684000000000001</v>
      </c>
      <c r="L32" s="176">
        <v>22.178799999999999</v>
      </c>
      <c r="M32" s="176">
        <v>0.66410000000000002</v>
      </c>
      <c r="N32" s="176">
        <v>1.9359999999999999</v>
      </c>
      <c r="O32" s="176">
        <v>3.4041000000000001</v>
      </c>
      <c r="P32" s="176">
        <v>9.7997999999999994</v>
      </c>
      <c r="Q32" s="176">
        <v>13.2478</v>
      </c>
      <c r="R32" s="176">
        <v>5.4736000000000002</v>
      </c>
      <c r="S32" s="118" t="s">
        <v>1871</v>
      </c>
    </row>
    <row r="33" spans="1:19" x14ac:dyDescent="0.3">
      <c r="A33" s="172" t="s">
        <v>479</v>
      </c>
      <c r="B33" s="172" t="s">
        <v>506</v>
      </c>
      <c r="C33" s="172">
        <v>139969</v>
      </c>
      <c r="D33" s="175">
        <v>44158</v>
      </c>
      <c r="E33" s="176">
        <v>12.696999999999999</v>
      </c>
      <c r="F33" s="176">
        <v>0.2843</v>
      </c>
      <c r="G33" s="176">
        <v>0.2843</v>
      </c>
      <c r="H33" s="176">
        <v>2.0708000000000002</v>
      </c>
      <c r="I33" s="176">
        <v>2.8605</v>
      </c>
      <c r="J33" s="176">
        <v>5.7625000000000002</v>
      </c>
      <c r="K33" s="176">
        <v>6.9888000000000003</v>
      </c>
      <c r="L33" s="176">
        <v>25.287400000000002</v>
      </c>
      <c r="M33" s="176">
        <v>7.7350000000000003</v>
      </c>
      <c r="N33" s="176">
        <v>12.2903</v>
      </c>
      <c r="O33" s="176">
        <v>2.3563000000000001</v>
      </c>
      <c r="P33" s="176"/>
      <c r="Q33" s="176">
        <v>6.0195999999999996</v>
      </c>
      <c r="R33" s="176">
        <v>6.5217000000000001</v>
      </c>
      <c r="S33" s="118" t="s">
        <v>1871</v>
      </c>
    </row>
    <row r="34" spans="1:19" x14ac:dyDescent="0.3">
      <c r="A34" s="172" t="s">
        <v>479</v>
      </c>
      <c r="B34" s="172" t="s">
        <v>507</v>
      </c>
      <c r="C34" s="172">
        <v>139971</v>
      </c>
      <c r="D34" s="175">
        <v>44158</v>
      </c>
      <c r="E34" s="176">
        <v>13.524800000000001</v>
      </c>
      <c r="F34" s="176">
        <v>0.29139999999999999</v>
      </c>
      <c r="G34" s="176">
        <v>0.29139999999999999</v>
      </c>
      <c r="H34" s="176">
        <v>2.0939999999999999</v>
      </c>
      <c r="I34" s="176">
        <v>2.8932000000000002</v>
      </c>
      <c r="J34" s="176">
        <v>5.8369999999999997</v>
      </c>
      <c r="K34" s="176">
        <v>7.2256</v>
      </c>
      <c r="L34" s="176">
        <v>25.8414</v>
      </c>
      <c r="M34" s="176">
        <v>8.39</v>
      </c>
      <c r="N34" s="176">
        <v>13.2142</v>
      </c>
      <c r="O34" s="176">
        <v>3.9022999999999999</v>
      </c>
      <c r="P34" s="176"/>
      <c r="Q34" s="176">
        <v>7.6715999999999998</v>
      </c>
      <c r="R34" s="176">
        <v>7.7096</v>
      </c>
      <c r="S34" s="118" t="s">
        <v>1871</v>
      </c>
    </row>
    <row r="35" spans="1:19" x14ac:dyDescent="0.3">
      <c r="A35" s="172" t="s">
        <v>479</v>
      </c>
      <c r="B35" s="172" t="s">
        <v>508</v>
      </c>
      <c r="C35" s="172">
        <v>140382</v>
      </c>
      <c r="D35" s="175">
        <v>44158</v>
      </c>
      <c r="E35" s="176">
        <v>13.31</v>
      </c>
      <c r="F35" s="176">
        <v>0.52869999999999995</v>
      </c>
      <c r="G35" s="176">
        <v>0.52869999999999995</v>
      </c>
      <c r="H35" s="176">
        <v>2.0706000000000002</v>
      </c>
      <c r="I35" s="176">
        <v>3.3384999999999998</v>
      </c>
      <c r="J35" s="176">
        <v>5.7187999999999999</v>
      </c>
      <c r="K35" s="176">
        <v>9.8185000000000002</v>
      </c>
      <c r="L35" s="176">
        <v>33.233199999999997</v>
      </c>
      <c r="M35" s="176">
        <v>5.2173999999999996</v>
      </c>
      <c r="N35" s="176">
        <v>9.3673000000000002</v>
      </c>
      <c r="O35" s="176">
        <v>4.1487999999999996</v>
      </c>
      <c r="P35" s="176"/>
      <c r="Q35" s="176">
        <v>7.6041999999999996</v>
      </c>
      <c r="R35" s="176">
        <v>8.4579000000000004</v>
      </c>
      <c r="S35" s="118"/>
    </row>
    <row r="36" spans="1:19" x14ac:dyDescent="0.3">
      <c r="A36" s="172" t="s">
        <v>479</v>
      </c>
      <c r="B36" s="172" t="s">
        <v>509</v>
      </c>
      <c r="C36" s="172">
        <v>140381</v>
      </c>
      <c r="D36" s="175">
        <v>44158</v>
      </c>
      <c r="E36" s="176">
        <v>12.51</v>
      </c>
      <c r="F36" s="176">
        <v>0.4819</v>
      </c>
      <c r="G36" s="176">
        <v>0.4819</v>
      </c>
      <c r="H36" s="176">
        <v>2.0392000000000001</v>
      </c>
      <c r="I36" s="176">
        <v>3.3031000000000001</v>
      </c>
      <c r="J36" s="176">
        <v>5.6588000000000003</v>
      </c>
      <c r="K36" s="176">
        <v>9.4488000000000003</v>
      </c>
      <c r="L36" s="176">
        <v>32.381</v>
      </c>
      <c r="M36" s="176">
        <v>4.1631999999999998</v>
      </c>
      <c r="N36" s="176">
        <v>7.9379</v>
      </c>
      <c r="O36" s="176">
        <v>2.6364000000000001</v>
      </c>
      <c r="P36" s="176"/>
      <c r="Q36" s="176">
        <v>5.9081000000000001</v>
      </c>
      <c r="R36" s="176">
        <v>6.9641999999999999</v>
      </c>
      <c r="S36" s="118"/>
    </row>
    <row r="37" spans="1:19" x14ac:dyDescent="0.3">
      <c r="A37" s="172" t="s">
        <v>479</v>
      </c>
      <c r="B37" s="172" t="s">
        <v>510</v>
      </c>
      <c r="C37" s="172">
        <v>145599</v>
      </c>
      <c r="D37" s="175">
        <v>44158</v>
      </c>
      <c r="E37" s="176">
        <v>12.435600000000001</v>
      </c>
      <c r="F37" s="176">
        <v>0.24590000000000001</v>
      </c>
      <c r="G37" s="176">
        <v>0.24590000000000001</v>
      </c>
      <c r="H37" s="176">
        <v>1.9260999999999999</v>
      </c>
      <c r="I37" s="176">
        <v>3.9634999999999998</v>
      </c>
      <c r="J37" s="176">
        <v>8.8721999999999994</v>
      </c>
      <c r="K37" s="176">
        <v>14.3367</v>
      </c>
      <c r="L37" s="176">
        <v>35.952800000000003</v>
      </c>
      <c r="M37" s="176">
        <v>8.1629000000000005</v>
      </c>
      <c r="N37" s="176">
        <v>11.3962</v>
      </c>
      <c r="O37" s="176"/>
      <c r="P37" s="176"/>
      <c r="Q37" s="176">
        <v>11.840299999999999</v>
      </c>
      <c r="R37" s="176"/>
      <c r="S37" s="118" t="s">
        <v>1871</v>
      </c>
    </row>
    <row r="38" spans="1:19" x14ac:dyDescent="0.3">
      <c r="A38" s="172" t="s">
        <v>479</v>
      </c>
      <c r="B38" s="172" t="s">
        <v>511</v>
      </c>
      <c r="C38" s="172">
        <v>145605</v>
      </c>
      <c r="D38" s="175">
        <v>44158</v>
      </c>
      <c r="E38" s="176">
        <v>11.9511</v>
      </c>
      <c r="F38" s="176">
        <v>0.2298</v>
      </c>
      <c r="G38" s="176">
        <v>0.2298</v>
      </c>
      <c r="H38" s="176">
        <v>1.871</v>
      </c>
      <c r="I38" s="176">
        <v>3.8883000000000001</v>
      </c>
      <c r="J38" s="176">
        <v>8.6898</v>
      </c>
      <c r="K38" s="176">
        <v>13.7561</v>
      </c>
      <c r="L38" s="176">
        <v>34.593600000000002</v>
      </c>
      <c r="M38" s="176">
        <v>6.5217000000000001</v>
      </c>
      <c r="N38" s="176">
        <v>9.1633999999999993</v>
      </c>
      <c r="O38" s="176"/>
      <c r="P38" s="176"/>
      <c r="Q38" s="176">
        <v>9.5816999999999997</v>
      </c>
      <c r="R38" s="176"/>
      <c r="S38" s="118" t="s">
        <v>1871</v>
      </c>
    </row>
    <row r="39" spans="1:19" x14ac:dyDescent="0.3">
      <c r="A39" s="172" t="s">
        <v>479</v>
      </c>
      <c r="B39" s="172" t="s">
        <v>512</v>
      </c>
      <c r="C39" s="172">
        <v>143537</v>
      </c>
      <c r="D39" s="175">
        <v>44158</v>
      </c>
      <c r="E39" s="176">
        <v>11.906700000000001</v>
      </c>
      <c r="F39" s="176">
        <v>0.17330000000000001</v>
      </c>
      <c r="G39" s="176">
        <v>0.17330000000000001</v>
      </c>
      <c r="H39" s="176">
        <v>1.244</v>
      </c>
      <c r="I39" s="176">
        <v>1.6597999999999999</v>
      </c>
      <c r="J39" s="176">
        <v>4.1870000000000003</v>
      </c>
      <c r="K39" s="176">
        <v>7.5427</v>
      </c>
      <c r="L39" s="176">
        <v>26.5566</v>
      </c>
      <c r="M39" s="176">
        <v>1.8615999999999999</v>
      </c>
      <c r="N39" s="176">
        <v>6.0881999999999996</v>
      </c>
      <c r="O39" s="176"/>
      <c r="P39" s="176"/>
      <c r="Q39" s="176">
        <v>7.5246000000000004</v>
      </c>
      <c r="R39" s="176">
        <v>9.7118000000000002</v>
      </c>
      <c r="S39" s="118" t="s">
        <v>1871</v>
      </c>
    </row>
    <row r="40" spans="1:19" x14ac:dyDescent="0.3">
      <c r="A40" s="172" t="s">
        <v>479</v>
      </c>
      <c r="B40" s="172" t="s">
        <v>513</v>
      </c>
      <c r="C40" s="172">
        <v>143536</v>
      </c>
      <c r="D40" s="175">
        <v>44158</v>
      </c>
      <c r="E40" s="176">
        <v>11.4902</v>
      </c>
      <c r="F40" s="176">
        <v>0.1595</v>
      </c>
      <c r="G40" s="176">
        <v>0.1595</v>
      </c>
      <c r="H40" s="176">
        <v>1.1987000000000001</v>
      </c>
      <c r="I40" s="176">
        <v>1.5960000000000001</v>
      </c>
      <c r="J40" s="176">
        <v>4.0411000000000001</v>
      </c>
      <c r="K40" s="176">
        <v>7.0948000000000002</v>
      </c>
      <c r="L40" s="176">
        <v>25.5444</v>
      </c>
      <c r="M40" s="176">
        <v>0.69669999999999999</v>
      </c>
      <c r="N40" s="176">
        <v>4.5228999999999999</v>
      </c>
      <c r="O40" s="176"/>
      <c r="P40" s="176"/>
      <c r="Q40" s="176">
        <v>5.9447000000000001</v>
      </c>
      <c r="R40" s="176">
        <v>8.1267999999999994</v>
      </c>
      <c r="S40" s="118" t="s">
        <v>1871</v>
      </c>
    </row>
    <row r="41" spans="1:19" x14ac:dyDescent="0.3">
      <c r="A41" s="172" t="s">
        <v>479</v>
      </c>
      <c r="B41" s="172" t="s">
        <v>514</v>
      </c>
      <c r="C41" s="172">
        <v>100221</v>
      </c>
      <c r="D41" s="175">
        <v>44158</v>
      </c>
      <c r="E41" s="176">
        <v>154.41403052064999</v>
      </c>
      <c r="F41" s="176">
        <v>0.64970000000000006</v>
      </c>
      <c r="G41" s="176">
        <v>0.64970000000000006</v>
      </c>
      <c r="H41" s="176">
        <v>2.9731999999999998</v>
      </c>
      <c r="I41" s="176">
        <v>5.6803999999999997</v>
      </c>
      <c r="J41" s="176">
        <v>9.9120000000000008</v>
      </c>
      <c r="K41" s="176">
        <v>12.447100000000001</v>
      </c>
      <c r="L41" s="176">
        <v>53.584299999999999</v>
      </c>
      <c r="M41" s="176">
        <v>22.040099999999999</v>
      </c>
      <c r="N41" s="176">
        <v>25.685600000000001</v>
      </c>
      <c r="O41" s="176">
        <v>5.2621000000000002</v>
      </c>
      <c r="P41" s="176">
        <v>7.2573999999999996</v>
      </c>
      <c r="Q41" s="176">
        <v>11.2536</v>
      </c>
      <c r="R41" s="176">
        <v>7.1689999999999996</v>
      </c>
      <c r="S41" s="118" t="s">
        <v>1871</v>
      </c>
    </row>
    <row r="42" spans="1:19" x14ac:dyDescent="0.3">
      <c r="A42" s="172" t="s">
        <v>479</v>
      </c>
      <c r="B42" s="172" t="s">
        <v>515</v>
      </c>
      <c r="C42" s="172">
        <v>120484</v>
      </c>
      <c r="D42" s="175">
        <v>44158</v>
      </c>
      <c r="E42" s="176">
        <v>55.9604</v>
      </c>
      <c r="F42" s="176">
        <v>0.65620000000000001</v>
      </c>
      <c r="G42" s="176">
        <v>0.65620000000000001</v>
      </c>
      <c r="H42" s="176">
        <v>2.9952000000000001</v>
      </c>
      <c r="I42" s="176">
        <v>5.7121000000000004</v>
      </c>
      <c r="J42" s="176">
        <v>9.9846000000000004</v>
      </c>
      <c r="K42" s="176">
        <v>12.673</v>
      </c>
      <c r="L42" s="176">
        <v>54.192300000000003</v>
      </c>
      <c r="M42" s="176">
        <v>22.7638</v>
      </c>
      <c r="N42" s="176">
        <v>26.673999999999999</v>
      </c>
      <c r="O42" s="176">
        <v>6.1243999999999996</v>
      </c>
      <c r="P42" s="176">
        <v>8.0843000000000007</v>
      </c>
      <c r="Q42" s="176">
        <v>10.7385</v>
      </c>
      <c r="R42" s="176">
        <v>8.3352000000000004</v>
      </c>
      <c r="S42" s="118" t="s">
        <v>1871</v>
      </c>
    </row>
    <row r="43" spans="1:19" x14ac:dyDescent="0.3">
      <c r="A43" s="172" t="s">
        <v>479</v>
      </c>
      <c r="B43" s="172" t="s">
        <v>516</v>
      </c>
      <c r="C43" s="172">
        <v>100286</v>
      </c>
      <c r="D43" s="175">
        <v>44158</v>
      </c>
      <c r="E43" s="176">
        <v>113.842880738335</v>
      </c>
      <c r="F43" s="176">
        <v>0.43990000000000001</v>
      </c>
      <c r="G43" s="176">
        <v>0.43990000000000001</v>
      </c>
      <c r="H43" s="176">
        <v>1.8374999999999999</v>
      </c>
      <c r="I43" s="176">
        <v>2.9826999999999999</v>
      </c>
      <c r="J43" s="176">
        <v>6.3994999999999997</v>
      </c>
      <c r="K43" s="176">
        <v>12.3659</v>
      </c>
      <c r="L43" s="176">
        <v>37.133200000000002</v>
      </c>
      <c r="M43" s="176">
        <v>6.4950000000000001</v>
      </c>
      <c r="N43" s="176">
        <v>11.0314</v>
      </c>
      <c r="O43" s="176">
        <v>5.6790000000000003</v>
      </c>
      <c r="P43" s="176">
        <v>9.5162999999999993</v>
      </c>
      <c r="Q43" s="176">
        <v>12.2727</v>
      </c>
      <c r="R43" s="176">
        <v>12.4116</v>
      </c>
      <c r="S43" s="118"/>
    </row>
    <row r="44" spans="1:19" x14ac:dyDescent="0.3">
      <c r="A44" s="172" t="s">
        <v>479</v>
      </c>
      <c r="B44" s="172" t="s">
        <v>517</v>
      </c>
      <c r="C44" s="172">
        <v>119767</v>
      </c>
      <c r="D44" s="175">
        <v>44158</v>
      </c>
      <c r="E44" s="176">
        <v>55.911175884006099</v>
      </c>
      <c r="F44" s="176">
        <v>0.4541</v>
      </c>
      <c r="G44" s="176">
        <v>0.4541</v>
      </c>
      <c r="H44" s="176">
        <v>1.8729</v>
      </c>
      <c r="I44" s="176">
        <v>3.0350999999999999</v>
      </c>
      <c r="J44" s="176">
        <v>6.5187999999999997</v>
      </c>
      <c r="K44" s="176">
        <v>12.7425</v>
      </c>
      <c r="L44" s="176">
        <v>38.024500000000003</v>
      </c>
      <c r="M44" s="176">
        <v>7.5640999999999998</v>
      </c>
      <c r="N44" s="176">
        <v>12.483700000000001</v>
      </c>
      <c r="O44" s="176">
        <v>7.1021999999999998</v>
      </c>
      <c r="P44" s="176">
        <v>11.201000000000001</v>
      </c>
      <c r="Q44" s="176">
        <v>11.657999999999999</v>
      </c>
      <c r="R44" s="176">
        <v>13.8864</v>
      </c>
      <c r="S44" s="118"/>
    </row>
    <row r="45" spans="1:19" x14ac:dyDescent="0.3">
      <c r="A45" s="172" t="s">
        <v>479</v>
      </c>
      <c r="B45" s="172" t="s">
        <v>518</v>
      </c>
      <c r="C45" s="172">
        <v>119347</v>
      </c>
      <c r="D45" s="175">
        <v>44158</v>
      </c>
      <c r="E45" s="176">
        <v>31.776</v>
      </c>
      <c r="F45" s="176">
        <v>0.46789999999999998</v>
      </c>
      <c r="G45" s="176">
        <v>0.46789999999999998</v>
      </c>
      <c r="H45" s="176">
        <v>1.9507000000000001</v>
      </c>
      <c r="I45" s="176">
        <v>2.7717999999999998</v>
      </c>
      <c r="J45" s="176">
        <v>6.3773999999999997</v>
      </c>
      <c r="K45" s="176">
        <v>10.184100000000001</v>
      </c>
      <c r="L45" s="176">
        <v>30.7654</v>
      </c>
      <c r="M45" s="176">
        <v>6.7491000000000003</v>
      </c>
      <c r="N45" s="176">
        <v>10.9458</v>
      </c>
      <c r="O45" s="176">
        <v>5.1196000000000002</v>
      </c>
      <c r="P45" s="176">
        <v>9.5303000000000004</v>
      </c>
      <c r="Q45" s="176">
        <v>13.6859</v>
      </c>
      <c r="R45" s="176">
        <v>9.1723999999999997</v>
      </c>
      <c r="S45" s="118" t="s">
        <v>1871</v>
      </c>
    </row>
    <row r="46" spans="1:19" x14ac:dyDescent="0.3">
      <c r="A46" s="172" t="s">
        <v>479</v>
      </c>
      <c r="B46" s="172" t="s">
        <v>519</v>
      </c>
      <c r="C46" s="172">
        <v>118191</v>
      </c>
      <c r="D46" s="175">
        <v>44158</v>
      </c>
      <c r="E46" s="176">
        <v>29.334</v>
      </c>
      <c r="F46" s="176">
        <v>0.45889999999999997</v>
      </c>
      <c r="G46" s="176">
        <v>0.45889999999999997</v>
      </c>
      <c r="H46" s="176">
        <v>1.9214</v>
      </c>
      <c r="I46" s="176">
        <v>2.7317</v>
      </c>
      <c r="J46" s="176">
        <v>6.2788000000000004</v>
      </c>
      <c r="K46" s="176">
        <v>9.8774999999999995</v>
      </c>
      <c r="L46" s="176">
        <v>30.078499999999998</v>
      </c>
      <c r="M46" s="176">
        <v>5.8760000000000003</v>
      </c>
      <c r="N46" s="176">
        <v>9.7212999999999994</v>
      </c>
      <c r="O46" s="176">
        <v>4.0266000000000002</v>
      </c>
      <c r="P46" s="176">
        <v>8.3766999999999996</v>
      </c>
      <c r="Q46" s="176">
        <v>11.6069</v>
      </c>
      <c r="R46" s="176">
        <v>8.0376999999999992</v>
      </c>
      <c r="S46" s="118" t="s">
        <v>1871</v>
      </c>
    </row>
    <row r="47" spans="1:19" x14ac:dyDescent="0.3">
      <c r="A47" s="172" t="s">
        <v>479</v>
      </c>
      <c r="B47" s="172" t="s">
        <v>520</v>
      </c>
      <c r="C47" s="172">
        <v>100323</v>
      </c>
      <c r="D47" s="175">
        <v>44158</v>
      </c>
      <c r="E47" s="176">
        <v>113.8158</v>
      </c>
      <c r="F47" s="176">
        <v>0.13969999999999999</v>
      </c>
      <c r="G47" s="176">
        <v>0.13969999999999999</v>
      </c>
      <c r="H47" s="176">
        <v>1.4078999999999999</v>
      </c>
      <c r="I47" s="176">
        <v>2.2743000000000002</v>
      </c>
      <c r="J47" s="176">
        <v>6.4721000000000002</v>
      </c>
      <c r="K47" s="176">
        <v>9.5097000000000005</v>
      </c>
      <c r="L47" s="176">
        <v>26.7133</v>
      </c>
      <c r="M47" s="176">
        <v>1.4268000000000001</v>
      </c>
      <c r="N47" s="176">
        <v>5.8811</v>
      </c>
      <c r="O47" s="176">
        <v>4.3925999999999998</v>
      </c>
      <c r="P47" s="176">
        <v>7.1406000000000001</v>
      </c>
      <c r="Q47" s="176">
        <v>8.4693000000000005</v>
      </c>
      <c r="R47" s="176">
        <v>10.210699999999999</v>
      </c>
      <c r="S47" s="118" t="s">
        <v>1871</v>
      </c>
    </row>
    <row r="48" spans="1:19" x14ac:dyDescent="0.3">
      <c r="A48" s="172" t="s">
        <v>479</v>
      </c>
      <c r="B48" s="172" t="s">
        <v>521</v>
      </c>
      <c r="C48" s="172">
        <v>120261</v>
      </c>
      <c r="D48" s="175">
        <v>44158</v>
      </c>
      <c r="E48" s="176">
        <v>122.68600000000001</v>
      </c>
      <c r="F48" s="176">
        <v>0.14929999999999999</v>
      </c>
      <c r="G48" s="176">
        <v>0.14929999999999999</v>
      </c>
      <c r="H48" s="176">
        <v>1.4408000000000001</v>
      </c>
      <c r="I48" s="176">
        <v>2.3205</v>
      </c>
      <c r="J48" s="176">
        <v>6.5780000000000003</v>
      </c>
      <c r="K48" s="176">
        <v>9.8409999999999993</v>
      </c>
      <c r="L48" s="176">
        <v>27.469200000000001</v>
      </c>
      <c r="M48" s="176">
        <v>2.3287</v>
      </c>
      <c r="N48" s="176">
        <v>7.1014999999999997</v>
      </c>
      <c r="O48" s="176">
        <v>5.7140000000000004</v>
      </c>
      <c r="P48" s="176">
        <v>8.3680000000000003</v>
      </c>
      <c r="Q48" s="176">
        <v>9.5054999999999996</v>
      </c>
      <c r="R48" s="176">
        <v>11.335800000000001</v>
      </c>
      <c r="S48" s="118" t="s">
        <v>1871</v>
      </c>
    </row>
    <row r="49" spans="1:19" x14ac:dyDescent="0.3">
      <c r="A49" s="172" t="s">
        <v>479</v>
      </c>
      <c r="B49" s="172" t="s">
        <v>522</v>
      </c>
      <c r="C49" s="172">
        <v>147446</v>
      </c>
      <c r="D49" s="175">
        <v>44158</v>
      </c>
      <c r="E49" s="176">
        <v>12.298</v>
      </c>
      <c r="F49" s="176">
        <v>0.55520000000000003</v>
      </c>
      <c r="G49" s="176">
        <v>0.55520000000000003</v>
      </c>
      <c r="H49" s="176">
        <v>1.6733</v>
      </c>
      <c r="I49" s="176">
        <v>2.8613</v>
      </c>
      <c r="J49" s="176">
        <v>6.1692</v>
      </c>
      <c r="K49" s="176">
        <v>9.8634000000000004</v>
      </c>
      <c r="L49" s="176">
        <v>28.6873</v>
      </c>
      <c r="M49" s="176">
        <v>7.1646000000000001</v>
      </c>
      <c r="N49" s="176">
        <v>13.418799999999999</v>
      </c>
      <c r="O49" s="176"/>
      <c r="P49" s="176"/>
      <c r="Q49" s="176">
        <v>16.549499999999998</v>
      </c>
      <c r="R49" s="176"/>
      <c r="S49" s="118"/>
    </row>
    <row r="50" spans="1:19" x14ac:dyDescent="0.3">
      <c r="A50" s="172" t="s">
        <v>479</v>
      </c>
      <c r="B50" s="172" t="s">
        <v>523</v>
      </c>
      <c r="C50" s="172">
        <v>147447</v>
      </c>
      <c r="D50" s="175">
        <v>44158</v>
      </c>
      <c r="E50" s="176">
        <v>11.9964</v>
      </c>
      <c r="F50" s="176">
        <v>0.53969999999999996</v>
      </c>
      <c r="G50" s="176">
        <v>0.53969999999999996</v>
      </c>
      <c r="H50" s="176">
        <v>1.6231</v>
      </c>
      <c r="I50" s="176">
        <v>2.7898999999999998</v>
      </c>
      <c r="J50" s="176">
        <v>6.0071000000000003</v>
      </c>
      <c r="K50" s="176">
        <v>9.3534000000000006</v>
      </c>
      <c r="L50" s="176">
        <v>27.512799999999999</v>
      </c>
      <c r="M50" s="176">
        <v>5.6924000000000001</v>
      </c>
      <c r="N50" s="176">
        <v>11.354100000000001</v>
      </c>
      <c r="O50" s="176"/>
      <c r="P50" s="176"/>
      <c r="Q50" s="176">
        <v>14.426500000000001</v>
      </c>
      <c r="R50" s="176"/>
      <c r="S50" s="118"/>
    </row>
    <row r="51" spans="1:19" x14ac:dyDescent="0.3">
      <c r="A51" s="172" t="s">
        <v>479</v>
      </c>
      <c r="B51" s="172" t="s">
        <v>524</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525</v>
      </c>
      <c r="C52" s="172">
        <v>134813</v>
      </c>
      <c r="D52" s="175">
        <v>44158</v>
      </c>
      <c r="E52" s="176">
        <v>18.413</v>
      </c>
      <c r="F52" s="176">
        <v>0.3488</v>
      </c>
      <c r="G52" s="176">
        <v>0.3488</v>
      </c>
      <c r="H52" s="176">
        <v>0.83789999999999998</v>
      </c>
      <c r="I52" s="176">
        <v>2.3797999999999999</v>
      </c>
      <c r="J52" s="176">
        <v>5.8887999999999998</v>
      </c>
      <c r="K52" s="176">
        <v>9.1788000000000007</v>
      </c>
      <c r="L52" s="176">
        <v>31.785</v>
      </c>
      <c r="M52" s="176">
        <v>8.3180999999999994</v>
      </c>
      <c r="N52" s="176">
        <v>10.834899999999999</v>
      </c>
      <c r="O52" s="176">
        <v>8.9486000000000008</v>
      </c>
      <c r="P52" s="176">
        <v>13.3126</v>
      </c>
      <c r="Q52" s="176">
        <v>12.1448</v>
      </c>
      <c r="R52" s="176">
        <v>12.492900000000001</v>
      </c>
      <c r="S52" s="118" t="s">
        <v>1871</v>
      </c>
    </row>
    <row r="53" spans="1:19" x14ac:dyDescent="0.3">
      <c r="A53" s="172" t="s">
        <v>479</v>
      </c>
      <c r="B53" s="172" t="s">
        <v>526</v>
      </c>
      <c r="C53" s="172">
        <v>134815</v>
      </c>
      <c r="D53" s="175">
        <v>44158</v>
      </c>
      <c r="E53" s="176">
        <v>16.824000000000002</v>
      </c>
      <c r="F53" s="176">
        <v>0.33400000000000002</v>
      </c>
      <c r="G53" s="176">
        <v>0.33400000000000002</v>
      </c>
      <c r="H53" s="176">
        <v>0.79079999999999995</v>
      </c>
      <c r="I53" s="176">
        <v>2.3170999999999999</v>
      </c>
      <c r="J53" s="176">
        <v>5.7515000000000001</v>
      </c>
      <c r="K53" s="176">
        <v>8.7594999999999992</v>
      </c>
      <c r="L53" s="176">
        <v>30.7836</v>
      </c>
      <c r="M53" s="176">
        <v>7.1115000000000004</v>
      </c>
      <c r="N53" s="176">
        <v>9.1829000000000001</v>
      </c>
      <c r="O53" s="176">
        <v>7.2709000000000001</v>
      </c>
      <c r="P53" s="176">
        <v>11.3874</v>
      </c>
      <c r="Q53" s="176">
        <v>10.2605</v>
      </c>
      <c r="R53" s="176">
        <v>10.712899999999999</v>
      </c>
      <c r="S53" s="118" t="s">
        <v>1871</v>
      </c>
    </row>
    <row r="54" spans="1:19" x14ac:dyDescent="0.3">
      <c r="A54" s="172" t="s">
        <v>479</v>
      </c>
      <c r="B54" s="172" t="s">
        <v>527</v>
      </c>
      <c r="C54" s="172">
        <v>144681</v>
      </c>
      <c r="D54" s="175">
        <v>44158</v>
      </c>
      <c r="E54" s="176">
        <v>13.1972</v>
      </c>
      <c r="F54" s="176">
        <v>7.6600000000000001E-2</v>
      </c>
      <c r="G54" s="176">
        <v>7.6600000000000001E-2</v>
      </c>
      <c r="H54" s="176">
        <v>1.6193</v>
      </c>
      <c r="I54" s="176">
        <v>3.4327999999999999</v>
      </c>
      <c r="J54" s="176">
        <v>7.1487999999999996</v>
      </c>
      <c r="K54" s="176">
        <v>10.861700000000001</v>
      </c>
      <c r="L54" s="176">
        <v>29.900099999999998</v>
      </c>
      <c r="M54" s="176">
        <v>8.2944999999999993</v>
      </c>
      <c r="N54" s="176">
        <v>14.5054</v>
      </c>
      <c r="O54" s="176"/>
      <c r="P54" s="176"/>
      <c r="Q54" s="176">
        <v>13.475300000000001</v>
      </c>
      <c r="R54" s="176">
        <v>16.189299999999999</v>
      </c>
      <c r="S54" s="118" t="s">
        <v>1871</v>
      </c>
    </row>
    <row r="55" spans="1:19" x14ac:dyDescent="0.3">
      <c r="A55" s="172" t="s">
        <v>479</v>
      </c>
      <c r="B55" s="172" t="s">
        <v>528</v>
      </c>
      <c r="C55" s="172">
        <v>144730</v>
      </c>
      <c r="D55" s="175">
        <v>44158</v>
      </c>
      <c r="E55" s="176">
        <v>12.7385</v>
      </c>
      <c r="F55" s="176">
        <v>6.3600000000000004E-2</v>
      </c>
      <c r="G55" s="176">
        <v>6.3600000000000004E-2</v>
      </c>
      <c r="H55" s="176">
        <v>1.5748</v>
      </c>
      <c r="I55" s="176">
        <v>3.3692000000000002</v>
      </c>
      <c r="J55" s="176">
        <v>7.0030999999999999</v>
      </c>
      <c r="K55" s="176">
        <v>10.369400000000001</v>
      </c>
      <c r="L55" s="176">
        <v>28.715900000000001</v>
      </c>
      <c r="M55" s="176">
        <v>6.8540999999999999</v>
      </c>
      <c r="N55" s="176">
        <v>12.522</v>
      </c>
      <c r="O55" s="176"/>
      <c r="P55" s="176"/>
      <c r="Q55" s="176">
        <v>11.6607</v>
      </c>
      <c r="R55" s="176">
        <v>14.323600000000001</v>
      </c>
      <c r="S55" s="118" t="s">
        <v>1871</v>
      </c>
    </row>
    <row r="56" spans="1:19" x14ac:dyDescent="0.3">
      <c r="A56" s="172" t="s">
        <v>479</v>
      </c>
      <c r="B56" s="172" t="s">
        <v>529</v>
      </c>
      <c r="C56" s="172">
        <v>112936</v>
      </c>
      <c r="D56" s="175">
        <v>44158</v>
      </c>
      <c r="E56" s="176">
        <v>48.137999999999998</v>
      </c>
      <c r="F56" s="176">
        <v>2.7E-2</v>
      </c>
      <c r="G56" s="176">
        <v>2.7E-2</v>
      </c>
      <c r="H56" s="176">
        <v>1.0863</v>
      </c>
      <c r="I56" s="176">
        <v>3.2467999999999999</v>
      </c>
      <c r="J56" s="176">
        <v>5.7876000000000003</v>
      </c>
      <c r="K56" s="176">
        <v>8.9627999999999997</v>
      </c>
      <c r="L56" s="176">
        <v>31.326899999999998</v>
      </c>
      <c r="M56" s="176">
        <v>-10.2415</v>
      </c>
      <c r="N56" s="176">
        <v>-11.7042</v>
      </c>
      <c r="O56" s="176">
        <v>-4.2473999999999998</v>
      </c>
      <c r="P56" s="176">
        <v>3.6013000000000002</v>
      </c>
      <c r="Q56" s="176">
        <v>10.6953</v>
      </c>
      <c r="R56" s="176">
        <v>-3.9154</v>
      </c>
      <c r="S56" s="118" t="s">
        <v>1871</v>
      </c>
    </row>
    <row r="57" spans="1:19" x14ac:dyDescent="0.3">
      <c r="A57" s="172" t="s">
        <v>479</v>
      </c>
      <c r="B57" s="172" t="s">
        <v>530</v>
      </c>
      <c r="C57" s="172">
        <v>118794</v>
      </c>
      <c r="D57" s="175">
        <v>44158</v>
      </c>
      <c r="E57" s="176">
        <v>52.293799999999997</v>
      </c>
      <c r="F57" s="176">
        <v>3.3500000000000002E-2</v>
      </c>
      <c r="G57" s="176">
        <v>3.3500000000000002E-2</v>
      </c>
      <c r="H57" s="176">
        <v>1.1085</v>
      </c>
      <c r="I57" s="176">
        <v>3.2782</v>
      </c>
      <c r="J57" s="176">
        <v>5.8566000000000003</v>
      </c>
      <c r="K57" s="176">
        <v>9.1755999999999993</v>
      </c>
      <c r="L57" s="176">
        <v>31.834299999999999</v>
      </c>
      <c r="M57" s="176">
        <v>-9.7119</v>
      </c>
      <c r="N57" s="176">
        <v>-11.0097</v>
      </c>
      <c r="O57" s="176">
        <v>-3.3025000000000002</v>
      </c>
      <c r="P57" s="176">
        <v>4.8305999999999996</v>
      </c>
      <c r="Q57" s="176">
        <v>9.3641000000000005</v>
      </c>
      <c r="R57" s="176">
        <v>-3.1515</v>
      </c>
      <c r="S57" s="118" t="s">
        <v>1871</v>
      </c>
    </row>
    <row r="58" spans="1:19" x14ac:dyDescent="0.3">
      <c r="A58" s="172" t="s">
        <v>479</v>
      </c>
      <c r="B58" s="172" t="s">
        <v>531</v>
      </c>
      <c r="C58" s="172">
        <v>147685</v>
      </c>
      <c r="D58" s="175">
        <v>44158</v>
      </c>
      <c r="E58" s="176">
        <v>5.1799999999999999E-2</v>
      </c>
      <c r="F58" s="176">
        <v>0</v>
      </c>
      <c r="G58" s="176">
        <v>0</v>
      </c>
      <c r="H58" s="176">
        <v>0</v>
      </c>
      <c r="I58" s="176">
        <v>0</v>
      </c>
      <c r="J58" s="176">
        <v>0</v>
      </c>
      <c r="K58" s="176">
        <v>0</v>
      </c>
      <c r="L58" s="176">
        <v>0</v>
      </c>
      <c r="M58" s="176">
        <v>0</v>
      </c>
      <c r="N58" s="176">
        <v>0</v>
      </c>
      <c r="O58" s="176"/>
      <c r="P58" s="176"/>
      <c r="Q58" s="176">
        <v>0</v>
      </c>
      <c r="R58" s="176"/>
      <c r="S58" s="118" t="s">
        <v>1871</v>
      </c>
    </row>
    <row r="59" spans="1:19" x14ac:dyDescent="0.3">
      <c r="A59" s="172" t="s">
        <v>479</v>
      </c>
      <c r="B59" s="172" t="s">
        <v>532</v>
      </c>
      <c r="C59" s="172">
        <v>147689</v>
      </c>
      <c r="D59" s="175">
        <v>44158</v>
      </c>
      <c r="E59" s="176">
        <v>5.5800000000000002E-2</v>
      </c>
      <c r="F59" s="176">
        <v>0</v>
      </c>
      <c r="G59" s="176">
        <v>0</v>
      </c>
      <c r="H59" s="176">
        <v>0</v>
      </c>
      <c r="I59" s="176">
        <v>0</v>
      </c>
      <c r="J59" s="176">
        <v>0</v>
      </c>
      <c r="K59" s="176">
        <v>0</v>
      </c>
      <c r="L59" s="176">
        <v>0</v>
      </c>
      <c r="M59" s="176">
        <v>0</v>
      </c>
      <c r="N59" s="176">
        <v>0</v>
      </c>
      <c r="O59" s="176"/>
      <c r="P59" s="176"/>
      <c r="Q59" s="176">
        <v>0</v>
      </c>
      <c r="R59" s="176"/>
      <c r="S59" s="118" t="s">
        <v>1871</v>
      </c>
    </row>
    <row r="60" spans="1:19" x14ac:dyDescent="0.3">
      <c r="A60" s="172" t="s">
        <v>479</v>
      </c>
      <c r="B60" s="172" t="s">
        <v>533</v>
      </c>
      <c r="C60" s="172">
        <v>148271</v>
      </c>
      <c r="D60" s="175"/>
      <c r="E60" s="176"/>
      <c r="F60" s="176"/>
      <c r="G60" s="176"/>
      <c r="H60" s="176"/>
      <c r="I60" s="176"/>
      <c r="J60" s="176"/>
      <c r="K60" s="176"/>
      <c r="L60" s="176"/>
      <c r="M60" s="176"/>
      <c r="N60" s="176"/>
      <c r="O60" s="176"/>
      <c r="P60" s="176"/>
      <c r="Q60" s="176"/>
      <c r="R60" s="176"/>
      <c r="S60" s="118" t="s">
        <v>1871</v>
      </c>
    </row>
    <row r="61" spans="1:19" x14ac:dyDescent="0.3">
      <c r="A61" s="172" t="s">
        <v>479</v>
      </c>
      <c r="B61" s="172" t="s">
        <v>534</v>
      </c>
      <c r="C61" s="172">
        <v>148265</v>
      </c>
      <c r="D61" s="175"/>
      <c r="E61" s="176"/>
      <c r="F61" s="176"/>
      <c r="G61" s="176"/>
      <c r="H61" s="176"/>
      <c r="I61" s="176"/>
      <c r="J61" s="176"/>
      <c r="K61" s="176"/>
      <c r="L61" s="176"/>
      <c r="M61" s="176"/>
      <c r="N61" s="176"/>
      <c r="O61" s="176"/>
      <c r="P61" s="176"/>
      <c r="Q61" s="176"/>
      <c r="R61" s="176"/>
      <c r="S61" s="118" t="s">
        <v>1871</v>
      </c>
    </row>
    <row r="62" spans="1:19" x14ac:dyDescent="0.3">
      <c r="A62" s="172" t="s">
        <v>479</v>
      </c>
      <c r="B62" s="172" t="s">
        <v>535</v>
      </c>
      <c r="C62" s="172">
        <v>138382</v>
      </c>
      <c r="D62" s="175">
        <v>44158</v>
      </c>
      <c r="E62" s="176">
        <v>75.209999999999994</v>
      </c>
      <c r="F62" s="176">
        <v>0.87180000000000002</v>
      </c>
      <c r="G62" s="176">
        <v>0.87180000000000002</v>
      </c>
      <c r="H62" s="176">
        <v>2.2570000000000001</v>
      </c>
      <c r="I62" s="176">
        <v>3.0979999999999999</v>
      </c>
      <c r="J62" s="176">
        <v>7.1673</v>
      </c>
      <c r="K62" s="176">
        <v>10.716900000000001</v>
      </c>
      <c r="L62" s="176">
        <v>29.941299999999998</v>
      </c>
      <c r="M62" s="176">
        <v>4.9539</v>
      </c>
      <c r="N62" s="176">
        <v>6.4092000000000002</v>
      </c>
      <c r="O62" s="176">
        <v>4.0644</v>
      </c>
      <c r="P62" s="176">
        <v>6.5099</v>
      </c>
      <c r="Q62" s="176">
        <v>12.7523</v>
      </c>
      <c r="R62" s="176">
        <v>8.6349</v>
      </c>
      <c r="S62" s="118" t="s">
        <v>1871</v>
      </c>
    </row>
    <row r="63" spans="1:19" x14ac:dyDescent="0.3">
      <c r="A63" s="172" t="s">
        <v>479</v>
      </c>
      <c r="B63" s="172" t="s">
        <v>536</v>
      </c>
      <c r="C63" s="172">
        <v>138386</v>
      </c>
      <c r="D63" s="175">
        <v>44158</v>
      </c>
      <c r="E63" s="176">
        <v>83.27</v>
      </c>
      <c r="F63" s="176">
        <v>0.88439999999999996</v>
      </c>
      <c r="G63" s="176">
        <v>0.88439999999999996</v>
      </c>
      <c r="H63" s="176">
        <v>2.2972999999999999</v>
      </c>
      <c r="I63" s="176">
        <v>3.1591</v>
      </c>
      <c r="J63" s="176">
        <v>7.3067000000000002</v>
      </c>
      <c r="K63" s="176">
        <v>11.145200000000001</v>
      </c>
      <c r="L63" s="176">
        <v>31.010100000000001</v>
      </c>
      <c r="M63" s="176">
        <v>6.2252999999999998</v>
      </c>
      <c r="N63" s="176">
        <v>8.1148000000000007</v>
      </c>
      <c r="O63" s="176">
        <v>5.6407999999999996</v>
      </c>
      <c r="P63" s="176">
        <v>8.0641999999999996</v>
      </c>
      <c r="Q63" s="176">
        <v>10.865</v>
      </c>
      <c r="R63" s="176">
        <v>10.3302</v>
      </c>
      <c r="S63" s="118" t="s">
        <v>1871</v>
      </c>
    </row>
    <row r="64" spans="1:19" x14ac:dyDescent="0.3">
      <c r="A64" s="172" t="s">
        <v>479</v>
      </c>
      <c r="B64" s="172" t="s">
        <v>537</v>
      </c>
      <c r="C64" s="172">
        <v>101265</v>
      </c>
      <c r="D64" s="175">
        <v>44158</v>
      </c>
      <c r="E64" s="176">
        <v>84.05</v>
      </c>
      <c r="F64" s="176">
        <v>0.41820000000000002</v>
      </c>
      <c r="G64" s="176">
        <v>0.41820000000000002</v>
      </c>
      <c r="H64" s="176">
        <v>1.5955999999999999</v>
      </c>
      <c r="I64" s="176">
        <v>3.2427999999999999</v>
      </c>
      <c r="J64" s="176">
        <v>6.8250999999999999</v>
      </c>
      <c r="K64" s="176">
        <v>9.7545000000000002</v>
      </c>
      <c r="L64" s="176">
        <v>30.370699999999999</v>
      </c>
      <c r="M64" s="176">
        <v>6.8387000000000002</v>
      </c>
      <c r="N64" s="176">
        <v>10.2151</v>
      </c>
      <c r="O64" s="176">
        <v>3.7014</v>
      </c>
      <c r="P64" s="176">
        <v>10.7004</v>
      </c>
      <c r="Q64" s="176">
        <v>10.736700000000001</v>
      </c>
      <c r="R64" s="176">
        <v>6.8731999999999998</v>
      </c>
      <c r="S64" s="118" t="s">
        <v>1871</v>
      </c>
    </row>
    <row r="65" spans="1:19" x14ac:dyDescent="0.3">
      <c r="A65" s="172" t="s">
        <v>479</v>
      </c>
      <c r="B65" s="172" t="s">
        <v>538</v>
      </c>
      <c r="C65" s="172">
        <v>119484</v>
      </c>
      <c r="D65" s="175">
        <v>44158</v>
      </c>
      <c r="E65" s="176">
        <v>91.16</v>
      </c>
      <c r="F65" s="176">
        <v>0.42970000000000003</v>
      </c>
      <c r="G65" s="176">
        <v>0.42970000000000003</v>
      </c>
      <c r="H65" s="176">
        <v>1.6275999999999999</v>
      </c>
      <c r="I65" s="176">
        <v>3.2856999999999998</v>
      </c>
      <c r="J65" s="176">
        <v>6.9451000000000001</v>
      </c>
      <c r="K65" s="176">
        <v>10.0966</v>
      </c>
      <c r="L65" s="176">
        <v>31.165500000000002</v>
      </c>
      <c r="M65" s="176">
        <v>7.8433999999999999</v>
      </c>
      <c r="N65" s="176">
        <v>11.592599999999999</v>
      </c>
      <c r="O65" s="176">
        <v>4.9676</v>
      </c>
      <c r="P65" s="176">
        <v>11.989000000000001</v>
      </c>
      <c r="Q65" s="176">
        <v>13.119300000000001</v>
      </c>
      <c r="R65" s="176">
        <v>8.2088000000000001</v>
      </c>
      <c r="S65" s="118" t="s">
        <v>1871</v>
      </c>
    </row>
    <row r="66" spans="1:19" x14ac:dyDescent="0.3">
      <c r="A66" s="172" t="s">
        <v>479</v>
      </c>
      <c r="B66" s="172" t="s">
        <v>539</v>
      </c>
      <c r="C66" s="172">
        <v>101070</v>
      </c>
      <c r="D66" s="175">
        <v>44158</v>
      </c>
      <c r="E66" s="176">
        <v>170.80789999999999</v>
      </c>
      <c r="F66" s="176">
        <v>0.82140000000000002</v>
      </c>
      <c r="G66" s="176">
        <v>0.82140000000000002</v>
      </c>
      <c r="H66" s="176">
        <v>1.5647</v>
      </c>
      <c r="I66" s="176">
        <v>2.7898000000000001</v>
      </c>
      <c r="J66" s="176">
        <v>5.3821000000000003</v>
      </c>
      <c r="K66" s="176">
        <v>8.6797000000000004</v>
      </c>
      <c r="L66" s="176">
        <v>38.540700000000001</v>
      </c>
      <c r="M66" s="176">
        <v>19.3871</v>
      </c>
      <c r="N66" s="176">
        <v>19.565799999999999</v>
      </c>
      <c r="O66" s="176">
        <v>9.2619000000000007</v>
      </c>
      <c r="P66" s="176">
        <v>11.3436</v>
      </c>
      <c r="Q66" s="176">
        <v>15.500999999999999</v>
      </c>
      <c r="R66" s="176">
        <v>15.4925</v>
      </c>
      <c r="S66" s="118"/>
    </row>
    <row r="67" spans="1:19" x14ac:dyDescent="0.3">
      <c r="A67" s="172" t="s">
        <v>479</v>
      </c>
      <c r="B67" s="172" t="s">
        <v>540</v>
      </c>
      <c r="C67" s="172">
        <v>120819</v>
      </c>
      <c r="D67" s="175">
        <v>44158</v>
      </c>
      <c r="E67" s="176">
        <v>176.5155</v>
      </c>
      <c r="F67" s="176">
        <v>0.82230000000000003</v>
      </c>
      <c r="G67" s="176">
        <v>0.82230000000000003</v>
      </c>
      <c r="H67" s="176">
        <v>1.5575000000000001</v>
      </c>
      <c r="I67" s="176">
        <v>2.7831000000000001</v>
      </c>
      <c r="J67" s="176">
        <v>5.3871000000000002</v>
      </c>
      <c r="K67" s="176">
        <v>8.6952999999999996</v>
      </c>
      <c r="L67" s="176">
        <v>38.966900000000003</v>
      </c>
      <c r="M67" s="176">
        <v>20.291699999999999</v>
      </c>
      <c r="N67" s="176">
        <v>20.990400000000001</v>
      </c>
      <c r="O67" s="176">
        <v>10.311500000000001</v>
      </c>
      <c r="P67" s="176">
        <v>11.986000000000001</v>
      </c>
      <c r="Q67" s="176">
        <v>13.849299999999999</v>
      </c>
      <c r="R67" s="176">
        <v>16.805800000000001</v>
      </c>
      <c r="S67" s="118"/>
    </row>
    <row r="68" spans="1:19" x14ac:dyDescent="0.3">
      <c r="A68" s="172" t="s">
        <v>479</v>
      </c>
      <c r="B68" s="172" t="s">
        <v>541</v>
      </c>
      <c r="C68" s="172">
        <v>119604</v>
      </c>
      <c r="D68" s="175">
        <v>44158</v>
      </c>
      <c r="E68" s="176">
        <v>73.6198964345391</v>
      </c>
      <c r="F68" s="176">
        <v>0.90149999999999997</v>
      </c>
      <c r="G68" s="176">
        <v>0.90149999999999997</v>
      </c>
      <c r="H68" s="176">
        <v>2.6389999999999998</v>
      </c>
      <c r="I68" s="176">
        <v>4.1193999999999997</v>
      </c>
      <c r="J68" s="176">
        <v>8.4870000000000001</v>
      </c>
      <c r="K68" s="176">
        <v>8.9821000000000009</v>
      </c>
      <c r="L68" s="176">
        <v>27.697399999999998</v>
      </c>
      <c r="M68" s="176">
        <v>3.2597999999999998</v>
      </c>
      <c r="N68" s="176">
        <v>8.24</v>
      </c>
      <c r="O68" s="176">
        <v>7.6460999999999997</v>
      </c>
      <c r="P68" s="176">
        <v>10.8871</v>
      </c>
      <c r="Q68" s="176">
        <v>14.411099999999999</v>
      </c>
      <c r="R68" s="176">
        <v>12.084300000000001</v>
      </c>
      <c r="S68" s="118" t="s">
        <v>1871</v>
      </c>
    </row>
    <row r="69" spans="1:19" x14ac:dyDescent="0.3">
      <c r="A69" s="172" t="s">
        <v>479</v>
      </c>
      <c r="B69" s="172" t="s">
        <v>542</v>
      </c>
      <c r="C69" s="172">
        <v>101551</v>
      </c>
      <c r="D69" s="175">
        <v>44158</v>
      </c>
      <c r="E69" s="176">
        <v>332.09044372368498</v>
      </c>
      <c r="F69" s="176">
        <v>0.89600000000000002</v>
      </c>
      <c r="G69" s="176">
        <v>0.89600000000000002</v>
      </c>
      <c r="H69" s="176">
        <v>2.6202999999999999</v>
      </c>
      <c r="I69" s="176">
        <v>4.0937000000000001</v>
      </c>
      <c r="J69" s="176">
        <v>8.4266000000000005</v>
      </c>
      <c r="K69" s="176">
        <v>8.8063000000000002</v>
      </c>
      <c r="L69" s="176">
        <v>27.282900000000001</v>
      </c>
      <c r="M69" s="176">
        <v>2.7496999999999998</v>
      </c>
      <c r="N69" s="176">
        <v>7.5328999999999997</v>
      </c>
      <c r="O69" s="176">
        <v>6.8258000000000001</v>
      </c>
      <c r="P69" s="176">
        <v>9.8597000000000001</v>
      </c>
      <c r="Q69" s="176">
        <v>15.0953</v>
      </c>
      <c r="R69" s="176">
        <v>11.347200000000001</v>
      </c>
      <c r="S69" s="118" t="s">
        <v>1871</v>
      </c>
    </row>
    <row r="70" spans="1:19" x14ac:dyDescent="0.3">
      <c r="A70" s="172" t="s">
        <v>479</v>
      </c>
      <c r="B70" s="172" t="s">
        <v>543</v>
      </c>
      <c r="C70" s="172">
        <v>125711</v>
      </c>
      <c r="D70" s="175">
        <v>44158</v>
      </c>
      <c r="E70" s="176">
        <v>19.980899999999998</v>
      </c>
      <c r="F70" s="176">
        <v>0.43880000000000002</v>
      </c>
      <c r="G70" s="176">
        <v>0.43880000000000002</v>
      </c>
      <c r="H70" s="176">
        <v>1.1680999999999999</v>
      </c>
      <c r="I70" s="176">
        <v>2.585</v>
      </c>
      <c r="J70" s="176">
        <v>6.4603000000000002</v>
      </c>
      <c r="K70" s="176">
        <v>8.7158999999999995</v>
      </c>
      <c r="L70" s="176">
        <v>28.406199999999998</v>
      </c>
      <c r="M70" s="176">
        <v>6.9458000000000002</v>
      </c>
      <c r="N70" s="176">
        <v>8.8041</v>
      </c>
      <c r="O70" s="176">
        <v>7.1390000000000002</v>
      </c>
      <c r="P70" s="176">
        <v>9.0569000000000006</v>
      </c>
      <c r="Q70" s="176">
        <v>10.450100000000001</v>
      </c>
      <c r="R70" s="176">
        <v>10.241099999999999</v>
      </c>
      <c r="S70" s="118" t="s">
        <v>1874</v>
      </c>
    </row>
    <row r="71" spans="1:19" x14ac:dyDescent="0.3">
      <c r="A71" s="172" t="s">
        <v>479</v>
      </c>
      <c r="B71" s="172" t="s">
        <v>544</v>
      </c>
      <c r="C71" s="172">
        <v>125713</v>
      </c>
      <c r="D71" s="175">
        <v>44158</v>
      </c>
      <c r="E71" s="176">
        <v>18.788499999999999</v>
      </c>
      <c r="F71" s="176">
        <v>0.42599999999999999</v>
      </c>
      <c r="G71" s="176">
        <v>0.42599999999999999</v>
      </c>
      <c r="H71" s="176">
        <v>1.1271</v>
      </c>
      <c r="I71" s="176">
        <v>2.5270999999999999</v>
      </c>
      <c r="J71" s="176">
        <v>6.3262999999999998</v>
      </c>
      <c r="K71" s="176">
        <v>8.2911000000000001</v>
      </c>
      <c r="L71" s="176">
        <v>27.410799999999998</v>
      </c>
      <c r="M71" s="176">
        <v>5.7142999999999997</v>
      </c>
      <c r="N71" s="176">
        <v>7.1570999999999998</v>
      </c>
      <c r="O71" s="176">
        <v>5.7927999999999997</v>
      </c>
      <c r="P71" s="176">
        <v>7.9619999999999997</v>
      </c>
      <c r="Q71" s="176">
        <v>9.4810999999999996</v>
      </c>
      <c r="R71" s="176">
        <v>8.5263000000000009</v>
      </c>
      <c r="S71" s="118" t="s">
        <v>1874</v>
      </c>
    </row>
    <row r="72" spans="1:19" x14ac:dyDescent="0.3">
      <c r="A72" s="172" t="s">
        <v>479</v>
      </c>
      <c r="B72" s="172" t="s">
        <v>545</v>
      </c>
      <c r="C72" s="172">
        <v>100617</v>
      </c>
      <c r="D72" s="175">
        <v>44158</v>
      </c>
      <c r="E72" s="176">
        <v>100.08499999999999</v>
      </c>
      <c r="F72" s="176">
        <v>0.1231</v>
      </c>
      <c r="G72" s="176">
        <v>0.1231</v>
      </c>
      <c r="H72" s="176">
        <v>1.1274999999999999</v>
      </c>
      <c r="I72" s="176">
        <v>2.5691999999999999</v>
      </c>
      <c r="J72" s="176">
        <v>5.8003999999999998</v>
      </c>
      <c r="K72" s="176">
        <v>7.0038</v>
      </c>
      <c r="L72" s="176">
        <v>24.286100000000001</v>
      </c>
      <c r="M72" s="176">
        <v>1.38E-2</v>
      </c>
      <c r="N72" s="176">
        <v>5.0949999999999998</v>
      </c>
      <c r="O72" s="176">
        <v>6.6855000000000002</v>
      </c>
      <c r="P72" s="176">
        <v>9.8613</v>
      </c>
      <c r="Q72" s="176">
        <v>11.919600000000001</v>
      </c>
      <c r="R72" s="176">
        <v>9.0891000000000002</v>
      </c>
      <c r="S72" s="118" t="s">
        <v>1871</v>
      </c>
    </row>
    <row r="73" spans="1:19" x14ac:dyDescent="0.3">
      <c r="A73" s="172" t="s">
        <v>479</v>
      </c>
      <c r="B73" s="172" t="s">
        <v>546</v>
      </c>
      <c r="C73" s="172">
        <v>119542</v>
      </c>
      <c r="D73" s="175">
        <v>44158</v>
      </c>
      <c r="E73" s="176">
        <v>106.8659</v>
      </c>
      <c r="F73" s="176">
        <v>0.13189999999999999</v>
      </c>
      <c r="G73" s="176">
        <v>0.13189999999999999</v>
      </c>
      <c r="H73" s="176">
        <v>1.1571</v>
      </c>
      <c r="I73" s="176">
        <v>2.6114999999999999</v>
      </c>
      <c r="J73" s="176">
        <v>5.8967000000000001</v>
      </c>
      <c r="K73" s="176">
        <v>7.3022999999999998</v>
      </c>
      <c r="L73" s="176">
        <v>24.966100000000001</v>
      </c>
      <c r="M73" s="176">
        <v>0.81540000000000001</v>
      </c>
      <c r="N73" s="176">
        <v>6.1817000000000002</v>
      </c>
      <c r="O73" s="176">
        <v>8.0386000000000006</v>
      </c>
      <c r="P73" s="176">
        <v>10.9937</v>
      </c>
      <c r="Q73" s="176">
        <v>10.018599999999999</v>
      </c>
      <c r="R73" s="176">
        <v>10.1714</v>
      </c>
      <c r="S73" s="118" t="s">
        <v>1871</v>
      </c>
    </row>
    <row r="74" spans="1:19" x14ac:dyDescent="0.3">
      <c r="A74" s="172" t="s">
        <v>479</v>
      </c>
      <c r="B74" s="172" t="s">
        <v>547</v>
      </c>
      <c r="C74" s="172">
        <v>119053</v>
      </c>
      <c r="D74" s="175">
        <v>44158</v>
      </c>
      <c r="E74" s="176">
        <v>245.5608</v>
      </c>
      <c r="F74" s="176">
        <v>0.1186</v>
      </c>
      <c r="G74" s="176">
        <v>0.1186</v>
      </c>
      <c r="H74" s="176">
        <v>1.3228</v>
      </c>
      <c r="I74" s="176">
        <v>2.8203</v>
      </c>
      <c r="J74" s="176">
        <v>6.0395000000000003</v>
      </c>
      <c r="K74" s="176">
        <v>10.078099999999999</v>
      </c>
      <c r="L74" s="176">
        <v>30.9742</v>
      </c>
      <c r="M74" s="176">
        <v>5.2976999999999999</v>
      </c>
      <c r="N74" s="176">
        <v>5.7423000000000002</v>
      </c>
      <c r="O74" s="176">
        <v>4.8148999999999997</v>
      </c>
      <c r="P74" s="176">
        <v>7.7125000000000004</v>
      </c>
      <c r="Q74" s="176">
        <v>12.1591</v>
      </c>
      <c r="R74" s="176">
        <v>8.2680000000000007</v>
      </c>
      <c r="S74" s="118"/>
    </row>
    <row r="75" spans="1:19" x14ac:dyDescent="0.3">
      <c r="A75" s="172" t="s">
        <v>479</v>
      </c>
      <c r="B75" s="172" t="s">
        <v>548</v>
      </c>
      <c r="C75" s="172">
        <v>100414</v>
      </c>
      <c r="D75" s="175">
        <v>44158</v>
      </c>
      <c r="E75" s="176">
        <v>311.55016785144301</v>
      </c>
      <c r="F75" s="176">
        <v>0.1085</v>
      </c>
      <c r="G75" s="176">
        <v>0.1085</v>
      </c>
      <c r="H75" s="176">
        <v>1.2919</v>
      </c>
      <c r="I75" s="176">
        <v>2.7776000000000001</v>
      </c>
      <c r="J75" s="176">
        <v>5.9447999999999999</v>
      </c>
      <c r="K75" s="176">
        <v>9.7838999999999992</v>
      </c>
      <c r="L75" s="176">
        <v>30.283300000000001</v>
      </c>
      <c r="M75" s="176">
        <v>4.4618000000000002</v>
      </c>
      <c r="N75" s="176">
        <v>4.6327999999999996</v>
      </c>
      <c r="O75" s="176">
        <v>3.4952000000000001</v>
      </c>
      <c r="P75" s="176">
        <v>6.5392000000000001</v>
      </c>
      <c r="Q75" s="176">
        <v>14.655799999999999</v>
      </c>
      <c r="R75" s="176">
        <v>7.0663</v>
      </c>
      <c r="S75" s="118"/>
    </row>
    <row r="76" spans="1:19" x14ac:dyDescent="0.3">
      <c r="A76" s="172" t="s">
        <v>479</v>
      </c>
      <c r="B76" s="172" t="s">
        <v>549</v>
      </c>
      <c r="C76" s="172">
        <v>120674</v>
      </c>
      <c r="D76" s="175">
        <v>44158</v>
      </c>
      <c r="E76" s="176">
        <v>186.3792</v>
      </c>
      <c r="F76" s="176">
        <v>9.9299999999999999E-2</v>
      </c>
      <c r="G76" s="176">
        <v>9.9299999999999999E-2</v>
      </c>
      <c r="H76" s="176">
        <v>1.4698</v>
      </c>
      <c r="I76" s="176">
        <v>3.7421000000000002</v>
      </c>
      <c r="J76" s="176">
        <v>6.4562999999999997</v>
      </c>
      <c r="K76" s="176">
        <v>8.3290000000000006</v>
      </c>
      <c r="L76" s="176">
        <v>31.115300000000001</v>
      </c>
      <c r="M76" s="176">
        <v>7.0850999999999997</v>
      </c>
      <c r="N76" s="176">
        <v>9.0028000000000006</v>
      </c>
      <c r="O76" s="176">
        <v>2.3068</v>
      </c>
      <c r="P76" s="176">
        <v>7.9566999999999997</v>
      </c>
      <c r="Q76" s="176">
        <v>9.9417000000000009</v>
      </c>
      <c r="R76" s="176">
        <v>5.9854000000000003</v>
      </c>
      <c r="S76" s="118" t="s">
        <v>1871</v>
      </c>
    </row>
    <row r="77" spans="1:19" x14ac:dyDescent="0.3">
      <c r="A77" s="172" t="s">
        <v>479</v>
      </c>
      <c r="B77" s="172" t="s">
        <v>550</v>
      </c>
      <c r="C77" s="172">
        <v>100684</v>
      </c>
      <c r="D77" s="175">
        <v>44158</v>
      </c>
      <c r="E77" s="176">
        <v>182.995410551562</v>
      </c>
      <c r="F77" s="176">
        <v>9.3799999999999994E-2</v>
      </c>
      <c r="G77" s="176">
        <v>9.3799999999999994E-2</v>
      </c>
      <c r="H77" s="176">
        <v>1.4513</v>
      </c>
      <c r="I77" s="176">
        <v>3.7158000000000002</v>
      </c>
      <c r="J77" s="176">
        <v>6.3964999999999996</v>
      </c>
      <c r="K77" s="176">
        <v>8.0425000000000004</v>
      </c>
      <c r="L77" s="176">
        <v>30.543700000000001</v>
      </c>
      <c r="M77" s="176">
        <v>6.4222999999999999</v>
      </c>
      <c r="N77" s="176">
        <v>8.1323000000000008</v>
      </c>
      <c r="O77" s="176">
        <v>1.5547</v>
      </c>
      <c r="P77" s="176">
        <v>7.2222</v>
      </c>
      <c r="Q77" s="176">
        <v>11.8729</v>
      </c>
      <c r="R77" s="176">
        <v>5.2359</v>
      </c>
      <c r="S77" s="118" t="s">
        <v>1871</v>
      </c>
    </row>
    <row r="78" spans="1:19" x14ac:dyDescent="0.3">
      <c r="A78" s="177" t="s">
        <v>27</v>
      </c>
      <c r="B78" s="172"/>
      <c r="C78" s="172"/>
      <c r="D78" s="172"/>
      <c r="E78" s="172"/>
      <c r="F78" s="178">
        <v>0.42891617647058833</v>
      </c>
      <c r="G78" s="178">
        <v>0.42891617647058833</v>
      </c>
      <c r="H78" s="178">
        <v>1.7237955882352944</v>
      </c>
      <c r="I78" s="178">
        <v>3.1375941176470592</v>
      </c>
      <c r="J78" s="178">
        <v>6.6187911764705891</v>
      </c>
      <c r="K78" s="178">
        <v>9.5159102941176457</v>
      </c>
      <c r="L78" s="178">
        <v>30.153667647058828</v>
      </c>
      <c r="M78" s="178">
        <v>5.824495588235294</v>
      </c>
      <c r="N78" s="178">
        <v>9.7244970588235287</v>
      </c>
      <c r="O78" s="178">
        <v>5.1258365384615399</v>
      </c>
      <c r="P78" s="178">
        <v>9.108206818181813</v>
      </c>
      <c r="Q78" s="178">
        <v>11.009677941176465</v>
      </c>
      <c r="R78" s="178">
        <v>9.7110548387096767</v>
      </c>
      <c r="S78" s="118"/>
    </row>
    <row r="79" spans="1:19" x14ac:dyDescent="0.3">
      <c r="A79" s="177" t="s">
        <v>408</v>
      </c>
      <c r="B79" s="172"/>
      <c r="C79" s="172"/>
      <c r="D79" s="172"/>
      <c r="E79" s="172"/>
      <c r="F79" s="178">
        <v>0.42785000000000001</v>
      </c>
      <c r="G79" s="178">
        <v>0.42785000000000001</v>
      </c>
      <c r="H79" s="178">
        <v>1.6253500000000001</v>
      </c>
      <c r="I79" s="178">
        <v>3.0665499999999999</v>
      </c>
      <c r="J79" s="178">
        <v>6.4278999999999993</v>
      </c>
      <c r="K79" s="178">
        <v>9.8297500000000007</v>
      </c>
      <c r="L79" s="178">
        <v>30.337800000000001</v>
      </c>
      <c r="M79" s="178">
        <v>6.1148500000000006</v>
      </c>
      <c r="N79" s="178">
        <v>9.5075500000000002</v>
      </c>
      <c r="O79" s="178">
        <v>5.1456499999999998</v>
      </c>
      <c r="P79" s="178">
        <v>9.0375499999999995</v>
      </c>
      <c r="Q79" s="178">
        <v>11.428249999999998</v>
      </c>
      <c r="R79" s="178">
        <v>9.2912499999999998</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1862</v>
      </c>
      <c r="B81" s="174"/>
      <c r="C81" s="174"/>
      <c r="D81" s="174"/>
      <c r="E81" s="174"/>
      <c r="F81" s="174"/>
      <c r="G81" s="174"/>
      <c r="H81" s="174"/>
      <c r="I81" s="174"/>
      <c r="J81" s="174"/>
      <c r="K81" s="174"/>
      <c r="L81" s="174"/>
      <c r="M81" s="174"/>
      <c r="N81" s="174"/>
      <c r="O81" s="174"/>
      <c r="P81" s="174"/>
      <c r="Q81" s="174"/>
      <c r="R81" s="174"/>
      <c r="S81" s="120"/>
    </row>
    <row r="82" spans="1:19" x14ac:dyDescent="0.3">
      <c r="A82" s="172" t="s">
        <v>1863</v>
      </c>
      <c r="B82" s="172" t="s">
        <v>1835</v>
      </c>
      <c r="C82" s="172">
        <v>112088</v>
      </c>
      <c r="D82" s="175">
        <v>44158</v>
      </c>
      <c r="E82" s="176">
        <v>20.5426</v>
      </c>
      <c r="F82" s="176">
        <v>-1.5E-3</v>
      </c>
      <c r="G82" s="176">
        <v>-1.5E-3</v>
      </c>
      <c r="H82" s="176">
        <v>0.12870000000000001</v>
      </c>
      <c r="I82" s="176">
        <v>9.8900000000000002E-2</v>
      </c>
      <c r="J82" s="176">
        <v>0.17560000000000001</v>
      </c>
      <c r="K82" s="176">
        <v>0.76670000000000005</v>
      </c>
      <c r="L82" s="176">
        <v>1.2588999999999999</v>
      </c>
      <c r="M82" s="176">
        <v>2.786</v>
      </c>
      <c r="N82" s="176">
        <v>4.0316000000000001</v>
      </c>
      <c r="O82" s="176">
        <v>5.4701000000000004</v>
      </c>
      <c r="P82" s="176">
        <v>5.6966999999999999</v>
      </c>
      <c r="Q82" s="176">
        <v>6.5528000000000004</v>
      </c>
      <c r="R82" s="176">
        <v>5.1486000000000001</v>
      </c>
      <c r="S82" s="118" t="s">
        <v>1875</v>
      </c>
    </row>
    <row r="83" spans="1:19" x14ac:dyDescent="0.3">
      <c r="A83" s="172" t="s">
        <v>1863</v>
      </c>
      <c r="B83" s="172" t="s">
        <v>1808</v>
      </c>
      <c r="C83" s="172">
        <v>119526</v>
      </c>
      <c r="D83" s="175">
        <v>44158</v>
      </c>
      <c r="E83" s="176">
        <v>21.4499</v>
      </c>
      <c r="F83" s="176">
        <v>3.7000000000000002E-3</v>
      </c>
      <c r="G83" s="176">
        <v>3.7000000000000002E-3</v>
      </c>
      <c r="H83" s="176">
        <v>0.1457</v>
      </c>
      <c r="I83" s="176">
        <v>0.12280000000000001</v>
      </c>
      <c r="J83" s="176">
        <v>0.2276</v>
      </c>
      <c r="K83" s="176">
        <v>0.92410000000000003</v>
      </c>
      <c r="L83" s="176">
        <v>1.5678000000000001</v>
      </c>
      <c r="M83" s="176">
        <v>3.2521</v>
      </c>
      <c r="N83" s="176">
        <v>4.6515000000000004</v>
      </c>
      <c r="O83" s="176">
        <v>6.0984999999999996</v>
      </c>
      <c r="P83" s="176">
        <v>6.3411</v>
      </c>
      <c r="Q83" s="176">
        <v>7.3334000000000001</v>
      </c>
      <c r="R83" s="176">
        <v>5.7724000000000002</v>
      </c>
      <c r="S83" s="118" t="s">
        <v>1875</v>
      </c>
    </row>
    <row r="84" spans="1:19" x14ac:dyDescent="0.3">
      <c r="A84" s="172" t="s">
        <v>1863</v>
      </c>
      <c r="B84" s="172" t="s">
        <v>1809</v>
      </c>
      <c r="C84" s="172">
        <v>130773</v>
      </c>
      <c r="D84" s="175">
        <v>44158</v>
      </c>
      <c r="E84" s="176">
        <v>15.228400000000001</v>
      </c>
      <c r="F84" s="176">
        <v>2.1000000000000001E-2</v>
      </c>
      <c r="G84" s="176">
        <v>2.1000000000000001E-2</v>
      </c>
      <c r="H84" s="176">
        <v>0.17299999999999999</v>
      </c>
      <c r="I84" s="176">
        <v>0.16839999999999999</v>
      </c>
      <c r="J84" s="176">
        <v>0.25740000000000002</v>
      </c>
      <c r="K84" s="176">
        <v>1.0068999999999999</v>
      </c>
      <c r="L84" s="176">
        <v>1.5477000000000001</v>
      </c>
      <c r="M84" s="176">
        <v>3.3877999999999999</v>
      </c>
      <c r="N84" s="176">
        <v>4.8087999999999997</v>
      </c>
      <c r="O84" s="176">
        <v>6.2561999999999998</v>
      </c>
      <c r="P84" s="176">
        <v>6.5236999999999998</v>
      </c>
      <c r="Q84" s="176">
        <v>6.9238999999999997</v>
      </c>
      <c r="R84" s="176">
        <v>5.7942</v>
      </c>
      <c r="S84" s="118" t="s">
        <v>1875</v>
      </c>
    </row>
    <row r="85" spans="1:19" x14ac:dyDescent="0.3">
      <c r="A85" s="172" t="s">
        <v>1863</v>
      </c>
      <c r="B85" s="172" t="s">
        <v>1836</v>
      </c>
      <c r="C85" s="172">
        <v>130771</v>
      </c>
      <c r="D85" s="175">
        <v>44158</v>
      </c>
      <c r="E85" s="176">
        <v>14.485099999999999</v>
      </c>
      <c r="F85" s="176">
        <v>1.52E-2</v>
      </c>
      <c r="G85" s="176">
        <v>1.52E-2</v>
      </c>
      <c r="H85" s="176">
        <v>0.15279999999999999</v>
      </c>
      <c r="I85" s="176">
        <v>0.1396</v>
      </c>
      <c r="J85" s="176">
        <v>0.193</v>
      </c>
      <c r="K85" s="176">
        <v>0.81079999999999997</v>
      </c>
      <c r="L85" s="176">
        <v>1.1620999999999999</v>
      </c>
      <c r="M85" s="176">
        <v>2.8113999999999999</v>
      </c>
      <c r="N85" s="176">
        <v>4.0408999999999997</v>
      </c>
      <c r="O85" s="176">
        <v>5.4589999999999996</v>
      </c>
      <c r="P85" s="176">
        <v>5.6951000000000001</v>
      </c>
      <c r="Q85" s="176">
        <v>6.0755999999999997</v>
      </c>
      <c r="R85" s="176">
        <v>5.0343</v>
      </c>
      <c r="S85" s="118" t="s">
        <v>1875</v>
      </c>
    </row>
    <row r="86" spans="1:19" x14ac:dyDescent="0.3">
      <c r="A86" s="172" t="s">
        <v>1863</v>
      </c>
      <c r="B86" s="172" t="s">
        <v>1810</v>
      </c>
      <c r="C86" s="172">
        <v>140386</v>
      </c>
      <c r="D86" s="175">
        <v>44158</v>
      </c>
      <c r="E86" s="176">
        <v>12.797000000000001</v>
      </c>
      <c r="F86" s="176">
        <v>3.1300000000000001E-2</v>
      </c>
      <c r="G86" s="176">
        <v>3.1300000000000001E-2</v>
      </c>
      <c r="H86" s="176">
        <v>0.18790000000000001</v>
      </c>
      <c r="I86" s="176">
        <v>0.18010000000000001</v>
      </c>
      <c r="J86" s="176">
        <v>0.30570000000000003</v>
      </c>
      <c r="K86" s="176">
        <v>1.1221000000000001</v>
      </c>
      <c r="L86" s="176">
        <v>1.7007000000000001</v>
      </c>
      <c r="M86" s="176">
        <v>3.7202000000000002</v>
      </c>
      <c r="N86" s="176">
        <v>5.1433999999999997</v>
      </c>
      <c r="O86" s="176">
        <v>6.2538999999999998</v>
      </c>
      <c r="P86" s="176"/>
      <c r="Q86" s="176">
        <v>6.5162000000000004</v>
      </c>
      <c r="R86" s="176">
        <v>5.9333999999999998</v>
      </c>
      <c r="S86" s="118" t="s">
        <v>1875</v>
      </c>
    </row>
    <row r="87" spans="1:19" x14ac:dyDescent="0.3">
      <c r="A87" s="172" t="s">
        <v>1863</v>
      </c>
      <c r="B87" s="172" t="s">
        <v>1837</v>
      </c>
      <c r="C87" s="172">
        <v>140385</v>
      </c>
      <c r="D87" s="175">
        <v>44158</v>
      </c>
      <c r="E87" s="176">
        <v>12.507</v>
      </c>
      <c r="F87" s="176">
        <v>2.4E-2</v>
      </c>
      <c r="G87" s="176">
        <v>2.4E-2</v>
      </c>
      <c r="H87" s="176">
        <v>0.16819999999999999</v>
      </c>
      <c r="I87" s="176">
        <v>0.16020000000000001</v>
      </c>
      <c r="J87" s="176">
        <v>0.2485</v>
      </c>
      <c r="K87" s="176">
        <v>0.96060000000000001</v>
      </c>
      <c r="L87" s="176">
        <v>1.3944000000000001</v>
      </c>
      <c r="M87" s="176">
        <v>3.2442000000000002</v>
      </c>
      <c r="N87" s="176">
        <v>4.5037000000000003</v>
      </c>
      <c r="O87" s="176">
        <v>5.6242000000000001</v>
      </c>
      <c r="P87" s="176"/>
      <c r="Q87" s="176">
        <v>5.8929999999999998</v>
      </c>
      <c r="R87" s="176">
        <v>5.3301999999999996</v>
      </c>
      <c r="S87" s="118" t="s">
        <v>1875</v>
      </c>
    </row>
    <row r="88" spans="1:19" x14ac:dyDescent="0.3">
      <c r="A88" s="172" t="s">
        <v>1863</v>
      </c>
      <c r="B88" s="172" t="s">
        <v>1811</v>
      </c>
      <c r="C88" s="172">
        <v>143614</v>
      </c>
      <c r="D88" s="175">
        <v>44158</v>
      </c>
      <c r="E88" s="176">
        <v>11.347</v>
      </c>
      <c r="F88" s="176">
        <v>2.5600000000000001E-2</v>
      </c>
      <c r="G88" s="176">
        <v>2.5600000000000001E-2</v>
      </c>
      <c r="H88" s="176">
        <v>0.1235</v>
      </c>
      <c r="I88" s="176">
        <v>0.11650000000000001</v>
      </c>
      <c r="J88" s="176">
        <v>0.16070000000000001</v>
      </c>
      <c r="K88" s="176">
        <v>0.84970000000000001</v>
      </c>
      <c r="L88" s="176">
        <v>1.5337000000000001</v>
      </c>
      <c r="M88" s="176">
        <v>2.7585000000000002</v>
      </c>
      <c r="N88" s="176">
        <v>3.9140999999999999</v>
      </c>
      <c r="O88" s="176"/>
      <c r="P88" s="176"/>
      <c r="Q88" s="176">
        <v>5.3253000000000004</v>
      </c>
      <c r="R88" s="176">
        <v>5.0846</v>
      </c>
      <c r="S88" s="118" t="s">
        <v>1875</v>
      </c>
    </row>
    <row r="89" spans="1:19" x14ac:dyDescent="0.3">
      <c r="A89" s="172" t="s">
        <v>1863</v>
      </c>
      <c r="B89" s="172" t="s">
        <v>1838</v>
      </c>
      <c r="C89" s="172">
        <v>143620</v>
      </c>
      <c r="D89" s="175">
        <v>44158</v>
      </c>
      <c r="E89" s="176">
        <v>11.158200000000001</v>
      </c>
      <c r="F89" s="176">
        <v>1.8800000000000001E-2</v>
      </c>
      <c r="G89" s="176">
        <v>1.8800000000000001E-2</v>
      </c>
      <c r="H89" s="176">
        <v>0.1023</v>
      </c>
      <c r="I89" s="176">
        <v>8.6999999999999994E-2</v>
      </c>
      <c r="J89" s="176">
        <v>9.4200000000000006E-2</v>
      </c>
      <c r="K89" s="176">
        <v>0.64759999999999995</v>
      </c>
      <c r="L89" s="176">
        <v>1.1356999999999999</v>
      </c>
      <c r="M89" s="176">
        <v>2.1589</v>
      </c>
      <c r="N89" s="176">
        <v>3.1171000000000002</v>
      </c>
      <c r="O89" s="176"/>
      <c r="P89" s="176"/>
      <c r="Q89" s="176">
        <v>4.6021999999999998</v>
      </c>
      <c r="R89" s="176">
        <v>4.3257000000000003</v>
      </c>
      <c r="S89" s="118" t="s">
        <v>1875</v>
      </c>
    </row>
    <row r="90" spans="1:19" x14ac:dyDescent="0.3">
      <c r="A90" s="172" t="s">
        <v>1863</v>
      </c>
      <c r="B90" s="172" t="s">
        <v>1812</v>
      </c>
      <c r="C90" s="172">
        <v>142283</v>
      </c>
      <c r="D90" s="175">
        <v>44158</v>
      </c>
      <c r="E90" s="176">
        <v>11.833</v>
      </c>
      <c r="F90" s="176">
        <v>3.3799999999999997E-2</v>
      </c>
      <c r="G90" s="176">
        <v>3.3799999999999997E-2</v>
      </c>
      <c r="H90" s="176">
        <v>0.15229999999999999</v>
      </c>
      <c r="I90" s="176">
        <v>0.11</v>
      </c>
      <c r="J90" s="176">
        <v>0.23719999999999999</v>
      </c>
      <c r="K90" s="176">
        <v>0.99860000000000004</v>
      </c>
      <c r="L90" s="176">
        <v>1.7018</v>
      </c>
      <c r="M90" s="176">
        <v>3.1827999999999999</v>
      </c>
      <c r="N90" s="176">
        <v>4.6334999999999997</v>
      </c>
      <c r="O90" s="176"/>
      <c r="P90" s="176"/>
      <c r="Q90" s="176">
        <v>6.1273999999999997</v>
      </c>
      <c r="R90" s="176">
        <v>5.8945999999999996</v>
      </c>
      <c r="S90" s="118" t="s">
        <v>1875</v>
      </c>
    </row>
    <row r="91" spans="1:19" x14ac:dyDescent="0.3">
      <c r="A91" s="172" t="s">
        <v>1863</v>
      </c>
      <c r="B91" s="172" t="s">
        <v>1839</v>
      </c>
      <c r="C91" s="172">
        <v>142282</v>
      </c>
      <c r="D91" s="175">
        <v>44158</v>
      </c>
      <c r="E91" s="176">
        <v>11.632</v>
      </c>
      <c r="F91" s="176">
        <v>3.44E-2</v>
      </c>
      <c r="G91" s="176">
        <v>3.44E-2</v>
      </c>
      <c r="H91" s="176">
        <v>0.13769999999999999</v>
      </c>
      <c r="I91" s="176">
        <v>9.4700000000000006E-2</v>
      </c>
      <c r="J91" s="176">
        <v>0.1895</v>
      </c>
      <c r="K91" s="176">
        <v>0.84970000000000001</v>
      </c>
      <c r="L91" s="176">
        <v>1.4035</v>
      </c>
      <c r="M91" s="176">
        <v>2.7290000000000001</v>
      </c>
      <c r="N91" s="176">
        <v>4.0149999999999997</v>
      </c>
      <c r="O91" s="176"/>
      <c r="P91" s="176"/>
      <c r="Q91" s="176">
        <v>5.4867999999999997</v>
      </c>
      <c r="R91" s="176">
        <v>5.2678000000000003</v>
      </c>
      <c r="S91" s="118" t="s">
        <v>1875</v>
      </c>
    </row>
    <row r="92" spans="1:19" x14ac:dyDescent="0.3">
      <c r="A92" s="172" t="s">
        <v>1863</v>
      </c>
      <c r="B92" s="172" t="s">
        <v>1813</v>
      </c>
      <c r="C92" s="172">
        <v>130206</v>
      </c>
      <c r="D92" s="175">
        <v>44158</v>
      </c>
      <c r="E92" s="176">
        <v>15.520300000000001</v>
      </c>
      <c r="F92" s="176">
        <v>3.6700000000000003E-2</v>
      </c>
      <c r="G92" s="176">
        <v>3.6700000000000003E-2</v>
      </c>
      <c r="H92" s="176">
        <v>0.16850000000000001</v>
      </c>
      <c r="I92" s="176">
        <v>0.1678</v>
      </c>
      <c r="J92" s="176">
        <v>0.28239999999999998</v>
      </c>
      <c r="K92" s="176">
        <v>1.0488999999999999</v>
      </c>
      <c r="L92" s="176">
        <v>1.6471</v>
      </c>
      <c r="M92" s="176">
        <v>3.8168000000000002</v>
      </c>
      <c r="N92" s="176">
        <v>5.2224000000000004</v>
      </c>
      <c r="O92" s="176">
        <v>6.3929999999999998</v>
      </c>
      <c r="P92" s="176">
        <v>6.6242000000000001</v>
      </c>
      <c r="Q92" s="176">
        <v>7.0937999999999999</v>
      </c>
      <c r="R92" s="176">
        <v>6.1276999999999999</v>
      </c>
      <c r="S92" s="118" t="s">
        <v>1875</v>
      </c>
    </row>
    <row r="93" spans="1:19" x14ac:dyDescent="0.3">
      <c r="A93" s="172" t="s">
        <v>1863</v>
      </c>
      <c r="B93" s="172" t="s">
        <v>1840</v>
      </c>
      <c r="C93" s="172">
        <v>130205</v>
      </c>
      <c r="D93" s="175">
        <v>44158</v>
      </c>
      <c r="E93" s="176">
        <v>14.938599999999999</v>
      </c>
      <c r="F93" s="176">
        <v>3.0800000000000001E-2</v>
      </c>
      <c r="G93" s="176">
        <v>3.0800000000000001E-2</v>
      </c>
      <c r="H93" s="176">
        <v>0.14879999999999999</v>
      </c>
      <c r="I93" s="176">
        <v>0.14080000000000001</v>
      </c>
      <c r="J93" s="176">
        <v>0.22270000000000001</v>
      </c>
      <c r="K93" s="176">
        <v>0.86629999999999996</v>
      </c>
      <c r="L93" s="176">
        <v>1.2786</v>
      </c>
      <c r="M93" s="176">
        <v>3.2433999999999998</v>
      </c>
      <c r="N93" s="176">
        <v>4.4519000000000002</v>
      </c>
      <c r="O93" s="176">
        <v>5.6608000000000001</v>
      </c>
      <c r="P93" s="176">
        <v>5.9127999999999998</v>
      </c>
      <c r="Q93" s="176">
        <v>6.4579000000000004</v>
      </c>
      <c r="R93" s="176">
        <v>5.3754999999999997</v>
      </c>
      <c r="S93" s="118" t="s">
        <v>1875</v>
      </c>
    </row>
    <row r="94" spans="1:19" x14ac:dyDescent="0.3">
      <c r="A94" s="172" t="s">
        <v>1863</v>
      </c>
      <c r="B94" s="172" t="s">
        <v>1814</v>
      </c>
      <c r="C94" s="172">
        <v>144658</v>
      </c>
      <c r="D94" s="175">
        <v>44158</v>
      </c>
      <c r="E94" s="176">
        <v>10.7913</v>
      </c>
      <c r="F94" s="176">
        <v>0</v>
      </c>
      <c r="G94" s="176">
        <v>0</v>
      </c>
      <c r="H94" s="176">
        <v>-1.0200000000000001E-2</v>
      </c>
      <c r="I94" s="176">
        <v>-0.124</v>
      </c>
      <c r="J94" s="176">
        <v>-1.4800000000000001E-2</v>
      </c>
      <c r="K94" s="176">
        <v>0.1132</v>
      </c>
      <c r="L94" s="176">
        <v>-0.48139999999999999</v>
      </c>
      <c r="M94" s="176">
        <v>0.1578</v>
      </c>
      <c r="N94" s="176">
        <v>0.65480000000000005</v>
      </c>
      <c r="O94" s="176"/>
      <c r="P94" s="176"/>
      <c r="Q94" s="176">
        <v>3.4565000000000001</v>
      </c>
      <c r="R94" s="176">
        <v>2.9914000000000001</v>
      </c>
      <c r="S94" s="118" t="s">
        <v>1876</v>
      </c>
    </row>
    <row r="95" spans="1:19" x14ac:dyDescent="0.3">
      <c r="A95" s="172" t="s">
        <v>1863</v>
      </c>
      <c r="B95" s="172" t="s">
        <v>1841</v>
      </c>
      <c r="C95" s="172">
        <v>144784</v>
      </c>
      <c r="D95" s="175">
        <v>44158</v>
      </c>
      <c r="E95" s="176">
        <v>10.651300000000001</v>
      </c>
      <c r="F95" s="176">
        <v>-6.6E-3</v>
      </c>
      <c r="G95" s="176">
        <v>-6.6E-3</v>
      </c>
      <c r="H95" s="176">
        <v>-3.1899999999999998E-2</v>
      </c>
      <c r="I95" s="176">
        <v>-0.1547</v>
      </c>
      <c r="J95" s="176">
        <v>-8.0699999999999994E-2</v>
      </c>
      <c r="K95" s="176">
        <v>-6.6600000000000006E-2</v>
      </c>
      <c r="L95" s="176">
        <v>-0.7843</v>
      </c>
      <c r="M95" s="176">
        <v>-0.26690000000000003</v>
      </c>
      <c r="N95" s="176">
        <v>0.11</v>
      </c>
      <c r="O95" s="176"/>
      <c r="P95" s="176"/>
      <c r="Q95" s="176">
        <v>2.8555000000000001</v>
      </c>
      <c r="R95" s="176">
        <v>2.4148000000000001</v>
      </c>
      <c r="S95" s="118" t="s">
        <v>1876</v>
      </c>
    </row>
    <row r="96" spans="1:19" x14ac:dyDescent="0.3">
      <c r="A96" s="172" t="s">
        <v>1863</v>
      </c>
      <c r="B96" s="172" t="s">
        <v>1842</v>
      </c>
      <c r="C96" s="172">
        <v>106793</v>
      </c>
      <c r="D96" s="175">
        <v>44158</v>
      </c>
      <c r="E96" s="176">
        <v>23.692</v>
      </c>
      <c r="F96" s="176">
        <v>4.1999999999999997E-3</v>
      </c>
      <c r="G96" s="176">
        <v>4.1999999999999997E-3</v>
      </c>
      <c r="H96" s="176">
        <v>0.13519999999999999</v>
      </c>
      <c r="I96" s="176">
        <v>0.1014</v>
      </c>
      <c r="J96" s="176">
        <v>0.19450000000000001</v>
      </c>
      <c r="K96" s="176">
        <v>0.8599</v>
      </c>
      <c r="L96" s="176">
        <v>1.2522</v>
      </c>
      <c r="M96" s="176">
        <v>2.3942999999999999</v>
      </c>
      <c r="N96" s="176">
        <v>3.6214</v>
      </c>
      <c r="O96" s="176">
        <v>5.1375999999999999</v>
      </c>
      <c r="P96" s="176">
        <v>5.5118999999999998</v>
      </c>
      <c r="Q96" s="176">
        <v>6.8082000000000003</v>
      </c>
      <c r="R96" s="176">
        <v>4.8384999999999998</v>
      </c>
      <c r="S96" s="118" t="s">
        <v>1876</v>
      </c>
    </row>
    <row r="97" spans="1:19" x14ac:dyDescent="0.3">
      <c r="A97" s="172" t="s">
        <v>1863</v>
      </c>
      <c r="B97" s="172" t="s">
        <v>1815</v>
      </c>
      <c r="C97" s="172">
        <v>129052</v>
      </c>
      <c r="D97" s="175">
        <v>44158</v>
      </c>
      <c r="E97" s="176">
        <v>15.218</v>
      </c>
      <c r="F97" s="176">
        <v>6.6E-3</v>
      </c>
      <c r="G97" s="176">
        <v>6.6E-3</v>
      </c>
      <c r="H97" s="176">
        <v>0.15140000000000001</v>
      </c>
      <c r="I97" s="176">
        <v>0.125</v>
      </c>
      <c r="J97" s="176">
        <v>0.2437</v>
      </c>
      <c r="K97" s="176">
        <v>1.0022</v>
      </c>
      <c r="L97" s="176">
        <v>1.5346</v>
      </c>
      <c r="M97" s="176">
        <v>2.8174000000000001</v>
      </c>
      <c r="N97" s="176">
        <v>4.1829000000000001</v>
      </c>
      <c r="O97" s="176">
        <v>5.6875999999999998</v>
      </c>
      <c r="P97" s="176">
        <v>6.0561999999999996</v>
      </c>
      <c r="Q97" s="176">
        <v>6.5129999999999999</v>
      </c>
      <c r="R97" s="176">
        <v>5.3872</v>
      </c>
      <c r="S97" s="118" t="s">
        <v>1876</v>
      </c>
    </row>
    <row r="98" spans="1:19" x14ac:dyDescent="0.3">
      <c r="A98" s="172" t="s">
        <v>1863</v>
      </c>
      <c r="B98" s="172" t="s">
        <v>1843</v>
      </c>
      <c r="C98" s="172">
        <v>104683</v>
      </c>
      <c r="D98" s="175">
        <v>44158</v>
      </c>
      <c r="E98" s="176">
        <v>26.4847</v>
      </c>
      <c r="F98" s="176">
        <v>-3.8E-3</v>
      </c>
      <c r="G98" s="176">
        <v>-3.8E-3</v>
      </c>
      <c r="H98" s="176">
        <v>0.1255</v>
      </c>
      <c r="I98" s="176">
        <v>0.1123</v>
      </c>
      <c r="J98" s="176">
        <v>0.21529999999999999</v>
      </c>
      <c r="K98" s="176">
        <v>0.97760000000000002</v>
      </c>
      <c r="L98" s="176">
        <v>1.3144</v>
      </c>
      <c r="M98" s="176">
        <v>3.0116000000000001</v>
      </c>
      <c r="N98" s="176">
        <v>4.1924999999999999</v>
      </c>
      <c r="O98" s="176">
        <v>5.5346000000000002</v>
      </c>
      <c r="P98" s="176">
        <v>5.7991000000000001</v>
      </c>
      <c r="Q98" s="176">
        <v>7.2531999999999996</v>
      </c>
      <c r="R98" s="176">
        <v>5.1363000000000003</v>
      </c>
      <c r="S98" s="118" t="s">
        <v>1875</v>
      </c>
    </row>
    <row r="99" spans="1:19" x14ac:dyDescent="0.3">
      <c r="A99" s="172" t="s">
        <v>1863</v>
      </c>
      <c r="B99" s="172" t="s">
        <v>1816</v>
      </c>
      <c r="C99" s="172">
        <v>120364</v>
      </c>
      <c r="D99" s="175">
        <v>44158</v>
      </c>
      <c r="E99" s="176">
        <v>27.670500000000001</v>
      </c>
      <c r="F99" s="176">
        <v>6.9999999999999999E-4</v>
      </c>
      <c r="G99" s="176">
        <v>6.9999999999999999E-4</v>
      </c>
      <c r="H99" s="176">
        <v>0.1401</v>
      </c>
      <c r="I99" s="176">
        <v>0.1328</v>
      </c>
      <c r="J99" s="176">
        <v>0.26050000000000001</v>
      </c>
      <c r="K99" s="176">
        <v>1.1153</v>
      </c>
      <c r="L99" s="176">
        <v>1.5823</v>
      </c>
      <c r="M99" s="176">
        <v>3.4140999999999999</v>
      </c>
      <c r="N99" s="176">
        <v>4.7439</v>
      </c>
      <c r="O99" s="176">
        <v>6.1395</v>
      </c>
      <c r="P99" s="176">
        <v>6.4276999999999997</v>
      </c>
      <c r="Q99" s="176">
        <v>7.4631999999999996</v>
      </c>
      <c r="R99" s="176">
        <v>5.7232000000000003</v>
      </c>
      <c r="S99" s="118" t="s">
        <v>1875</v>
      </c>
    </row>
    <row r="100" spans="1:19" x14ac:dyDescent="0.3">
      <c r="A100" s="172" t="s">
        <v>1863</v>
      </c>
      <c r="B100" s="172" t="s">
        <v>1817</v>
      </c>
      <c r="C100" s="172">
        <v>118474</v>
      </c>
      <c r="D100" s="175">
        <v>44158</v>
      </c>
      <c r="E100" s="176">
        <v>26.395</v>
      </c>
      <c r="F100" s="176">
        <v>2.8400000000000002E-2</v>
      </c>
      <c r="G100" s="176">
        <v>2.8400000000000002E-2</v>
      </c>
      <c r="H100" s="176">
        <v>0.1575</v>
      </c>
      <c r="I100" s="176">
        <v>0.14949999999999999</v>
      </c>
      <c r="J100" s="176">
        <v>0.27500000000000002</v>
      </c>
      <c r="K100" s="176">
        <v>1.085</v>
      </c>
      <c r="L100" s="176">
        <v>1.7226999999999999</v>
      </c>
      <c r="M100" s="176">
        <v>3.1869000000000001</v>
      </c>
      <c r="N100" s="176">
        <v>4.5594999999999999</v>
      </c>
      <c r="O100" s="176">
        <v>6.2320000000000002</v>
      </c>
      <c r="P100" s="176">
        <v>6.3775000000000004</v>
      </c>
      <c r="Q100" s="176">
        <v>7.3249000000000004</v>
      </c>
      <c r="R100" s="176">
        <v>5.7694999999999999</v>
      </c>
      <c r="S100" s="118" t="s">
        <v>1875</v>
      </c>
    </row>
    <row r="101" spans="1:19" x14ac:dyDescent="0.3">
      <c r="A101" s="172" t="s">
        <v>1863</v>
      </c>
      <c r="B101" s="172" t="s">
        <v>1844</v>
      </c>
      <c r="C101" s="172">
        <v>108845</v>
      </c>
      <c r="D101" s="175">
        <v>44158</v>
      </c>
      <c r="E101" s="176">
        <v>25.186499999999999</v>
      </c>
      <c r="F101" s="176">
        <v>2.2599999999999999E-2</v>
      </c>
      <c r="G101" s="176">
        <v>2.2599999999999999E-2</v>
      </c>
      <c r="H101" s="176">
        <v>0.13719999999999999</v>
      </c>
      <c r="I101" s="176">
        <v>0.12039999999999999</v>
      </c>
      <c r="J101" s="176">
        <v>0.2109</v>
      </c>
      <c r="K101" s="176">
        <v>0.88759999999999994</v>
      </c>
      <c r="L101" s="176">
        <v>1.3275999999999999</v>
      </c>
      <c r="M101" s="176">
        <v>2.5792999999999999</v>
      </c>
      <c r="N101" s="176">
        <v>3.7583000000000002</v>
      </c>
      <c r="O101" s="176">
        <v>5.4679000000000002</v>
      </c>
      <c r="P101" s="176">
        <v>5.6723999999999997</v>
      </c>
      <c r="Q101" s="176">
        <v>6.8537999999999997</v>
      </c>
      <c r="R101" s="176">
        <v>5.0167000000000002</v>
      </c>
      <c r="S101" s="118" t="s">
        <v>1875</v>
      </c>
    </row>
    <row r="102" spans="1:19" x14ac:dyDescent="0.3">
      <c r="A102" s="172" t="s">
        <v>1863</v>
      </c>
      <c r="B102" s="172" t="s">
        <v>1818</v>
      </c>
      <c r="C102" s="172">
        <v>133181</v>
      </c>
      <c r="D102" s="175">
        <v>44158</v>
      </c>
      <c r="E102" s="176">
        <v>14.641500000000001</v>
      </c>
      <c r="F102" s="176">
        <v>1.1599999999999999E-2</v>
      </c>
      <c r="G102" s="176">
        <v>1.1599999999999999E-2</v>
      </c>
      <c r="H102" s="176">
        <v>0.12379999999999999</v>
      </c>
      <c r="I102" s="176">
        <v>8.5400000000000004E-2</v>
      </c>
      <c r="J102" s="176">
        <v>0.1176</v>
      </c>
      <c r="K102" s="176">
        <v>0.69669999999999999</v>
      </c>
      <c r="L102" s="176">
        <v>1.0804</v>
      </c>
      <c r="M102" s="176">
        <v>2.4554999999999998</v>
      </c>
      <c r="N102" s="176">
        <v>3.7675999999999998</v>
      </c>
      <c r="O102" s="176">
        <v>5.601</v>
      </c>
      <c r="P102" s="176">
        <v>6.1874000000000002</v>
      </c>
      <c r="Q102" s="176">
        <v>6.6359000000000004</v>
      </c>
      <c r="R102" s="176">
        <v>5.1558000000000002</v>
      </c>
      <c r="S102" s="118" t="s">
        <v>1875</v>
      </c>
    </row>
    <row r="103" spans="1:19" x14ac:dyDescent="0.3">
      <c r="A103" s="172" t="s">
        <v>1863</v>
      </c>
      <c r="B103" s="172" t="s">
        <v>1845</v>
      </c>
      <c r="C103" s="172">
        <v>133184</v>
      </c>
      <c r="D103" s="175">
        <v>44158</v>
      </c>
      <c r="E103" s="176">
        <v>14.137</v>
      </c>
      <c r="F103" s="176">
        <v>6.4000000000000003E-3</v>
      </c>
      <c r="G103" s="176">
        <v>6.4000000000000003E-3</v>
      </c>
      <c r="H103" s="176">
        <v>0.1048</v>
      </c>
      <c r="I103" s="176">
        <v>5.8700000000000002E-2</v>
      </c>
      <c r="J103" s="176">
        <v>5.8700000000000002E-2</v>
      </c>
      <c r="K103" s="176">
        <v>0.51549999999999996</v>
      </c>
      <c r="L103" s="176">
        <v>0.72319999999999995</v>
      </c>
      <c r="M103" s="176">
        <v>1.9133</v>
      </c>
      <c r="N103" s="176">
        <v>3.0874000000000001</v>
      </c>
      <c r="O103" s="176">
        <v>5.0250000000000004</v>
      </c>
      <c r="P103" s="176">
        <v>5.5792000000000002</v>
      </c>
      <c r="Q103" s="176">
        <v>6.0076999999999998</v>
      </c>
      <c r="R103" s="176">
        <v>4.5481999999999996</v>
      </c>
      <c r="S103" s="118" t="s">
        <v>1875</v>
      </c>
    </row>
    <row r="104" spans="1:19" x14ac:dyDescent="0.3">
      <c r="A104" s="172" t="s">
        <v>1863</v>
      </c>
      <c r="B104" s="172" t="s">
        <v>1846</v>
      </c>
      <c r="C104" s="172">
        <v>105603</v>
      </c>
      <c r="D104" s="175">
        <v>44158</v>
      </c>
      <c r="E104" s="176">
        <v>24.456600000000002</v>
      </c>
      <c r="F104" s="176">
        <v>-4.1000000000000003E-3</v>
      </c>
      <c r="G104" s="176">
        <v>-4.1000000000000003E-3</v>
      </c>
      <c r="H104" s="176">
        <v>0.10970000000000001</v>
      </c>
      <c r="I104" s="176">
        <v>7.9399999999999998E-2</v>
      </c>
      <c r="J104" s="176">
        <v>0.1351</v>
      </c>
      <c r="K104" s="176">
        <v>0.79420000000000002</v>
      </c>
      <c r="L104" s="176">
        <v>1.3388</v>
      </c>
      <c r="M104" s="176">
        <v>2.9512999999999998</v>
      </c>
      <c r="N104" s="176">
        <v>4.1855000000000002</v>
      </c>
      <c r="O104" s="176">
        <v>5.4391999999999996</v>
      </c>
      <c r="P104" s="176">
        <v>5.6677999999999997</v>
      </c>
      <c r="Q104" s="176">
        <v>6.8082000000000003</v>
      </c>
      <c r="R104" s="176">
        <v>5.0688000000000004</v>
      </c>
      <c r="S104" s="118" t="s">
        <v>1875</v>
      </c>
    </row>
    <row r="105" spans="1:19" x14ac:dyDescent="0.3">
      <c r="A105" s="172" t="s">
        <v>1863</v>
      </c>
      <c r="B105" s="172" t="s">
        <v>1819</v>
      </c>
      <c r="C105" s="172">
        <v>120401</v>
      </c>
      <c r="D105" s="175">
        <v>44158</v>
      </c>
      <c r="E105" s="176">
        <v>25.648399999999999</v>
      </c>
      <c r="F105" s="176">
        <v>1.9E-3</v>
      </c>
      <c r="G105" s="176">
        <v>1.9E-3</v>
      </c>
      <c r="H105" s="176">
        <v>0.12920000000000001</v>
      </c>
      <c r="I105" s="176">
        <v>0.1069</v>
      </c>
      <c r="J105" s="176">
        <v>0.19570000000000001</v>
      </c>
      <c r="K105" s="176">
        <v>0.97870000000000001</v>
      </c>
      <c r="L105" s="176">
        <v>1.7047000000000001</v>
      </c>
      <c r="M105" s="176">
        <v>3.5061</v>
      </c>
      <c r="N105" s="176">
        <v>4.91</v>
      </c>
      <c r="O105" s="176">
        <v>6.1045999999999996</v>
      </c>
      <c r="P105" s="176">
        <v>6.3068</v>
      </c>
      <c r="Q105" s="176">
        <v>7.1703000000000001</v>
      </c>
      <c r="R105" s="176">
        <v>5.7487000000000004</v>
      </c>
      <c r="S105" s="118" t="s">
        <v>1875</v>
      </c>
    </row>
    <row r="106" spans="1:19" x14ac:dyDescent="0.3">
      <c r="A106" s="172" t="s">
        <v>1863</v>
      </c>
      <c r="B106" s="172" t="s">
        <v>1820</v>
      </c>
      <c r="C106" s="172">
        <v>147617</v>
      </c>
      <c r="D106" s="175">
        <v>44158</v>
      </c>
      <c r="E106" s="176">
        <v>10.524800000000001</v>
      </c>
      <c r="F106" s="176">
        <v>-1.0500000000000001E-2</v>
      </c>
      <c r="G106" s="176">
        <v>-1.0500000000000001E-2</v>
      </c>
      <c r="H106" s="176">
        <v>9.3200000000000005E-2</v>
      </c>
      <c r="I106" s="176">
        <v>3.04E-2</v>
      </c>
      <c r="J106" s="176">
        <v>9.6100000000000005E-2</v>
      </c>
      <c r="K106" s="176">
        <v>0.81230000000000002</v>
      </c>
      <c r="L106" s="176">
        <v>1.3667</v>
      </c>
      <c r="M106" s="176">
        <v>2.5438999999999998</v>
      </c>
      <c r="N106" s="176">
        <v>3.7816000000000001</v>
      </c>
      <c r="O106" s="176"/>
      <c r="P106" s="176"/>
      <c r="Q106" s="176">
        <v>4.3243</v>
      </c>
      <c r="R106" s="176"/>
      <c r="S106" s="118" t="s">
        <v>1875</v>
      </c>
    </row>
    <row r="107" spans="1:19" x14ac:dyDescent="0.3">
      <c r="A107" s="172" t="s">
        <v>1863</v>
      </c>
      <c r="B107" s="172" t="s">
        <v>1847</v>
      </c>
      <c r="C107" s="172">
        <v>147618</v>
      </c>
      <c r="D107" s="175">
        <v>44158</v>
      </c>
      <c r="E107" s="176">
        <v>10.4299</v>
      </c>
      <c r="F107" s="176">
        <v>-1.6299999999999999E-2</v>
      </c>
      <c r="G107" s="176">
        <v>-1.6299999999999999E-2</v>
      </c>
      <c r="H107" s="176">
        <v>7.2900000000000006E-2</v>
      </c>
      <c r="I107" s="176">
        <v>1.9E-3</v>
      </c>
      <c r="J107" s="176">
        <v>3.2599999999999997E-2</v>
      </c>
      <c r="K107" s="176">
        <v>0.61739999999999995</v>
      </c>
      <c r="L107" s="176">
        <v>0.98270000000000002</v>
      </c>
      <c r="M107" s="176">
        <v>1.964</v>
      </c>
      <c r="N107" s="176">
        <v>3.0042</v>
      </c>
      <c r="O107" s="176"/>
      <c r="P107" s="176"/>
      <c r="Q107" s="176">
        <v>3.5451999999999999</v>
      </c>
      <c r="R107" s="176"/>
      <c r="S107" s="118" t="s">
        <v>1875</v>
      </c>
    </row>
    <row r="108" spans="1:19" x14ac:dyDescent="0.3">
      <c r="A108" s="172" t="s">
        <v>1863</v>
      </c>
      <c r="B108" s="172" t="s">
        <v>1848</v>
      </c>
      <c r="C108" s="172">
        <v>103780</v>
      </c>
      <c r="D108" s="175">
        <v>44158</v>
      </c>
      <c r="E108" s="176">
        <v>25.8443</v>
      </c>
      <c r="F108" s="176">
        <v>6.6E-3</v>
      </c>
      <c r="G108" s="176">
        <v>6.6E-3</v>
      </c>
      <c r="H108" s="176">
        <v>0.1298</v>
      </c>
      <c r="I108" s="176">
        <v>0.12509999999999999</v>
      </c>
      <c r="J108" s="176">
        <v>0.1457</v>
      </c>
      <c r="K108" s="176">
        <v>0.58260000000000001</v>
      </c>
      <c r="L108" s="176">
        <v>0.66679999999999995</v>
      </c>
      <c r="M108" s="176">
        <v>1.6548</v>
      </c>
      <c r="N108" s="176">
        <v>2.5794999999999999</v>
      </c>
      <c r="O108" s="176">
        <v>4.5176999999999996</v>
      </c>
      <c r="P108" s="176">
        <v>5.1087999999999996</v>
      </c>
      <c r="Q108" s="176">
        <v>6.8348000000000004</v>
      </c>
      <c r="R108" s="176">
        <v>4.0068999999999999</v>
      </c>
      <c r="S108" s="118" t="s">
        <v>1875</v>
      </c>
    </row>
    <row r="109" spans="1:19" x14ac:dyDescent="0.3">
      <c r="A109" s="172" t="s">
        <v>1863</v>
      </c>
      <c r="B109" s="172" t="s">
        <v>1821</v>
      </c>
      <c r="C109" s="172">
        <v>120482</v>
      </c>
      <c r="D109" s="175">
        <v>44158</v>
      </c>
      <c r="E109" s="176">
        <v>26.798400000000001</v>
      </c>
      <c r="F109" s="176">
        <v>1.01E-2</v>
      </c>
      <c r="G109" s="176">
        <v>1.01E-2</v>
      </c>
      <c r="H109" s="176">
        <v>0.1409</v>
      </c>
      <c r="I109" s="176">
        <v>0.14050000000000001</v>
      </c>
      <c r="J109" s="176">
        <v>0.17979999999999999</v>
      </c>
      <c r="K109" s="176">
        <v>0.68610000000000004</v>
      </c>
      <c r="L109" s="176">
        <v>0.87139999999999995</v>
      </c>
      <c r="M109" s="176">
        <v>1.9637</v>
      </c>
      <c r="N109" s="176">
        <v>2.9927000000000001</v>
      </c>
      <c r="O109" s="176">
        <v>4.9298000000000002</v>
      </c>
      <c r="P109" s="176">
        <v>5.5564999999999998</v>
      </c>
      <c r="Q109" s="176">
        <v>6.7770999999999999</v>
      </c>
      <c r="R109" s="176">
        <v>4.4234</v>
      </c>
      <c r="S109" s="118" t="s">
        <v>1875</v>
      </c>
    </row>
    <row r="110" spans="1:19" x14ac:dyDescent="0.3">
      <c r="A110" s="172" t="s">
        <v>1863</v>
      </c>
      <c r="B110" s="172" t="s">
        <v>1849</v>
      </c>
      <c r="C110" s="172">
        <v>105968</v>
      </c>
      <c r="D110" s="175">
        <v>44158</v>
      </c>
      <c r="E110" s="176">
        <v>28.68</v>
      </c>
      <c r="F110" s="176">
        <v>1.7100000000000001E-2</v>
      </c>
      <c r="G110" s="176">
        <v>1.7100000000000001E-2</v>
      </c>
      <c r="H110" s="176">
        <v>0.1421</v>
      </c>
      <c r="I110" s="176">
        <v>0.13270000000000001</v>
      </c>
      <c r="J110" s="176">
        <v>0.2555</v>
      </c>
      <c r="K110" s="176">
        <v>0.94259999999999999</v>
      </c>
      <c r="L110" s="176">
        <v>1.4632000000000001</v>
      </c>
      <c r="M110" s="176">
        <v>3.0575999999999999</v>
      </c>
      <c r="N110" s="176">
        <v>4.2731000000000003</v>
      </c>
      <c r="O110" s="176">
        <v>5.6372999999999998</v>
      </c>
      <c r="P110" s="176">
        <v>5.8901000000000003</v>
      </c>
      <c r="Q110" s="176">
        <v>7.1963999999999997</v>
      </c>
      <c r="R110" s="176">
        <v>5.2207999999999997</v>
      </c>
      <c r="S110" s="118" t="s">
        <v>1875</v>
      </c>
    </row>
    <row r="111" spans="1:19" x14ac:dyDescent="0.3">
      <c r="A111" s="172" t="s">
        <v>1863</v>
      </c>
      <c r="B111" s="172" t="s">
        <v>1822</v>
      </c>
      <c r="C111" s="172">
        <v>119771</v>
      </c>
      <c r="D111" s="175">
        <v>44158</v>
      </c>
      <c r="E111" s="176">
        <v>29.831</v>
      </c>
      <c r="F111" s="176">
        <v>2.18E-2</v>
      </c>
      <c r="G111" s="176">
        <v>2.18E-2</v>
      </c>
      <c r="H111" s="176">
        <v>0.15709999999999999</v>
      </c>
      <c r="I111" s="176">
        <v>0.15409999999999999</v>
      </c>
      <c r="J111" s="176">
        <v>0.30330000000000001</v>
      </c>
      <c r="K111" s="176">
        <v>1.0898000000000001</v>
      </c>
      <c r="L111" s="176">
        <v>1.7491000000000001</v>
      </c>
      <c r="M111" s="176">
        <v>3.4885999999999999</v>
      </c>
      <c r="N111" s="176">
        <v>4.8482000000000003</v>
      </c>
      <c r="O111" s="176">
        <v>6.1707000000000001</v>
      </c>
      <c r="P111" s="176">
        <v>6.4161999999999999</v>
      </c>
      <c r="Q111" s="176">
        <v>7.4302000000000001</v>
      </c>
      <c r="R111" s="176">
        <v>5.7679999999999998</v>
      </c>
      <c r="S111" s="118" t="s">
        <v>1875</v>
      </c>
    </row>
    <row r="112" spans="1:19" x14ac:dyDescent="0.3">
      <c r="A112" s="172" t="s">
        <v>1863</v>
      </c>
      <c r="B112" s="172" t="s">
        <v>1823</v>
      </c>
      <c r="C112" s="172">
        <v>130450</v>
      </c>
      <c r="D112" s="175">
        <v>44158</v>
      </c>
      <c r="E112" s="176">
        <v>15.349</v>
      </c>
      <c r="F112" s="176">
        <v>1.2999999999999999E-2</v>
      </c>
      <c r="G112" s="176">
        <v>1.2999999999999999E-2</v>
      </c>
      <c r="H112" s="176">
        <v>0.14349999999999999</v>
      </c>
      <c r="I112" s="176">
        <v>0.15010000000000001</v>
      </c>
      <c r="J112" s="176">
        <v>0.25469999999999998</v>
      </c>
      <c r="K112" s="176">
        <v>1.0733999999999999</v>
      </c>
      <c r="L112" s="176">
        <v>1.919</v>
      </c>
      <c r="M112" s="176">
        <v>3.8567999999999998</v>
      </c>
      <c r="N112" s="176">
        <v>5.2816000000000001</v>
      </c>
      <c r="O112" s="176">
        <v>6.2484000000000002</v>
      </c>
      <c r="P112" s="176">
        <v>6.4527000000000001</v>
      </c>
      <c r="Q112" s="176">
        <v>6.9177999999999997</v>
      </c>
      <c r="R112" s="176">
        <v>5.9311999999999996</v>
      </c>
      <c r="S112" s="118" t="s">
        <v>1875</v>
      </c>
    </row>
    <row r="113" spans="1:19" x14ac:dyDescent="0.3">
      <c r="A113" s="172" t="s">
        <v>1863</v>
      </c>
      <c r="B113" s="172" t="s">
        <v>1850</v>
      </c>
      <c r="C113" s="172">
        <v>130446</v>
      </c>
      <c r="D113" s="175">
        <v>44158</v>
      </c>
      <c r="E113" s="176">
        <v>14.788</v>
      </c>
      <c r="F113" s="176">
        <v>6.7999999999999996E-3</v>
      </c>
      <c r="G113" s="176">
        <v>6.7999999999999996E-3</v>
      </c>
      <c r="H113" s="176">
        <v>0.12859999999999999</v>
      </c>
      <c r="I113" s="176">
        <v>0.12859999999999999</v>
      </c>
      <c r="J113" s="176">
        <v>0.20330000000000001</v>
      </c>
      <c r="K113" s="176">
        <v>0.93510000000000004</v>
      </c>
      <c r="L113" s="176">
        <v>1.6496999999999999</v>
      </c>
      <c r="M113" s="176">
        <v>3.456</v>
      </c>
      <c r="N113" s="176">
        <v>4.7457000000000003</v>
      </c>
      <c r="O113" s="176">
        <v>5.6618000000000004</v>
      </c>
      <c r="P113" s="176">
        <v>5.8472</v>
      </c>
      <c r="Q113" s="176">
        <v>6.2980999999999998</v>
      </c>
      <c r="R113" s="176">
        <v>5.3869999999999996</v>
      </c>
      <c r="S113" s="118" t="s">
        <v>1875</v>
      </c>
    </row>
    <row r="114" spans="1:19" x14ac:dyDescent="0.3">
      <c r="A114" s="172" t="s">
        <v>1863</v>
      </c>
      <c r="B114" s="172" t="s">
        <v>1824</v>
      </c>
      <c r="C114" s="172">
        <v>145895</v>
      </c>
      <c r="D114" s="175">
        <v>44158</v>
      </c>
      <c r="E114" s="176">
        <v>10.9938</v>
      </c>
      <c r="F114" s="176">
        <v>1.55E-2</v>
      </c>
      <c r="G114" s="176">
        <v>1.55E-2</v>
      </c>
      <c r="H114" s="176">
        <v>0.16309999999999999</v>
      </c>
      <c r="I114" s="176">
        <v>0.13389999999999999</v>
      </c>
      <c r="J114" s="176">
        <v>0.20960000000000001</v>
      </c>
      <c r="K114" s="176">
        <v>0.84299999999999997</v>
      </c>
      <c r="L114" s="176">
        <v>1.3048</v>
      </c>
      <c r="M114" s="176">
        <v>2.9777</v>
      </c>
      <c r="N114" s="176">
        <v>4.1928000000000001</v>
      </c>
      <c r="O114" s="176"/>
      <c r="P114" s="176"/>
      <c r="Q114" s="176">
        <v>5.3133999999999997</v>
      </c>
      <c r="R114" s="176"/>
      <c r="S114" s="118" t="s">
        <v>1875</v>
      </c>
    </row>
    <row r="115" spans="1:19" x14ac:dyDescent="0.3">
      <c r="A115" s="172" t="s">
        <v>1863</v>
      </c>
      <c r="B115" s="172" t="s">
        <v>1851</v>
      </c>
      <c r="C115" s="172">
        <v>145890</v>
      </c>
      <c r="D115" s="175">
        <v>44158</v>
      </c>
      <c r="E115" s="176">
        <v>10.867900000000001</v>
      </c>
      <c r="F115" s="176">
        <v>1.0999999999999999E-2</v>
      </c>
      <c r="G115" s="176">
        <v>1.0999999999999999E-2</v>
      </c>
      <c r="H115" s="176">
        <v>0.1474</v>
      </c>
      <c r="I115" s="176">
        <v>0.1124</v>
      </c>
      <c r="J115" s="176">
        <v>0.16220000000000001</v>
      </c>
      <c r="K115" s="176">
        <v>0.6986</v>
      </c>
      <c r="L115" s="176">
        <v>1.0103</v>
      </c>
      <c r="M115" s="176">
        <v>2.5089999999999999</v>
      </c>
      <c r="N115" s="176">
        <v>3.5541</v>
      </c>
      <c r="O115" s="176"/>
      <c r="P115" s="176"/>
      <c r="Q115" s="176">
        <v>4.6527000000000003</v>
      </c>
      <c r="R115" s="176"/>
      <c r="S115" s="118" t="s">
        <v>1875</v>
      </c>
    </row>
    <row r="116" spans="1:19" x14ac:dyDescent="0.3">
      <c r="A116" s="172" t="s">
        <v>1863</v>
      </c>
      <c r="B116" s="172" t="s">
        <v>1825</v>
      </c>
      <c r="C116" s="172">
        <v>148468</v>
      </c>
      <c r="D116" s="175">
        <v>44158</v>
      </c>
      <c r="E116" s="176">
        <v>10.0816</v>
      </c>
      <c r="F116" s="176">
        <v>1E-3</v>
      </c>
      <c r="G116" s="176">
        <v>1E-3</v>
      </c>
      <c r="H116" s="176">
        <v>0.1132</v>
      </c>
      <c r="I116" s="176">
        <v>6.9500000000000006E-2</v>
      </c>
      <c r="J116" s="176">
        <v>0.1799</v>
      </c>
      <c r="K116" s="176"/>
      <c r="L116" s="176"/>
      <c r="M116" s="176"/>
      <c r="N116" s="176"/>
      <c r="O116" s="176"/>
      <c r="P116" s="176"/>
      <c r="Q116" s="176">
        <v>0.81599999999999995</v>
      </c>
      <c r="R116" s="176"/>
      <c r="S116" s="118" t="s">
        <v>1875</v>
      </c>
    </row>
    <row r="117" spans="1:19" x14ac:dyDescent="0.3">
      <c r="A117" s="172" t="s">
        <v>1863</v>
      </c>
      <c r="B117" s="172" t="s">
        <v>1852</v>
      </c>
      <c r="C117" s="172">
        <v>148467</v>
      </c>
      <c r="D117" s="175">
        <v>44158</v>
      </c>
      <c r="E117" s="176">
        <v>10.06</v>
      </c>
      <c r="F117" s="176">
        <v>-6.0000000000000001E-3</v>
      </c>
      <c r="G117" s="176">
        <v>-6.0000000000000001E-3</v>
      </c>
      <c r="H117" s="176">
        <v>9.0499999999999997E-2</v>
      </c>
      <c r="I117" s="176">
        <v>3.5799999999999998E-2</v>
      </c>
      <c r="J117" s="176">
        <v>0.1075</v>
      </c>
      <c r="K117" s="176"/>
      <c r="L117" s="176"/>
      <c r="M117" s="176"/>
      <c r="N117" s="176"/>
      <c r="O117" s="176"/>
      <c r="P117" s="176"/>
      <c r="Q117" s="176">
        <v>0.6</v>
      </c>
      <c r="R117" s="176"/>
      <c r="S117" s="118" t="s">
        <v>1875</v>
      </c>
    </row>
    <row r="118" spans="1:19" x14ac:dyDescent="0.3">
      <c r="A118" s="172" t="s">
        <v>1863</v>
      </c>
      <c r="B118" s="172" t="s">
        <v>1826</v>
      </c>
      <c r="C118" s="172">
        <v>148401</v>
      </c>
      <c r="D118" s="175">
        <v>44158</v>
      </c>
      <c r="E118" s="176">
        <v>10.164999999999999</v>
      </c>
      <c r="F118" s="176">
        <v>9.7999999999999997E-3</v>
      </c>
      <c r="G118" s="176">
        <v>9.7999999999999997E-3</v>
      </c>
      <c r="H118" s="176">
        <v>0.15770000000000001</v>
      </c>
      <c r="I118" s="176">
        <v>0.1774</v>
      </c>
      <c r="J118" s="176">
        <v>0.2762</v>
      </c>
      <c r="K118" s="176">
        <v>1.0638000000000001</v>
      </c>
      <c r="L118" s="176"/>
      <c r="M118" s="176"/>
      <c r="N118" s="176"/>
      <c r="O118" s="176"/>
      <c r="P118" s="176"/>
      <c r="Q118" s="176">
        <v>1.65</v>
      </c>
      <c r="R118" s="176"/>
      <c r="S118" s="118" t="s">
        <v>1875</v>
      </c>
    </row>
    <row r="119" spans="1:19" x14ac:dyDescent="0.3">
      <c r="A119" s="172" t="s">
        <v>1863</v>
      </c>
      <c r="B119" s="172" t="s">
        <v>1853</v>
      </c>
      <c r="C119" s="172">
        <v>148400</v>
      </c>
      <c r="D119" s="175">
        <v>44158</v>
      </c>
      <c r="E119" s="176">
        <v>10.135</v>
      </c>
      <c r="F119" s="176">
        <v>9.9000000000000008E-3</v>
      </c>
      <c r="G119" s="176">
        <v>9.9000000000000008E-3</v>
      </c>
      <c r="H119" s="176">
        <v>0.13830000000000001</v>
      </c>
      <c r="I119" s="176">
        <v>0.1482</v>
      </c>
      <c r="J119" s="176">
        <v>0.2175</v>
      </c>
      <c r="K119" s="176">
        <v>0.89600000000000002</v>
      </c>
      <c r="L119" s="176"/>
      <c r="M119" s="176"/>
      <c r="N119" s="176"/>
      <c r="O119" s="176"/>
      <c r="P119" s="176"/>
      <c r="Q119" s="176">
        <v>1.35</v>
      </c>
      <c r="R119" s="176"/>
      <c r="S119" s="118" t="s">
        <v>1875</v>
      </c>
    </row>
    <row r="120" spans="1:19" x14ac:dyDescent="0.3">
      <c r="A120" s="172" t="s">
        <v>1863</v>
      </c>
      <c r="B120" s="172" t="s">
        <v>1854</v>
      </c>
      <c r="C120" s="172">
        <v>113345</v>
      </c>
      <c r="D120" s="175">
        <v>44158</v>
      </c>
      <c r="E120" s="176">
        <v>20.5776</v>
      </c>
      <c r="F120" s="176">
        <v>-1.9E-3</v>
      </c>
      <c r="G120" s="176">
        <v>-1.9E-3</v>
      </c>
      <c r="H120" s="176">
        <v>0.1134</v>
      </c>
      <c r="I120" s="176">
        <v>0.1065</v>
      </c>
      <c r="J120" s="176">
        <v>0.2172</v>
      </c>
      <c r="K120" s="176">
        <v>0.87160000000000004</v>
      </c>
      <c r="L120" s="176">
        <v>1.3759999999999999</v>
      </c>
      <c r="M120" s="176">
        <v>3.0106000000000002</v>
      </c>
      <c r="N120" s="176">
        <v>4.1988000000000003</v>
      </c>
      <c r="O120" s="176">
        <v>5.7899000000000003</v>
      </c>
      <c r="P120" s="176">
        <v>5.8940999999999999</v>
      </c>
      <c r="Q120" s="176">
        <v>7.3926999999999996</v>
      </c>
      <c r="R120" s="176">
        <v>5.2485999999999997</v>
      </c>
      <c r="S120" s="118" t="s">
        <v>1875</v>
      </c>
    </row>
    <row r="121" spans="1:19" x14ac:dyDescent="0.3">
      <c r="A121" s="172" t="s">
        <v>1863</v>
      </c>
      <c r="B121" s="172" t="s">
        <v>1827</v>
      </c>
      <c r="C121" s="172">
        <v>118585</v>
      </c>
      <c r="D121" s="175">
        <v>44158</v>
      </c>
      <c r="E121" s="176">
        <v>21.5136</v>
      </c>
      <c r="F121" s="176">
        <v>3.3E-3</v>
      </c>
      <c r="G121" s="176">
        <v>3.3E-3</v>
      </c>
      <c r="H121" s="176">
        <v>0.1313</v>
      </c>
      <c r="I121" s="176">
        <v>0.13220000000000001</v>
      </c>
      <c r="J121" s="176">
        <v>0.27410000000000001</v>
      </c>
      <c r="K121" s="176">
        <v>1.0455000000000001</v>
      </c>
      <c r="L121" s="176">
        <v>1.7287999999999999</v>
      </c>
      <c r="M121" s="176">
        <v>3.5935999999999999</v>
      </c>
      <c r="N121" s="176">
        <v>4.9531000000000001</v>
      </c>
      <c r="O121" s="176">
        <v>6.5015000000000001</v>
      </c>
      <c r="P121" s="176">
        <v>6.5777999999999999</v>
      </c>
      <c r="Q121" s="176">
        <v>7.5163000000000002</v>
      </c>
      <c r="R121" s="176">
        <v>5.9779999999999998</v>
      </c>
      <c r="S121" s="118" t="s">
        <v>1875</v>
      </c>
    </row>
    <row r="122" spans="1:19" x14ac:dyDescent="0.3">
      <c r="A122" s="172" t="s">
        <v>1863</v>
      </c>
      <c r="B122" s="172" t="s">
        <v>1828</v>
      </c>
      <c r="C122" s="172">
        <v>138875</v>
      </c>
      <c r="D122" s="175">
        <v>44158</v>
      </c>
      <c r="E122" s="176">
        <v>14.9383</v>
      </c>
      <c r="F122" s="176">
        <v>4.2900000000000001E-2</v>
      </c>
      <c r="G122" s="176">
        <v>4.2900000000000001E-2</v>
      </c>
      <c r="H122" s="176">
        <v>0.15079999999999999</v>
      </c>
      <c r="I122" s="176">
        <v>0.17499999999999999</v>
      </c>
      <c r="J122" s="176">
        <v>0.24490000000000001</v>
      </c>
      <c r="K122" s="176">
        <v>1.2217</v>
      </c>
      <c r="L122" s="176">
        <v>1.7040999999999999</v>
      </c>
      <c r="M122" s="176">
        <v>3.0781999999999998</v>
      </c>
      <c r="N122" s="176">
        <v>4.4767999999999999</v>
      </c>
      <c r="O122" s="176">
        <v>5.7492000000000001</v>
      </c>
      <c r="P122" s="176">
        <v>6.1467000000000001</v>
      </c>
      <c r="Q122" s="176">
        <v>6.6359000000000004</v>
      </c>
      <c r="R122" s="176">
        <v>5.3924000000000003</v>
      </c>
      <c r="S122" s="118" t="s">
        <v>1875</v>
      </c>
    </row>
    <row r="123" spans="1:19" x14ac:dyDescent="0.3">
      <c r="A123" s="172" t="s">
        <v>1863</v>
      </c>
      <c r="B123" s="172" t="s">
        <v>1855</v>
      </c>
      <c r="C123" s="172">
        <v>138876</v>
      </c>
      <c r="D123" s="175">
        <v>44158</v>
      </c>
      <c r="E123" s="176">
        <v>14.425800000000001</v>
      </c>
      <c r="F123" s="176">
        <v>3.7400000000000003E-2</v>
      </c>
      <c r="G123" s="176">
        <v>3.7400000000000003E-2</v>
      </c>
      <c r="H123" s="176">
        <v>0.1333</v>
      </c>
      <c r="I123" s="176">
        <v>0.15</v>
      </c>
      <c r="J123" s="176">
        <v>0.1903</v>
      </c>
      <c r="K123" s="176">
        <v>1.0564</v>
      </c>
      <c r="L123" s="176">
        <v>1.3781000000000001</v>
      </c>
      <c r="M123" s="176">
        <v>2.5973000000000002</v>
      </c>
      <c r="N123" s="176">
        <v>3.8454999999999999</v>
      </c>
      <c r="O123" s="176">
        <v>5.1497000000000002</v>
      </c>
      <c r="P123" s="176">
        <v>5.5446</v>
      </c>
      <c r="Q123" s="176">
        <v>6.0415999999999999</v>
      </c>
      <c r="R123" s="176">
        <v>4.8243999999999998</v>
      </c>
      <c r="S123" s="118" t="s">
        <v>1875</v>
      </c>
    </row>
    <row r="124" spans="1:19" x14ac:dyDescent="0.3">
      <c r="A124" s="172" t="s">
        <v>1863</v>
      </c>
      <c r="B124" s="172" t="s">
        <v>1856</v>
      </c>
      <c r="C124" s="172">
        <v>139224</v>
      </c>
      <c r="D124" s="175">
        <v>44158</v>
      </c>
      <c r="E124" s="176">
        <v>11.4963</v>
      </c>
      <c r="F124" s="176">
        <v>1.6500000000000001E-2</v>
      </c>
      <c r="G124" s="176">
        <v>1.6500000000000001E-2</v>
      </c>
      <c r="H124" s="176">
        <v>0.12720000000000001</v>
      </c>
      <c r="I124" s="176">
        <v>9.4E-2</v>
      </c>
      <c r="J124" s="176">
        <v>0.1123</v>
      </c>
      <c r="K124" s="176">
        <v>0.54049999999999998</v>
      </c>
      <c r="L124" s="176">
        <v>0.3579</v>
      </c>
      <c r="M124" s="176">
        <v>1.2694000000000001</v>
      </c>
      <c r="N124" s="176">
        <v>2.1857000000000002</v>
      </c>
      <c r="O124" s="176">
        <v>1.8644000000000001</v>
      </c>
      <c r="P124" s="176"/>
      <c r="Q124" s="176">
        <v>3.0813999999999999</v>
      </c>
      <c r="R124" s="176">
        <v>3.0366</v>
      </c>
      <c r="S124" s="118" t="s">
        <v>1875</v>
      </c>
    </row>
    <row r="125" spans="1:19" x14ac:dyDescent="0.3">
      <c r="A125" s="172" t="s">
        <v>1863</v>
      </c>
      <c r="B125" s="172" t="s">
        <v>1829</v>
      </c>
      <c r="C125" s="172">
        <v>139221</v>
      </c>
      <c r="D125" s="175">
        <v>44158</v>
      </c>
      <c r="E125" s="176">
        <v>11.7987</v>
      </c>
      <c r="F125" s="176">
        <v>2.0299999999999999E-2</v>
      </c>
      <c r="G125" s="176">
        <v>2.0299999999999999E-2</v>
      </c>
      <c r="H125" s="176">
        <v>0.13919999999999999</v>
      </c>
      <c r="I125" s="176">
        <v>0.1103</v>
      </c>
      <c r="J125" s="176">
        <v>0.14940000000000001</v>
      </c>
      <c r="K125" s="176">
        <v>0.65169999999999995</v>
      </c>
      <c r="L125" s="176">
        <v>0.58309999999999995</v>
      </c>
      <c r="M125" s="176">
        <v>1.6209</v>
      </c>
      <c r="N125" s="176">
        <v>2.6419999999999999</v>
      </c>
      <c r="O125" s="176">
        <v>2.3692000000000002</v>
      </c>
      <c r="P125" s="176"/>
      <c r="Q125" s="176">
        <v>3.6656</v>
      </c>
      <c r="R125" s="176">
        <v>3.4885000000000002</v>
      </c>
      <c r="S125" s="118" t="s">
        <v>1875</v>
      </c>
    </row>
    <row r="126" spans="1:19" x14ac:dyDescent="0.3">
      <c r="A126" s="172" t="s">
        <v>1863</v>
      </c>
      <c r="B126" s="172" t="s">
        <v>1830</v>
      </c>
      <c r="C126" s="172">
        <v>119574</v>
      </c>
      <c r="D126" s="175">
        <v>44158</v>
      </c>
      <c r="E126" s="176">
        <v>26.941099999999999</v>
      </c>
      <c r="F126" s="176">
        <v>1.1000000000000001E-3</v>
      </c>
      <c r="G126" s="176">
        <v>1.1000000000000001E-3</v>
      </c>
      <c r="H126" s="176">
        <v>0.14419999999999999</v>
      </c>
      <c r="I126" s="176">
        <v>0.12709999999999999</v>
      </c>
      <c r="J126" s="176">
        <v>0.23100000000000001</v>
      </c>
      <c r="K126" s="176">
        <v>0.87649999999999995</v>
      </c>
      <c r="L126" s="176">
        <v>1.1777</v>
      </c>
      <c r="M126" s="176">
        <v>2.5706000000000002</v>
      </c>
      <c r="N126" s="176">
        <v>3.9085999999999999</v>
      </c>
      <c r="O126" s="176">
        <v>5.8762999999999996</v>
      </c>
      <c r="P126" s="176">
        <v>6.0880999999999998</v>
      </c>
      <c r="Q126" s="176">
        <v>7.0945999999999998</v>
      </c>
      <c r="R126" s="176">
        <v>5.2664</v>
      </c>
      <c r="S126" s="118" t="s">
        <v>1875</v>
      </c>
    </row>
    <row r="127" spans="1:19" x14ac:dyDescent="0.3">
      <c r="A127" s="172" t="s">
        <v>1863</v>
      </c>
      <c r="B127" s="172" t="s">
        <v>1857</v>
      </c>
      <c r="C127" s="172">
        <v>104457</v>
      </c>
      <c r="D127" s="175">
        <v>44158</v>
      </c>
      <c r="E127" s="176">
        <v>25.9178</v>
      </c>
      <c r="F127" s="176">
        <v>-2.3E-3</v>
      </c>
      <c r="G127" s="176">
        <v>-2.3E-3</v>
      </c>
      <c r="H127" s="176">
        <v>0.13289999999999999</v>
      </c>
      <c r="I127" s="176">
        <v>0.1109</v>
      </c>
      <c r="J127" s="176">
        <v>0.19370000000000001</v>
      </c>
      <c r="K127" s="176">
        <v>0.76039999999999996</v>
      </c>
      <c r="L127" s="176">
        <v>0.94799999999999995</v>
      </c>
      <c r="M127" s="176">
        <v>2.2229000000000001</v>
      </c>
      <c r="N127" s="176">
        <v>3.4411</v>
      </c>
      <c r="O127" s="176">
        <v>5.3235999999999999</v>
      </c>
      <c r="P127" s="176">
        <v>5.5366999999999997</v>
      </c>
      <c r="Q127" s="176">
        <v>7.0050999999999997</v>
      </c>
      <c r="R127" s="176">
        <v>4.7817999999999996</v>
      </c>
      <c r="S127" s="118" t="s">
        <v>1875</v>
      </c>
    </row>
    <row r="128" spans="1:19" x14ac:dyDescent="0.3">
      <c r="A128" s="172" t="s">
        <v>1863</v>
      </c>
      <c r="B128" s="172" t="s">
        <v>1831</v>
      </c>
      <c r="C128" s="172">
        <v>147927</v>
      </c>
      <c r="D128" s="175">
        <v>44158</v>
      </c>
      <c r="E128" s="176">
        <v>10.3527</v>
      </c>
      <c r="F128" s="176">
        <v>4.7399999999999998E-2</v>
      </c>
      <c r="G128" s="176">
        <v>4.7399999999999998E-2</v>
      </c>
      <c r="H128" s="176">
        <v>0.18870000000000001</v>
      </c>
      <c r="I128" s="176">
        <v>0.14699999999999999</v>
      </c>
      <c r="J128" s="176">
        <v>0.36549999999999999</v>
      </c>
      <c r="K128" s="176">
        <v>1.3836999999999999</v>
      </c>
      <c r="L128" s="176">
        <v>1.6215999999999999</v>
      </c>
      <c r="M128" s="176">
        <v>3.2791000000000001</v>
      </c>
      <c r="N128" s="176"/>
      <c r="O128" s="176"/>
      <c r="P128" s="176"/>
      <c r="Q128" s="176">
        <v>3.5270000000000001</v>
      </c>
      <c r="R128" s="176"/>
      <c r="S128" s="118" t="s">
        <v>1875</v>
      </c>
    </row>
    <row r="129" spans="1:19" x14ac:dyDescent="0.3">
      <c r="A129" s="172" t="s">
        <v>1863</v>
      </c>
      <c r="B129" s="172" t="s">
        <v>1858</v>
      </c>
      <c r="C129" s="172">
        <v>147922</v>
      </c>
      <c r="D129" s="175">
        <v>44158</v>
      </c>
      <c r="E129" s="176">
        <v>10.297000000000001</v>
      </c>
      <c r="F129" s="176">
        <v>4.1799999999999997E-2</v>
      </c>
      <c r="G129" s="176">
        <v>4.1799999999999997E-2</v>
      </c>
      <c r="H129" s="176">
        <v>0.16930000000000001</v>
      </c>
      <c r="I129" s="176">
        <v>0.1196</v>
      </c>
      <c r="J129" s="176">
        <v>0.3049</v>
      </c>
      <c r="K129" s="176">
        <v>1.2030000000000001</v>
      </c>
      <c r="L129" s="176">
        <v>1.2697000000000001</v>
      </c>
      <c r="M129" s="176">
        <v>2.7551999999999999</v>
      </c>
      <c r="N129" s="176"/>
      <c r="O129" s="176"/>
      <c r="P129" s="176"/>
      <c r="Q129" s="176">
        <v>2.97</v>
      </c>
      <c r="R129" s="176"/>
      <c r="S129" s="118" t="s">
        <v>1875</v>
      </c>
    </row>
    <row r="130" spans="1:19" x14ac:dyDescent="0.3">
      <c r="A130" s="172" t="s">
        <v>1863</v>
      </c>
      <c r="B130" s="172" t="s">
        <v>1832</v>
      </c>
      <c r="C130" s="172">
        <v>145724</v>
      </c>
      <c r="D130" s="175">
        <v>44158</v>
      </c>
      <c r="E130" s="176">
        <v>11.2994</v>
      </c>
      <c r="F130" s="176">
        <v>2.3E-2</v>
      </c>
      <c r="G130" s="176">
        <v>2.3E-2</v>
      </c>
      <c r="H130" s="176">
        <v>0.18709999999999999</v>
      </c>
      <c r="I130" s="176">
        <v>0.1915</v>
      </c>
      <c r="J130" s="176">
        <v>0.33829999999999999</v>
      </c>
      <c r="K130" s="176">
        <v>1.1938</v>
      </c>
      <c r="L130" s="176">
        <v>2.0501</v>
      </c>
      <c r="M130" s="176">
        <v>4.2438000000000002</v>
      </c>
      <c r="N130" s="176">
        <v>5.7511000000000001</v>
      </c>
      <c r="O130" s="176"/>
      <c r="P130" s="176"/>
      <c r="Q130" s="176">
        <v>6.5195999999999996</v>
      </c>
      <c r="R130" s="176"/>
      <c r="S130" s="118" t="s">
        <v>1875</v>
      </c>
    </row>
    <row r="131" spans="1:19" x14ac:dyDescent="0.3">
      <c r="A131" s="172" t="s">
        <v>1863</v>
      </c>
      <c r="B131" s="172" t="s">
        <v>1859</v>
      </c>
      <c r="C131" s="172">
        <v>145723</v>
      </c>
      <c r="D131" s="175">
        <v>44158</v>
      </c>
      <c r="E131" s="176">
        <v>11.1366</v>
      </c>
      <c r="F131" s="176">
        <v>1.7100000000000001E-2</v>
      </c>
      <c r="G131" s="176">
        <v>1.7100000000000001E-2</v>
      </c>
      <c r="H131" s="176">
        <v>0.1673</v>
      </c>
      <c r="I131" s="176">
        <v>0.16370000000000001</v>
      </c>
      <c r="J131" s="176">
        <v>0.27550000000000002</v>
      </c>
      <c r="K131" s="176">
        <v>1.0003</v>
      </c>
      <c r="L131" s="176">
        <v>1.6659999999999999</v>
      </c>
      <c r="M131" s="176">
        <v>3.6435</v>
      </c>
      <c r="N131" s="176">
        <v>4.9325999999999999</v>
      </c>
      <c r="O131" s="176"/>
      <c r="P131" s="176"/>
      <c r="Q131" s="176">
        <v>5.7233999999999998</v>
      </c>
      <c r="R131" s="176"/>
      <c r="S131" s="118" t="s">
        <v>1875</v>
      </c>
    </row>
    <row r="132" spans="1:19" x14ac:dyDescent="0.3">
      <c r="A132" s="172" t="s">
        <v>1863</v>
      </c>
      <c r="B132" s="172" t="s">
        <v>1833</v>
      </c>
      <c r="C132" s="172">
        <v>146297</v>
      </c>
      <c r="D132" s="175">
        <v>44158</v>
      </c>
      <c r="E132" s="176">
        <v>11.0534</v>
      </c>
      <c r="F132" s="176">
        <v>4.9799999999999997E-2</v>
      </c>
      <c r="G132" s="176">
        <v>4.9799999999999997E-2</v>
      </c>
      <c r="H132" s="176">
        <v>0.16220000000000001</v>
      </c>
      <c r="I132" s="176">
        <v>0.18940000000000001</v>
      </c>
      <c r="J132" s="176">
        <v>0.30399999999999999</v>
      </c>
      <c r="K132" s="176">
        <v>0.9849</v>
      </c>
      <c r="L132" s="176">
        <v>1.6721999999999999</v>
      </c>
      <c r="M132" s="176">
        <v>3.5825999999999998</v>
      </c>
      <c r="N132" s="176">
        <v>5.0544000000000002</v>
      </c>
      <c r="O132" s="176"/>
      <c r="P132" s="176"/>
      <c r="Q132" s="176">
        <v>5.8593000000000002</v>
      </c>
      <c r="R132" s="176"/>
      <c r="S132" s="118" t="s">
        <v>1875</v>
      </c>
    </row>
    <row r="133" spans="1:19" x14ac:dyDescent="0.3">
      <c r="A133" s="172" t="s">
        <v>1863</v>
      </c>
      <c r="B133" s="172" t="s">
        <v>1860</v>
      </c>
      <c r="C133" s="172">
        <v>146294</v>
      </c>
      <c r="D133" s="175">
        <v>44158</v>
      </c>
      <c r="E133" s="176">
        <v>10.9527</v>
      </c>
      <c r="F133" s="176">
        <v>4.48E-2</v>
      </c>
      <c r="G133" s="176">
        <v>4.48E-2</v>
      </c>
      <c r="H133" s="176">
        <v>0.14630000000000001</v>
      </c>
      <c r="I133" s="176">
        <v>0.16739999999999999</v>
      </c>
      <c r="J133" s="176">
        <v>0.2535</v>
      </c>
      <c r="K133" s="176">
        <v>0.83130000000000004</v>
      </c>
      <c r="L133" s="176">
        <v>1.3932</v>
      </c>
      <c r="M133" s="176">
        <v>3.2105000000000001</v>
      </c>
      <c r="N133" s="176">
        <v>4.5255000000000001</v>
      </c>
      <c r="O133" s="176"/>
      <c r="P133" s="176"/>
      <c r="Q133" s="176">
        <v>5.3098999999999998</v>
      </c>
      <c r="R133" s="176"/>
      <c r="S133" s="118" t="s">
        <v>1875</v>
      </c>
    </row>
    <row r="134" spans="1:19" x14ac:dyDescent="0.3">
      <c r="A134" s="172" t="s">
        <v>1863</v>
      </c>
      <c r="B134" s="172" t="s">
        <v>1834</v>
      </c>
      <c r="C134" s="172">
        <v>120795</v>
      </c>
      <c r="D134" s="175">
        <v>44158</v>
      </c>
      <c r="E134" s="176">
        <v>28.064399999999999</v>
      </c>
      <c r="F134" s="176">
        <v>1.0699999999999999E-2</v>
      </c>
      <c r="G134" s="176">
        <v>1.0699999999999999E-2</v>
      </c>
      <c r="H134" s="176">
        <v>0.1545</v>
      </c>
      <c r="I134" s="176">
        <v>0.14169999999999999</v>
      </c>
      <c r="J134" s="176">
        <v>0.27760000000000001</v>
      </c>
      <c r="K134" s="176">
        <v>1.0729</v>
      </c>
      <c r="L134" s="176">
        <v>1.7556</v>
      </c>
      <c r="M134" s="176">
        <v>3.5304000000000002</v>
      </c>
      <c r="N134" s="176">
        <v>4.8442999999999996</v>
      </c>
      <c r="O134" s="176">
        <v>6.1677999999999997</v>
      </c>
      <c r="P134" s="176">
        <v>6.3470000000000004</v>
      </c>
      <c r="Q134" s="176">
        <v>7.0602</v>
      </c>
      <c r="R134" s="176">
        <v>5.8536999999999999</v>
      </c>
      <c r="S134" s="118" t="s">
        <v>1875</v>
      </c>
    </row>
    <row r="135" spans="1:19" x14ac:dyDescent="0.3">
      <c r="A135" s="172" t="s">
        <v>1863</v>
      </c>
      <c r="B135" s="172" t="s">
        <v>1861</v>
      </c>
      <c r="C135" s="172">
        <v>104075</v>
      </c>
      <c r="D135" s="175">
        <v>44158</v>
      </c>
      <c r="E135" s="176">
        <v>27.047999999999998</v>
      </c>
      <c r="F135" s="176">
        <v>6.3E-3</v>
      </c>
      <c r="G135" s="176">
        <v>6.3E-3</v>
      </c>
      <c r="H135" s="176">
        <v>0.1396</v>
      </c>
      <c r="I135" s="176">
        <v>0.121</v>
      </c>
      <c r="J135" s="176">
        <v>0.2316</v>
      </c>
      <c r="K135" s="176">
        <v>0.92420000000000002</v>
      </c>
      <c r="L135" s="176">
        <v>1.4663999999999999</v>
      </c>
      <c r="M135" s="176">
        <v>3.0918000000000001</v>
      </c>
      <c r="N135" s="176">
        <v>4.2729999999999997</v>
      </c>
      <c r="O135" s="176">
        <v>5.6325000000000003</v>
      </c>
      <c r="P135" s="176">
        <v>5.8132999999999999</v>
      </c>
      <c r="Q135" s="176">
        <v>7.1471999999999998</v>
      </c>
      <c r="R135" s="176">
        <v>5.3128000000000002</v>
      </c>
      <c r="S135" s="118" t="s">
        <v>1875</v>
      </c>
    </row>
    <row r="136" spans="1:19" x14ac:dyDescent="0.3">
      <c r="A136" s="177" t="s">
        <v>27</v>
      </c>
      <c r="B136" s="172"/>
      <c r="C136" s="172"/>
      <c r="D136" s="172"/>
      <c r="E136" s="172"/>
      <c r="F136" s="178">
        <v>1.4624074074074071E-2</v>
      </c>
      <c r="G136" s="178">
        <v>1.4624074074074071E-2</v>
      </c>
      <c r="H136" s="178">
        <v>0.13457962962962963</v>
      </c>
      <c r="I136" s="178">
        <v>0.11421851851851855</v>
      </c>
      <c r="J136" s="178">
        <v>0.20358703703703704</v>
      </c>
      <c r="K136" s="178">
        <v>0.87827692307692318</v>
      </c>
      <c r="L136" s="178">
        <v>1.295588</v>
      </c>
      <c r="M136" s="178">
        <v>2.7996859999999999</v>
      </c>
      <c r="N136" s="178">
        <v>4.0123687499999994</v>
      </c>
      <c r="O136" s="178">
        <v>5.5051323529411755</v>
      </c>
      <c r="P136" s="178">
        <v>5.9866466666666671</v>
      </c>
      <c r="Q136" s="178">
        <v>5.6628611111111136</v>
      </c>
      <c r="R136" s="178">
        <v>5.0702149999999993</v>
      </c>
      <c r="S136" s="118"/>
    </row>
    <row r="137" spans="1:19" x14ac:dyDescent="0.3">
      <c r="A137" s="177" t="s">
        <v>408</v>
      </c>
      <c r="B137" s="172"/>
      <c r="C137" s="172"/>
      <c r="D137" s="172"/>
      <c r="E137" s="172"/>
      <c r="F137" s="178">
        <v>1.1299999999999999E-2</v>
      </c>
      <c r="G137" s="178">
        <v>1.1299999999999999E-2</v>
      </c>
      <c r="H137" s="178">
        <v>0.13985</v>
      </c>
      <c r="I137" s="178">
        <v>0.12504999999999999</v>
      </c>
      <c r="J137" s="178">
        <v>0.21625</v>
      </c>
      <c r="K137" s="178">
        <v>0.91005000000000003</v>
      </c>
      <c r="L137" s="178">
        <v>1.38565</v>
      </c>
      <c r="M137" s="178">
        <v>2.9941500000000003</v>
      </c>
      <c r="N137" s="178">
        <v>4.1926500000000004</v>
      </c>
      <c r="O137" s="178">
        <v>5.6490499999999999</v>
      </c>
      <c r="P137" s="178">
        <v>5.9034499999999994</v>
      </c>
      <c r="Q137" s="178">
        <v>6.4854500000000002</v>
      </c>
      <c r="R137" s="178">
        <v>5.2575000000000003</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551</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552</v>
      </c>
      <c r="B140" s="172" t="s">
        <v>553</v>
      </c>
      <c r="C140" s="172">
        <v>131666</v>
      </c>
      <c r="D140" s="175">
        <v>44158</v>
      </c>
      <c r="E140" s="176">
        <v>61.61</v>
      </c>
      <c r="F140" s="176">
        <v>0.70279999999999998</v>
      </c>
      <c r="G140" s="176">
        <v>0.70279999999999998</v>
      </c>
      <c r="H140" s="176">
        <v>2.7004999999999999</v>
      </c>
      <c r="I140" s="176">
        <v>4.6721000000000004</v>
      </c>
      <c r="J140" s="176">
        <v>7.7474999999999996</v>
      </c>
      <c r="K140" s="176">
        <v>9.2957000000000001</v>
      </c>
      <c r="L140" s="176">
        <v>30.585000000000001</v>
      </c>
      <c r="M140" s="176">
        <v>9.9982000000000006</v>
      </c>
      <c r="N140" s="176">
        <v>11.916399999999999</v>
      </c>
      <c r="O140" s="176">
        <v>6.8746999999999998</v>
      </c>
      <c r="P140" s="176">
        <v>10.819800000000001</v>
      </c>
      <c r="Q140" s="176">
        <v>9.2302</v>
      </c>
      <c r="R140" s="176">
        <v>10.4345</v>
      </c>
      <c r="S140" s="118"/>
    </row>
    <row r="141" spans="1:19" x14ac:dyDescent="0.3">
      <c r="A141" s="172" t="s">
        <v>552</v>
      </c>
      <c r="B141" s="172" t="s">
        <v>554</v>
      </c>
      <c r="C141" s="172">
        <v>131670</v>
      </c>
      <c r="D141" s="175">
        <v>44158</v>
      </c>
      <c r="E141" s="176">
        <v>66.180000000000007</v>
      </c>
      <c r="F141" s="176">
        <v>0.71530000000000005</v>
      </c>
      <c r="G141" s="176">
        <v>0.71530000000000005</v>
      </c>
      <c r="H141" s="176">
        <v>2.7321</v>
      </c>
      <c r="I141" s="176">
        <v>4.7152000000000003</v>
      </c>
      <c r="J141" s="176">
        <v>7.8552999999999997</v>
      </c>
      <c r="K141" s="176">
        <v>9.6058000000000003</v>
      </c>
      <c r="L141" s="176">
        <v>31.335599999999999</v>
      </c>
      <c r="M141" s="176">
        <v>10.9472</v>
      </c>
      <c r="N141" s="176">
        <v>13.147500000000001</v>
      </c>
      <c r="O141" s="176">
        <v>8.0649999999999995</v>
      </c>
      <c r="P141" s="176">
        <v>11.9161</v>
      </c>
      <c r="Q141" s="176">
        <v>11.827</v>
      </c>
      <c r="R141" s="176">
        <v>11.605499999999999</v>
      </c>
      <c r="S141" s="118"/>
    </row>
    <row r="142" spans="1:19" x14ac:dyDescent="0.3">
      <c r="A142" s="172" t="s">
        <v>552</v>
      </c>
      <c r="B142" s="172" t="s">
        <v>555</v>
      </c>
      <c r="C142" s="172">
        <v>100119</v>
      </c>
      <c r="D142" s="175">
        <v>44158</v>
      </c>
      <c r="E142" s="176">
        <v>199.17099999999999</v>
      </c>
      <c r="F142" s="176">
        <v>0.21229999999999999</v>
      </c>
      <c r="G142" s="176">
        <v>0.21229999999999999</v>
      </c>
      <c r="H142" s="176">
        <v>1.847</v>
      </c>
      <c r="I142" s="176">
        <v>5.1516999999999999</v>
      </c>
      <c r="J142" s="176">
        <v>9.5713000000000008</v>
      </c>
      <c r="K142" s="176">
        <v>6.0683999999999996</v>
      </c>
      <c r="L142" s="176">
        <v>30.554300000000001</v>
      </c>
      <c r="M142" s="176">
        <v>-0.2114</v>
      </c>
      <c r="N142" s="176">
        <v>-0.35470000000000002</v>
      </c>
      <c r="O142" s="176">
        <v>2.0583999999999998</v>
      </c>
      <c r="P142" s="176">
        <v>8.8790999999999993</v>
      </c>
      <c r="Q142" s="176">
        <v>15.951000000000001</v>
      </c>
      <c r="R142" s="176">
        <v>4.2327000000000004</v>
      </c>
      <c r="S142" s="118"/>
    </row>
    <row r="143" spans="1:19" x14ac:dyDescent="0.3">
      <c r="A143" s="172" t="s">
        <v>552</v>
      </c>
      <c r="B143" s="172" t="s">
        <v>556</v>
      </c>
      <c r="C143" s="172"/>
      <c r="D143" s="175">
        <v>44158</v>
      </c>
      <c r="E143" s="176">
        <v>209.137</v>
      </c>
      <c r="F143" s="176">
        <v>0.21659999999999999</v>
      </c>
      <c r="G143" s="176">
        <v>0.21659999999999999</v>
      </c>
      <c r="H143" s="176">
        <v>1.861</v>
      </c>
      <c r="I143" s="176">
        <v>5.1722000000000001</v>
      </c>
      <c r="J143" s="176">
        <v>9.6197999999999997</v>
      </c>
      <c r="K143" s="176">
        <v>6.2262000000000004</v>
      </c>
      <c r="L143" s="176">
        <v>30.925799999999999</v>
      </c>
      <c r="M143" s="176">
        <v>0.22239999999999999</v>
      </c>
      <c r="N143" s="176">
        <v>0.24299999999999999</v>
      </c>
      <c r="O143" s="176">
        <v>1.7002999999999999</v>
      </c>
      <c r="P143" s="176">
        <v>8.4693000000000005</v>
      </c>
      <c r="Q143" s="176">
        <v>11.409700000000001</v>
      </c>
      <c r="R143" s="176">
        <v>4.9043000000000001</v>
      </c>
      <c r="S143" s="118"/>
    </row>
    <row r="144" spans="1:19" x14ac:dyDescent="0.3">
      <c r="A144" s="172" t="s">
        <v>552</v>
      </c>
      <c r="B144" s="172" t="s">
        <v>557</v>
      </c>
      <c r="C144" s="172">
        <v>104685</v>
      </c>
      <c r="D144" s="175">
        <v>44158</v>
      </c>
      <c r="E144" s="176">
        <v>40.880000000000003</v>
      </c>
      <c r="F144" s="176">
        <v>0.26979999999999998</v>
      </c>
      <c r="G144" s="176">
        <v>0.26979999999999998</v>
      </c>
      <c r="H144" s="176">
        <v>0.86360000000000003</v>
      </c>
      <c r="I144" s="176">
        <v>2.1488999999999998</v>
      </c>
      <c r="J144" s="176">
        <v>5.1981000000000002</v>
      </c>
      <c r="K144" s="176">
        <v>6.9596999999999998</v>
      </c>
      <c r="L144" s="176">
        <v>27.0749</v>
      </c>
      <c r="M144" s="176">
        <v>6.4583000000000004</v>
      </c>
      <c r="N144" s="176">
        <v>9.0424000000000007</v>
      </c>
      <c r="O144" s="176">
        <v>7.4024999999999999</v>
      </c>
      <c r="P144" s="176">
        <v>9.3449000000000009</v>
      </c>
      <c r="Q144" s="176">
        <v>10.653</v>
      </c>
      <c r="R144" s="176">
        <v>10.3878</v>
      </c>
      <c r="S144" s="118"/>
    </row>
    <row r="145" spans="1:19" x14ac:dyDescent="0.3">
      <c r="A145" s="172" t="s">
        <v>552</v>
      </c>
      <c r="B145" s="172" t="s">
        <v>558</v>
      </c>
      <c r="C145" s="172">
        <v>120377</v>
      </c>
      <c r="D145" s="175">
        <v>44158</v>
      </c>
      <c r="E145" s="176">
        <v>44.3</v>
      </c>
      <c r="F145" s="176">
        <v>0.27160000000000001</v>
      </c>
      <c r="G145" s="176">
        <v>0.27160000000000001</v>
      </c>
      <c r="H145" s="176">
        <v>0.88819999999999999</v>
      </c>
      <c r="I145" s="176">
        <v>2.1678999999999999</v>
      </c>
      <c r="J145" s="176">
        <v>5.2507000000000001</v>
      </c>
      <c r="K145" s="176">
        <v>7.1082999999999998</v>
      </c>
      <c r="L145" s="176">
        <v>27.4453</v>
      </c>
      <c r="M145" s="176">
        <v>6.9531999999999998</v>
      </c>
      <c r="N145" s="176">
        <v>9.6806000000000001</v>
      </c>
      <c r="O145" s="176">
        <v>8.2769999999999992</v>
      </c>
      <c r="P145" s="176">
        <v>10.488</v>
      </c>
      <c r="Q145" s="176">
        <v>12.6501</v>
      </c>
      <c r="R145" s="176">
        <v>11.052899999999999</v>
      </c>
      <c r="S145" s="118"/>
    </row>
    <row r="146" spans="1:19" x14ac:dyDescent="0.3">
      <c r="A146" s="172" t="s">
        <v>552</v>
      </c>
      <c r="B146" s="172" t="s">
        <v>559</v>
      </c>
      <c r="C146" s="172">
        <v>147789</v>
      </c>
      <c r="D146" s="175">
        <v>44158</v>
      </c>
      <c r="E146" s="176">
        <v>8.9590999999999994</v>
      </c>
      <c r="F146" s="176">
        <v>0.58489999999999998</v>
      </c>
      <c r="G146" s="176">
        <v>0.58489999999999998</v>
      </c>
      <c r="H146" s="176">
        <v>0.60409999999999997</v>
      </c>
      <c r="I146" s="176">
        <v>0.78180000000000005</v>
      </c>
      <c r="J146" s="176">
        <v>1.4298999999999999</v>
      </c>
      <c r="K146" s="176">
        <v>3.2</v>
      </c>
      <c r="L146" s="176">
        <v>11.047599999999999</v>
      </c>
      <c r="M146" s="176">
        <v>-12.7363</v>
      </c>
      <c r="N146" s="176"/>
      <c r="O146" s="176"/>
      <c r="P146" s="176"/>
      <c r="Q146" s="176">
        <v>-10.409000000000001</v>
      </c>
      <c r="R146" s="176"/>
      <c r="S146" s="118"/>
    </row>
    <row r="147" spans="1:19" x14ac:dyDescent="0.3">
      <c r="A147" s="172" t="s">
        <v>552</v>
      </c>
      <c r="B147" s="172" t="s">
        <v>560</v>
      </c>
      <c r="C147" s="172">
        <v>147787</v>
      </c>
      <c r="D147" s="175">
        <v>44158</v>
      </c>
      <c r="E147" s="176">
        <v>8.7909000000000006</v>
      </c>
      <c r="F147" s="176">
        <v>0.56859999999999999</v>
      </c>
      <c r="G147" s="176">
        <v>0.56859999999999999</v>
      </c>
      <c r="H147" s="176">
        <v>0.54669999999999996</v>
      </c>
      <c r="I147" s="176">
        <v>0.70109999999999995</v>
      </c>
      <c r="J147" s="176">
        <v>1.2497</v>
      </c>
      <c r="K147" s="176">
        <v>2.6459000000000001</v>
      </c>
      <c r="L147" s="176">
        <v>9.8739000000000008</v>
      </c>
      <c r="M147" s="176">
        <v>-14.1229</v>
      </c>
      <c r="N147" s="176"/>
      <c r="O147" s="176"/>
      <c r="P147" s="176"/>
      <c r="Q147" s="176">
        <v>-12.090999999999999</v>
      </c>
      <c r="R147" s="176"/>
      <c r="S147" s="118"/>
    </row>
    <row r="148" spans="1:19" x14ac:dyDescent="0.3">
      <c r="A148" s="172" t="s">
        <v>552</v>
      </c>
      <c r="B148" s="172" t="s">
        <v>561</v>
      </c>
      <c r="C148" s="172">
        <v>144335</v>
      </c>
      <c r="D148" s="175">
        <v>44158</v>
      </c>
      <c r="E148" s="176">
        <v>12.643000000000001</v>
      </c>
      <c r="F148" s="176">
        <v>0.4768</v>
      </c>
      <c r="G148" s="176">
        <v>0.4768</v>
      </c>
      <c r="H148" s="176">
        <v>1.2817000000000001</v>
      </c>
      <c r="I148" s="176">
        <v>1.9432</v>
      </c>
      <c r="J148" s="176">
        <v>3.5548000000000002</v>
      </c>
      <c r="K148" s="176">
        <v>6.0209999999999999</v>
      </c>
      <c r="L148" s="176">
        <v>27.591100000000001</v>
      </c>
      <c r="M148" s="176">
        <v>9.2456999999999994</v>
      </c>
      <c r="N148" s="176">
        <v>12.3123</v>
      </c>
      <c r="O148" s="176"/>
      <c r="P148" s="176"/>
      <c r="Q148" s="176">
        <v>10.634499999999999</v>
      </c>
      <c r="R148" s="176">
        <v>13.1752</v>
      </c>
      <c r="S148" s="118"/>
    </row>
    <row r="149" spans="1:19" x14ac:dyDescent="0.3">
      <c r="A149" s="172" t="s">
        <v>552</v>
      </c>
      <c r="B149" s="172" t="s">
        <v>562</v>
      </c>
      <c r="C149" s="172">
        <v>144333</v>
      </c>
      <c r="D149" s="175">
        <v>44158</v>
      </c>
      <c r="E149" s="176">
        <v>12.323</v>
      </c>
      <c r="F149" s="176">
        <v>0.4647</v>
      </c>
      <c r="G149" s="176">
        <v>0.4647</v>
      </c>
      <c r="H149" s="176">
        <v>1.2405999999999999</v>
      </c>
      <c r="I149" s="176">
        <v>1.8935</v>
      </c>
      <c r="J149" s="176">
        <v>3.4329000000000001</v>
      </c>
      <c r="K149" s="176">
        <v>5.6589</v>
      </c>
      <c r="L149" s="176">
        <v>26.779800000000002</v>
      </c>
      <c r="M149" s="176">
        <v>8.2294</v>
      </c>
      <c r="N149" s="176">
        <v>10.988</v>
      </c>
      <c r="O149" s="176"/>
      <c r="P149" s="176"/>
      <c r="Q149" s="176">
        <v>9.4190000000000005</v>
      </c>
      <c r="R149" s="176">
        <v>11.9643</v>
      </c>
      <c r="S149" s="118"/>
    </row>
    <row r="150" spans="1:19" x14ac:dyDescent="0.3">
      <c r="A150" s="172" t="s">
        <v>552</v>
      </c>
      <c r="B150" s="172" t="s">
        <v>563</v>
      </c>
      <c r="C150" s="172">
        <v>119298</v>
      </c>
      <c r="D150" s="175">
        <v>44158</v>
      </c>
      <c r="E150" s="176">
        <v>30.146999999999998</v>
      </c>
      <c r="F150" s="176">
        <v>0.38629999999999998</v>
      </c>
      <c r="G150" s="176">
        <v>0.38629999999999998</v>
      </c>
      <c r="H150" s="176">
        <v>0.73509999999999998</v>
      </c>
      <c r="I150" s="176">
        <v>1.0322</v>
      </c>
      <c r="J150" s="176">
        <v>1.8893</v>
      </c>
      <c r="K150" s="176">
        <v>3.3104</v>
      </c>
      <c r="L150" s="176">
        <v>17.633099999999999</v>
      </c>
      <c r="M150" s="176">
        <v>9.9452999999999996</v>
      </c>
      <c r="N150" s="176">
        <v>11.9292</v>
      </c>
      <c r="O150" s="176">
        <v>8.4267000000000003</v>
      </c>
      <c r="P150" s="176">
        <v>8.2029999999999994</v>
      </c>
      <c r="Q150" s="176">
        <v>12.3367</v>
      </c>
      <c r="R150" s="176">
        <v>10.711399999999999</v>
      </c>
      <c r="S150" s="118" t="s">
        <v>1877</v>
      </c>
    </row>
    <row r="151" spans="1:19" x14ac:dyDescent="0.3">
      <c r="A151" s="172" t="s">
        <v>552</v>
      </c>
      <c r="B151" s="172" t="s">
        <v>564</v>
      </c>
      <c r="C151" s="172">
        <v>118194</v>
      </c>
      <c r="D151" s="175">
        <v>44158</v>
      </c>
      <c r="E151" s="176">
        <v>27.7</v>
      </c>
      <c r="F151" s="176">
        <v>0.37319999999999998</v>
      </c>
      <c r="G151" s="176">
        <v>0.37319999999999998</v>
      </c>
      <c r="H151" s="176">
        <v>0.69799999999999995</v>
      </c>
      <c r="I151" s="176">
        <v>0.98060000000000003</v>
      </c>
      <c r="J151" s="176">
        <v>1.7708999999999999</v>
      </c>
      <c r="K151" s="176">
        <v>2.9548000000000001</v>
      </c>
      <c r="L151" s="176">
        <v>16.857900000000001</v>
      </c>
      <c r="M151" s="176">
        <v>8.8665000000000003</v>
      </c>
      <c r="N151" s="176">
        <v>10.477399999999999</v>
      </c>
      <c r="O151" s="176">
        <v>7.1553000000000004</v>
      </c>
      <c r="P151" s="176">
        <v>6.9150999999999998</v>
      </c>
      <c r="Q151" s="176">
        <v>10.956099999999999</v>
      </c>
      <c r="R151" s="176">
        <v>9.3504000000000005</v>
      </c>
      <c r="S151" s="118" t="s">
        <v>1877</v>
      </c>
    </row>
    <row r="152" spans="1:19" x14ac:dyDescent="0.3">
      <c r="A152" s="172" t="s">
        <v>552</v>
      </c>
      <c r="B152" s="172" t="s">
        <v>565</v>
      </c>
      <c r="C152" s="172">
        <v>102846</v>
      </c>
      <c r="D152" s="175">
        <v>44158</v>
      </c>
      <c r="E152" s="176">
        <v>99.316100000000006</v>
      </c>
      <c r="F152" s="176">
        <v>0.35980000000000001</v>
      </c>
      <c r="G152" s="176">
        <v>0.35980000000000001</v>
      </c>
      <c r="H152" s="176">
        <v>1.2415</v>
      </c>
      <c r="I152" s="176">
        <v>2.3414000000000001</v>
      </c>
      <c r="J152" s="176">
        <v>4.3025000000000002</v>
      </c>
      <c r="K152" s="176">
        <v>5.5591999999999997</v>
      </c>
      <c r="L152" s="176">
        <v>22.738399999999999</v>
      </c>
      <c r="M152" s="176">
        <v>3.1739999999999999</v>
      </c>
      <c r="N152" s="176">
        <v>6.5011000000000001</v>
      </c>
      <c r="O152" s="176">
        <v>5.2523999999999997</v>
      </c>
      <c r="P152" s="176">
        <v>8.9412000000000003</v>
      </c>
      <c r="Q152" s="176">
        <v>15.3947</v>
      </c>
      <c r="R152" s="176">
        <v>7.9396000000000004</v>
      </c>
      <c r="S152" s="118" t="s">
        <v>1871</v>
      </c>
    </row>
    <row r="153" spans="1:19" x14ac:dyDescent="0.3">
      <c r="A153" s="172" t="s">
        <v>552</v>
      </c>
      <c r="B153" s="172" t="s">
        <v>566</v>
      </c>
      <c r="C153" s="172">
        <v>118736</v>
      </c>
      <c r="D153" s="175">
        <v>44158</v>
      </c>
      <c r="E153" s="176">
        <v>105.9435</v>
      </c>
      <c r="F153" s="176">
        <v>0.37140000000000001</v>
      </c>
      <c r="G153" s="176">
        <v>0.37140000000000001</v>
      </c>
      <c r="H153" s="176">
        <v>1.28</v>
      </c>
      <c r="I153" s="176">
        <v>2.3959000000000001</v>
      </c>
      <c r="J153" s="176">
        <v>4.4223999999999997</v>
      </c>
      <c r="K153" s="176">
        <v>5.9324000000000003</v>
      </c>
      <c r="L153" s="176">
        <v>23.573499999999999</v>
      </c>
      <c r="M153" s="176">
        <v>4.2685000000000004</v>
      </c>
      <c r="N153" s="176">
        <v>8.0228999999999999</v>
      </c>
      <c r="O153" s="176">
        <v>6.5335000000000001</v>
      </c>
      <c r="P153" s="176">
        <v>9.9959000000000007</v>
      </c>
      <c r="Q153" s="176">
        <v>11.448499999999999</v>
      </c>
      <c r="R153" s="176">
        <v>9.3619000000000003</v>
      </c>
      <c r="S153" s="118" t="s">
        <v>1871</v>
      </c>
    </row>
    <row r="154" spans="1:19" x14ac:dyDescent="0.3">
      <c r="A154" s="172" t="s">
        <v>552</v>
      </c>
      <c r="B154" s="172" t="s">
        <v>567</v>
      </c>
      <c r="C154" s="172">
        <v>148026</v>
      </c>
      <c r="D154" s="175">
        <v>44158</v>
      </c>
      <c r="E154" s="176">
        <v>12.385400000000001</v>
      </c>
      <c r="F154" s="176">
        <v>0.31019999999999998</v>
      </c>
      <c r="G154" s="176">
        <v>0.31019999999999998</v>
      </c>
      <c r="H154" s="176">
        <v>1.0575000000000001</v>
      </c>
      <c r="I154" s="176">
        <v>2.2016</v>
      </c>
      <c r="J154" s="176">
        <v>4.5922999999999998</v>
      </c>
      <c r="K154" s="176">
        <v>7.0576999999999996</v>
      </c>
      <c r="L154" s="176">
        <v>21.411200000000001</v>
      </c>
      <c r="M154" s="176"/>
      <c r="N154" s="176"/>
      <c r="O154" s="176"/>
      <c r="P154" s="176"/>
      <c r="Q154" s="176">
        <v>23.853999999999999</v>
      </c>
      <c r="R154" s="176"/>
      <c r="S154" s="118"/>
    </row>
    <row r="155" spans="1:19" x14ac:dyDescent="0.3">
      <c r="A155" s="172" t="s">
        <v>552</v>
      </c>
      <c r="B155" s="172" t="s">
        <v>568</v>
      </c>
      <c r="C155" s="172">
        <v>148024</v>
      </c>
      <c r="D155" s="175">
        <v>44158</v>
      </c>
      <c r="E155" s="176">
        <v>12.214399999999999</v>
      </c>
      <c r="F155" s="176">
        <v>0.29399999999999998</v>
      </c>
      <c r="G155" s="176">
        <v>0.29399999999999998</v>
      </c>
      <c r="H155" s="176">
        <v>1.0039</v>
      </c>
      <c r="I155" s="176">
        <v>2.1254</v>
      </c>
      <c r="J155" s="176">
        <v>4.4188999999999998</v>
      </c>
      <c r="K155" s="176">
        <v>6.5308000000000002</v>
      </c>
      <c r="L155" s="176">
        <v>20.212199999999999</v>
      </c>
      <c r="M155" s="176"/>
      <c r="N155" s="176"/>
      <c r="O155" s="176"/>
      <c r="P155" s="176"/>
      <c r="Q155" s="176">
        <v>22.143999999999998</v>
      </c>
      <c r="R155" s="176"/>
      <c r="S155" s="118"/>
    </row>
    <row r="156" spans="1:19" x14ac:dyDescent="0.3">
      <c r="A156" s="172" t="s">
        <v>552</v>
      </c>
      <c r="B156" s="172" t="s">
        <v>569</v>
      </c>
      <c r="C156" s="172">
        <v>146010</v>
      </c>
      <c r="D156" s="175">
        <v>44158</v>
      </c>
      <c r="E156" s="176">
        <v>12.333</v>
      </c>
      <c r="F156" s="176">
        <v>0.25850000000000001</v>
      </c>
      <c r="G156" s="176">
        <v>0.25850000000000001</v>
      </c>
      <c r="H156" s="176">
        <v>1.0902000000000001</v>
      </c>
      <c r="I156" s="176">
        <v>1.8406</v>
      </c>
      <c r="J156" s="176">
        <v>3.5186000000000002</v>
      </c>
      <c r="K156" s="176">
        <v>6.0473999999999997</v>
      </c>
      <c r="L156" s="176">
        <v>21.986899999999999</v>
      </c>
      <c r="M156" s="176">
        <v>10.969099999999999</v>
      </c>
      <c r="N156" s="176">
        <v>12.7248</v>
      </c>
      <c r="O156" s="176"/>
      <c r="P156" s="176"/>
      <c r="Q156" s="176">
        <v>12.198</v>
      </c>
      <c r="R156" s="176"/>
      <c r="S156" s="118" t="s">
        <v>1871</v>
      </c>
    </row>
    <row r="157" spans="1:19" x14ac:dyDescent="0.3">
      <c r="A157" s="172" t="s">
        <v>552</v>
      </c>
      <c r="B157" s="172" t="s">
        <v>570</v>
      </c>
      <c r="C157" s="172">
        <v>146007</v>
      </c>
      <c r="D157" s="175">
        <v>44158</v>
      </c>
      <c r="E157" s="176">
        <v>11.934900000000001</v>
      </c>
      <c r="F157" s="176">
        <v>0.23180000000000001</v>
      </c>
      <c r="G157" s="176">
        <v>0.23180000000000001</v>
      </c>
      <c r="H157" s="176">
        <v>1.0267999999999999</v>
      </c>
      <c r="I157" s="176">
        <v>1.7598</v>
      </c>
      <c r="J157" s="176">
        <v>3.3664999999999998</v>
      </c>
      <c r="K157" s="176">
        <v>5.6111000000000004</v>
      </c>
      <c r="L157" s="176">
        <v>20.993300000000001</v>
      </c>
      <c r="M157" s="176">
        <v>9.5608000000000004</v>
      </c>
      <c r="N157" s="176">
        <v>10.8079</v>
      </c>
      <c r="O157" s="176"/>
      <c r="P157" s="176"/>
      <c r="Q157" s="176">
        <v>10.195499999999999</v>
      </c>
      <c r="R157" s="176"/>
      <c r="S157" s="118" t="s">
        <v>1871</v>
      </c>
    </row>
    <row r="158" spans="1:19" x14ac:dyDescent="0.3">
      <c r="A158" s="172" t="s">
        <v>552</v>
      </c>
      <c r="B158" s="172" t="s">
        <v>571</v>
      </c>
      <c r="C158" s="172">
        <v>142038</v>
      </c>
      <c r="D158" s="175">
        <v>44158</v>
      </c>
      <c r="E158" s="176">
        <v>13.42</v>
      </c>
      <c r="F158" s="176">
        <v>0.224</v>
      </c>
      <c r="G158" s="176">
        <v>0.224</v>
      </c>
      <c r="H158" s="176">
        <v>0.90229999999999999</v>
      </c>
      <c r="I158" s="176">
        <v>1.8983000000000001</v>
      </c>
      <c r="J158" s="176">
        <v>4.8437000000000001</v>
      </c>
      <c r="K158" s="176">
        <v>9.0170999999999992</v>
      </c>
      <c r="L158" s="176">
        <v>31.311199999999999</v>
      </c>
      <c r="M158" s="176">
        <v>17.000900000000001</v>
      </c>
      <c r="N158" s="176">
        <v>18.866299999999999</v>
      </c>
      <c r="O158" s="176"/>
      <c r="P158" s="176"/>
      <c r="Q158" s="176">
        <v>10.6599</v>
      </c>
      <c r="R158" s="176">
        <v>15.111499999999999</v>
      </c>
      <c r="S158" s="118" t="s">
        <v>1878</v>
      </c>
    </row>
    <row r="159" spans="1:19" x14ac:dyDescent="0.3">
      <c r="A159" s="172" t="s">
        <v>552</v>
      </c>
      <c r="B159" s="172" t="s">
        <v>572</v>
      </c>
      <c r="C159" s="172">
        <v>142035</v>
      </c>
      <c r="D159" s="175">
        <v>44158</v>
      </c>
      <c r="E159" s="176">
        <v>13.16</v>
      </c>
      <c r="F159" s="176">
        <v>0.22850000000000001</v>
      </c>
      <c r="G159" s="176">
        <v>0.22850000000000001</v>
      </c>
      <c r="H159" s="176">
        <v>0.84289999999999998</v>
      </c>
      <c r="I159" s="176">
        <v>1.8575999999999999</v>
      </c>
      <c r="J159" s="176">
        <v>4.7770999999999999</v>
      </c>
      <c r="K159" s="176">
        <v>8.8503000000000007</v>
      </c>
      <c r="L159" s="176">
        <v>30.815100000000001</v>
      </c>
      <c r="M159" s="176">
        <v>16.4602</v>
      </c>
      <c r="N159" s="176">
        <v>18.026900000000001</v>
      </c>
      <c r="O159" s="176"/>
      <c r="P159" s="176"/>
      <c r="Q159" s="176">
        <v>9.9169</v>
      </c>
      <c r="R159" s="176">
        <v>14.389200000000001</v>
      </c>
      <c r="S159" s="118" t="s">
        <v>1878</v>
      </c>
    </row>
    <row r="160" spans="1:19" x14ac:dyDescent="0.3">
      <c r="A160" s="177" t="s">
        <v>27</v>
      </c>
      <c r="B160" s="172"/>
      <c r="C160" s="172"/>
      <c r="D160" s="172"/>
      <c r="E160" s="172"/>
      <c r="F160" s="178">
        <v>0.37605499999999992</v>
      </c>
      <c r="G160" s="178">
        <v>0.37605499999999992</v>
      </c>
      <c r="H160" s="178">
        <v>1.2221850000000003</v>
      </c>
      <c r="I160" s="178">
        <v>2.3890499999999997</v>
      </c>
      <c r="J160" s="178">
        <v>4.6406099999999997</v>
      </c>
      <c r="K160" s="178">
        <v>6.1830550000000004</v>
      </c>
      <c r="L160" s="178">
        <v>24.037304999999996</v>
      </c>
      <c r="M160" s="178">
        <v>5.8460611111111112</v>
      </c>
      <c r="N160" s="178">
        <v>10.27075</v>
      </c>
      <c r="O160" s="178">
        <v>6.1745799999999988</v>
      </c>
      <c r="P160" s="178">
        <v>9.39724</v>
      </c>
      <c r="Q160" s="178">
        <v>10.418940000000001</v>
      </c>
      <c r="R160" s="178">
        <v>10.330085714285714</v>
      </c>
      <c r="S160" s="118"/>
    </row>
    <row r="161" spans="1:19" x14ac:dyDescent="0.3">
      <c r="A161" s="177" t="s">
        <v>408</v>
      </c>
      <c r="B161" s="172"/>
      <c r="C161" s="172"/>
      <c r="D161" s="172"/>
      <c r="E161" s="172"/>
      <c r="F161" s="178">
        <v>0.33499999999999996</v>
      </c>
      <c r="G161" s="178">
        <v>0.33499999999999996</v>
      </c>
      <c r="H161" s="178">
        <v>1.0421499999999999</v>
      </c>
      <c r="I161" s="178">
        <v>2.0343</v>
      </c>
      <c r="J161" s="178">
        <v>4.4206500000000002</v>
      </c>
      <c r="K161" s="178">
        <v>6.0579000000000001</v>
      </c>
      <c r="L161" s="178">
        <v>25.176650000000002</v>
      </c>
      <c r="M161" s="178">
        <v>8.5479500000000002</v>
      </c>
      <c r="N161" s="178">
        <v>10.89795</v>
      </c>
      <c r="O161" s="178">
        <v>7.0150000000000006</v>
      </c>
      <c r="P161" s="178">
        <v>9.1430500000000006</v>
      </c>
      <c r="Q161" s="178">
        <v>11.1829</v>
      </c>
      <c r="R161" s="178">
        <v>10.572949999999999</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573</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574</v>
      </c>
      <c r="B164" s="172" t="s">
        <v>575</v>
      </c>
      <c r="C164" s="172">
        <v>108273</v>
      </c>
      <c r="D164" s="175">
        <v>44158</v>
      </c>
      <c r="E164" s="176">
        <v>282.03149999999999</v>
      </c>
      <c r="F164" s="176">
        <v>5.5804999999999998</v>
      </c>
      <c r="G164" s="176">
        <v>5.5804999999999998</v>
      </c>
      <c r="H164" s="176">
        <v>11.479100000000001</v>
      </c>
      <c r="I164" s="176">
        <v>10.694800000000001</v>
      </c>
      <c r="J164" s="176">
        <v>8.8437999999999999</v>
      </c>
      <c r="K164" s="176">
        <v>10.357799999999999</v>
      </c>
      <c r="L164" s="176">
        <v>10.154400000000001</v>
      </c>
      <c r="M164" s="176">
        <v>10.700900000000001</v>
      </c>
      <c r="N164" s="176">
        <v>10.657</v>
      </c>
      <c r="O164" s="176">
        <v>8.9558</v>
      </c>
      <c r="P164" s="176">
        <v>9.0474999999999994</v>
      </c>
      <c r="Q164" s="176">
        <v>8.5974000000000004</v>
      </c>
      <c r="R164" s="176">
        <v>10.8391</v>
      </c>
      <c r="S164" s="118"/>
    </row>
    <row r="165" spans="1:19" x14ac:dyDescent="0.3">
      <c r="A165" s="172" t="s">
        <v>574</v>
      </c>
      <c r="B165" s="172" t="s">
        <v>576</v>
      </c>
      <c r="C165" s="172">
        <v>119550</v>
      </c>
      <c r="D165" s="175">
        <v>44158</v>
      </c>
      <c r="E165" s="176">
        <v>288.14760000000001</v>
      </c>
      <c r="F165" s="176">
        <v>5.91</v>
      </c>
      <c r="G165" s="176">
        <v>5.91</v>
      </c>
      <c r="H165" s="176">
        <v>11.8096</v>
      </c>
      <c r="I165" s="176">
        <v>11.0261</v>
      </c>
      <c r="J165" s="176">
        <v>9.1758000000000006</v>
      </c>
      <c r="K165" s="176">
        <v>10.6967</v>
      </c>
      <c r="L165" s="176">
        <v>10.5181</v>
      </c>
      <c r="M165" s="176">
        <v>11.0656</v>
      </c>
      <c r="N165" s="176">
        <v>11.021100000000001</v>
      </c>
      <c r="O165" s="176">
        <v>9.2838999999999992</v>
      </c>
      <c r="P165" s="176">
        <v>9.3846000000000007</v>
      </c>
      <c r="Q165" s="176">
        <v>9.8237000000000005</v>
      </c>
      <c r="R165" s="176">
        <v>11.185700000000001</v>
      </c>
      <c r="S165" s="118"/>
    </row>
    <row r="166" spans="1:19" x14ac:dyDescent="0.3">
      <c r="A166" s="172" t="s">
        <v>574</v>
      </c>
      <c r="B166" s="172" t="s">
        <v>577</v>
      </c>
      <c r="C166" s="172">
        <v>120438</v>
      </c>
      <c r="D166" s="175">
        <v>44158</v>
      </c>
      <c r="E166" s="176">
        <v>2080.0012000000002</v>
      </c>
      <c r="F166" s="176">
        <v>6.0664999999999996</v>
      </c>
      <c r="G166" s="176">
        <v>6.0664999999999996</v>
      </c>
      <c r="H166" s="176">
        <v>10.581</v>
      </c>
      <c r="I166" s="176">
        <v>11.881</v>
      </c>
      <c r="J166" s="176">
        <v>8.6441999999999997</v>
      </c>
      <c r="K166" s="176">
        <v>8.2197999999999993</v>
      </c>
      <c r="L166" s="176">
        <v>9.1495999999999995</v>
      </c>
      <c r="M166" s="176">
        <v>10.063800000000001</v>
      </c>
      <c r="N166" s="176">
        <v>9.7392000000000003</v>
      </c>
      <c r="O166" s="176">
        <v>9.5760000000000005</v>
      </c>
      <c r="P166" s="176">
        <v>8.9618000000000002</v>
      </c>
      <c r="Q166" s="176">
        <v>9.0029000000000003</v>
      </c>
      <c r="R166" s="176">
        <v>11.024900000000001</v>
      </c>
      <c r="S166" s="118"/>
    </row>
    <row r="167" spans="1:19" x14ac:dyDescent="0.3">
      <c r="A167" s="172" t="s">
        <v>574</v>
      </c>
      <c r="B167" s="172" t="s">
        <v>578</v>
      </c>
      <c r="C167" s="172">
        <v>117446</v>
      </c>
      <c r="D167" s="175">
        <v>44158</v>
      </c>
      <c r="E167" s="176">
        <v>2044.1605999999999</v>
      </c>
      <c r="F167" s="176">
        <v>5.7564000000000002</v>
      </c>
      <c r="G167" s="176">
        <v>5.7564000000000002</v>
      </c>
      <c r="H167" s="176">
        <v>10.27</v>
      </c>
      <c r="I167" s="176">
        <v>11.569699999999999</v>
      </c>
      <c r="J167" s="176">
        <v>8.3320000000000007</v>
      </c>
      <c r="K167" s="176">
        <v>7.9034000000000004</v>
      </c>
      <c r="L167" s="176">
        <v>8.8257999999999992</v>
      </c>
      <c r="M167" s="176">
        <v>9.7346000000000004</v>
      </c>
      <c r="N167" s="176">
        <v>9.4054000000000002</v>
      </c>
      <c r="O167" s="176">
        <v>9.26</v>
      </c>
      <c r="P167" s="176">
        <v>8.6984999999999992</v>
      </c>
      <c r="Q167" s="176">
        <v>8.8125</v>
      </c>
      <c r="R167" s="176">
        <v>10.7036</v>
      </c>
      <c r="S167" s="118"/>
    </row>
    <row r="168" spans="1:19" x14ac:dyDescent="0.3">
      <c r="A168" s="172" t="s">
        <v>574</v>
      </c>
      <c r="B168" s="172" t="s">
        <v>579</v>
      </c>
      <c r="C168" s="172">
        <v>124175</v>
      </c>
      <c r="D168" s="175">
        <v>44158</v>
      </c>
      <c r="E168" s="176">
        <v>19.069600000000001</v>
      </c>
      <c r="F168" s="176">
        <v>3.8292999999999999</v>
      </c>
      <c r="G168" s="176">
        <v>3.8292999999999999</v>
      </c>
      <c r="H168" s="176">
        <v>13.1006</v>
      </c>
      <c r="I168" s="176">
        <v>13.2189</v>
      </c>
      <c r="J168" s="176">
        <v>8.9398999999999997</v>
      </c>
      <c r="K168" s="176">
        <v>10.084099999999999</v>
      </c>
      <c r="L168" s="176">
        <v>8.7262000000000004</v>
      </c>
      <c r="M168" s="176">
        <v>11.1416</v>
      </c>
      <c r="N168" s="176">
        <v>10.797700000000001</v>
      </c>
      <c r="O168" s="176">
        <v>9.1346000000000007</v>
      </c>
      <c r="P168" s="176">
        <v>8.9594000000000005</v>
      </c>
      <c r="Q168" s="176">
        <v>9.3833000000000002</v>
      </c>
      <c r="R168" s="176">
        <v>11.247199999999999</v>
      </c>
      <c r="S168" s="118"/>
    </row>
    <row r="169" spans="1:19" x14ac:dyDescent="0.3">
      <c r="A169" s="172" t="s">
        <v>574</v>
      </c>
      <c r="B169" s="172" t="s">
        <v>580</v>
      </c>
      <c r="C169" s="172">
        <v>124172</v>
      </c>
      <c r="D169" s="175">
        <v>44158</v>
      </c>
      <c r="E169" s="176">
        <v>18.639299999999999</v>
      </c>
      <c r="F169" s="176">
        <v>3.5911</v>
      </c>
      <c r="G169" s="176">
        <v>3.5911</v>
      </c>
      <c r="H169" s="176">
        <v>12.871600000000001</v>
      </c>
      <c r="I169" s="176">
        <v>13.002800000000001</v>
      </c>
      <c r="J169" s="176">
        <v>8.7181999999999995</v>
      </c>
      <c r="K169" s="176">
        <v>9.8515999999999995</v>
      </c>
      <c r="L169" s="176">
        <v>8.4728999999999992</v>
      </c>
      <c r="M169" s="176">
        <v>10.872199999999999</v>
      </c>
      <c r="N169" s="176">
        <v>10.509600000000001</v>
      </c>
      <c r="O169" s="176">
        <v>8.8180999999999994</v>
      </c>
      <c r="P169" s="176">
        <v>8.6295000000000002</v>
      </c>
      <c r="Q169" s="176">
        <v>9.0370000000000008</v>
      </c>
      <c r="R169" s="176">
        <v>10.9087</v>
      </c>
      <c r="S169" s="118"/>
    </row>
    <row r="170" spans="1:19" x14ac:dyDescent="0.3">
      <c r="A170" s="172" t="s">
        <v>574</v>
      </c>
      <c r="B170" s="172" t="s">
        <v>581</v>
      </c>
      <c r="C170" s="172">
        <v>140286</v>
      </c>
      <c r="D170" s="175">
        <v>44158</v>
      </c>
      <c r="E170" s="176">
        <v>19.3672</v>
      </c>
      <c r="F170" s="176">
        <v>8.9270999999999994</v>
      </c>
      <c r="G170" s="176">
        <v>8.9270999999999994</v>
      </c>
      <c r="H170" s="176">
        <v>8.9740000000000002</v>
      </c>
      <c r="I170" s="176">
        <v>4.8011999999999997</v>
      </c>
      <c r="J170" s="176">
        <v>5.6566000000000001</v>
      </c>
      <c r="K170" s="176">
        <v>13.24</v>
      </c>
      <c r="L170" s="176">
        <v>10.356299999999999</v>
      </c>
      <c r="M170" s="176">
        <v>12.14</v>
      </c>
      <c r="N170" s="176">
        <v>13.3201</v>
      </c>
      <c r="O170" s="176">
        <v>10.6541</v>
      </c>
      <c r="P170" s="176">
        <v>9.3894000000000002</v>
      </c>
      <c r="Q170" s="176">
        <v>9.6151</v>
      </c>
      <c r="R170" s="176">
        <v>13.6752</v>
      </c>
      <c r="S170" s="118"/>
    </row>
    <row r="171" spans="1:19" x14ac:dyDescent="0.3">
      <c r="A171" s="172" t="s">
        <v>574</v>
      </c>
      <c r="B171" s="172" t="s">
        <v>582</v>
      </c>
      <c r="C171" s="172">
        <v>140283</v>
      </c>
      <c r="D171" s="175">
        <v>44158</v>
      </c>
      <c r="E171" s="176">
        <v>18.965699999999998</v>
      </c>
      <c r="F171" s="176">
        <v>8.6022999999999996</v>
      </c>
      <c r="G171" s="176">
        <v>8.6022999999999996</v>
      </c>
      <c r="H171" s="176">
        <v>8.6229999999999993</v>
      </c>
      <c r="I171" s="176">
        <v>4.4477000000000002</v>
      </c>
      <c r="J171" s="176">
        <v>5.3007</v>
      </c>
      <c r="K171" s="176">
        <v>12.877800000000001</v>
      </c>
      <c r="L171" s="176">
        <v>9.9849999999999994</v>
      </c>
      <c r="M171" s="176">
        <v>11.7547</v>
      </c>
      <c r="N171" s="176">
        <v>12.920500000000001</v>
      </c>
      <c r="O171" s="176">
        <v>10.3415</v>
      </c>
      <c r="P171" s="176">
        <v>9.0732999999999997</v>
      </c>
      <c r="Q171" s="176">
        <v>9.2965999999999998</v>
      </c>
      <c r="R171" s="176">
        <v>13.3316</v>
      </c>
      <c r="S171" s="118"/>
    </row>
    <row r="172" spans="1:19" x14ac:dyDescent="0.3">
      <c r="A172" s="172" t="s">
        <v>574</v>
      </c>
      <c r="B172" s="172" t="s">
        <v>583</v>
      </c>
      <c r="C172" s="172">
        <v>129006</v>
      </c>
      <c r="D172" s="175">
        <v>44158</v>
      </c>
      <c r="E172" s="176">
        <v>17.376200000000001</v>
      </c>
      <c r="F172" s="176">
        <v>4.6230000000000002</v>
      </c>
      <c r="G172" s="176">
        <v>4.6230000000000002</v>
      </c>
      <c r="H172" s="176">
        <v>9.7515999999999998</v>
      </c>
      <c r="I172" s="176">
        <v>8.3389000000000006</v>
      </c>
      <c r="J172" s="176">
        <v>7.0072000000000001</v>
      </c>
      <c r="K172" s="176">
        <v>8.9410000000000007</v>
      </c>
      <c r="L172" s="176">
        <v>8.0551999999999992</v>
      </c>
      <c r="M172" s="176">
        <v>7.8963000000000001</v>
      </c>
      <c r="N172" s="176">
        <v>9.0556000000000001</v>
      </c>
      <c r="O172" s="176">
        <v>8.8301999999999996</v>
      </c>
      <c r="P172" s="176">
        <v>8.6198999999999995</v>
      </c>
      <c r="Q172" s="176">
        <v>8.7507999999999999</v>
      </c>
      <c r="R172" s="176">
        <v>10.875500000000001</v>
      </c>
      <c r="S172" s="118"/>
    </row>
    <row r="173" spans="1:19" x14ac:dyDescent="0.3">
      <c r="A173" s="172" t="s">
        <v>574</v>
      </c>
      <c r="B173" s="172" t="s">
        <v>584</v>
      </c>
      <c r="C173" s="172">
        <v>129008</v>
      </c>
      <c r="D173" s="175">
        <v>44158</v>
      </c>
      <c r="E173" s="176">
        <v>17.8765</v>
      </c>
      <c r="F173" s="176">
        <v>4.9703999999999997</v>
      </c>
      <c r="G173" s="176">
        <v>4.9703999999999997</v>
      </c>
      <c r="H173" s="176">
        <v>10.0733</v>
      </c>
      <c r="I173" s="176">
        <v>8.6624999999999996</v>
      </c>
      <c r="J173" s="176">
        <v>7.3166000000000002</v>
      </c>
      <c r="K173" s="176">
        <v>9.2604000000000006</v>
      </c>
      <c r="L173" s="176">
        <v>8.3865999999999996</v>
      </c>
      <c r="M173" s="176">
        <v>8.2416999999999998</v>
      </c>
      <c r="N173" s="176">
        <v>9.4033999999999995</v>
      </c>
      <c r="O173" s="176">
        <v>9.2146000000000008</v>
      </c>
      <c r="P173" s="176">
        <v>9.0366</v>
      </c>
      <c r="Q173" s="176">
        <v>9.2204999999999995</v>
      </c>
      <c r="R173" s="176">
        <v>11.241899999999999</v>
      </c>
      <c r="S173" s="118"/>
    </row>
    <row r="174" spans="1:19" x14ac:dyDescent="0.3">
      <c r="A174" s="172" t="s">
        <v>574</v>
      </c>
      <c r="B174" s="172" t="s">
        <v>585</v>
      </c>
      <c r="C174" s="172">
        <v>128629</v>
      </c>
      <c r="D174" s="175">
        <v>44158</v>
      </c>
      <c r="E174" s="176">
        <v>18.097799999999999</v>
      </c>
      <c r="F174" s="176">
        <v>4.5058999999999996</v>
      </c>
      <c r="G174" s="176">
        <v>4.5058999999999996</v>
      </c>
      <c r="H174" s="176">
        <v>10.1526</v>
      </c>
      <c r="I174" s="176">
        <v>9.8620000000000001</v>
      </c>
      <c r="J174" s="176">
        <v>8.7697000000000003</v>
      </c>
      <c r="K174" s="176">
        <v>10.4208</v>
      </c>
      <c r="L174" s="176">
        <v>10.821199999999999</v>
      </c>
      <c r="M174" s="176">
        <v>10.511100000000001</v>
      </c>
      <c r="N174" s="176">
        <v>10.750299999999999</v>
      </c>
      <c r="O174" s="176">
        <v>8.9982000000000006</v>
      </c>
      <c r="P174" s="176">
        <v>9.1387</v>
      </c>
      <c r="Q174" s="176">
        <v>9.3033000000000001</v>
      </c>
      <c r="R174" s="176">
        <v>11.2849</v>
      </c>
      <c r="S174" s="118"/>
    </row>
    <row r="175" spans="1:19" x14ac:dyDescent="0.3">
      <c r="A175" s="172" t="s">
        <v>574</v>
      </c>
      <c r="B175" s="172" t="s">
        <v>586</v>
      </c>
      <c r="C175" s="172">
        <v>128628</v>
      </c>
      <c r="D175" s="175">
        <v>44158</v>
      </c>
      <c r="E175" s="176">
        <v>17.7178</v>
      </c>
      <c r="F175" s="176">
        <v>4.1215000000000002</v>
      </c>
      <c r="G175" s="176">
        <v>4.1215000000000002</v>
      </c>
      <c r="H175" s="176">
        <v>9.7081</v>
      </c>
      <c r="I175" s="176">
        <v>9.4071999999999996</v>
      </c>
      <c r="J175" s="176">
        <v>8.3186</v>
      </c>
      <c r="K175" s="176">
        <v>9.9598999999999993</v>
      </c>
      <c r="L175" s="176">
        <v>10.3385</v>
      </c>
      <c r="M175" s="176">
        <v>10.021000000000001</v>
      </c>
      <c r="N175" s="176">
        <v>10.2485</v>
      </c>
      <c r="O175" s="176">
        <v>8.5073000000000008</v>
      </c>
      <c r="P175" s="176">
        <v>8.6945999999999994</v>
      </c>
      <c r="Q175" s="176">
        <v>8.9559999999999995</v>
      </c>
      <c r="R175" s="176">
        <v>10.783200000000001</v>
      </c>
      <c r="S175" s="118"/>
    </row>
    <row r="176" spans="1:19" x14ac:dyDescent="0.3">
      <c r="A176" s="172" t="s">
        <v>574</v>
      </c>
      <c r="B176" s="172" t="s">
        <v>587</v>
      </c>
      <c r="C176" s="172">
        <v>112342</v>
      </c>
      <c r="D176" s="175">
        <v>44158</v>
      </c>
      <c r="E176" s="176">
        <v>24.7714</v>
      </c>
      <c r="F176" s="176">
        <v>9.1424000000000003</v>
      </c>
      <c r="G176" s="176">
        <v>9.1424000000000003</v>
      </c>
      <c r="H176" s="176">
        <v>9.6028000000000002</v>
      </c>
      <c r="I176" s="176">
        <v>11.183</v>
      </c>
      <c r="J176" s="176">
        <v>8.2373999999999992</v>
      </c>
      <c r="K176" s="176">
        <v>9.3787000000000003</v>
      </c>
      <c r="L176" s="176">
        <v>8.8983000000000008</v>
      </c>
      <c r="M176" s="176">
        <v>8.7753999999999994</v>
      </c>
      <c r="N176" s="176">
        <v>9.5416000000000007</v>
      </c>
      <c r="O176" s="176">
        <v>8.0492000000000008</v>
      </c>
      <c r="P176" s="176">
        <v>8.5972000000000008</v>
      </c>
      <c r="Q176" s="176">
        <v>8.6769999999999996</v>
      </c>
      <c r="R176" s="176">
        <v>9.8765000000000001</v>
      </c>
      <c r="S176" s="118"/>
    </row>
    <row r="177" spans="1:19" x14ac:dyDescent="0.3">
      <c r="A177" s="172" t="s">
        <v>574</v>
      </c>
      <c r="B177" s="172" t="s">
        <v>588</v>
      </c>
      <c r="C177" s="172">
        <v>120256</v>
      </c>
      <c r="D177" s="175">
        <v>44158</v>
      </c>
      <c r="E177" s="176">
        <v>25.360499999999998</v>
      </c>
      <c r="F177" s="176">
        <v>9.5545000000000009</v>
      </c>
      <c r="G177" s="176">
        <v>9.5545000000000009</v>
      </c>
      <c r="H177" s="176">
        <v>10.059200000000001</v>
      </c>
      <c r="I177" s="176">
        <v>11.6273</v>
      </c>
      <c r="J177" s="176">
        <v>8.6898999999999997</v>
      </c>
      <c r="K177" s="176">
        <v>9.8451000000000004</v>
      </c>
      <c r="L177" s="176">
        <v>9.3725000000000005</v>
      </c>
      <c r="M177" s="176">
        <v>9.2589000000000006</v>
      </c>
      <c r="N177" s="176">
        <v>10.0372</v>
      </c>
      <c r="O177" s="176">
        <v>8.5120000000000005</v>
      </c>
      <c r="P177" s="176">
        <v>8.9871999999999996</v>
      </c>
      <c r="Q177" s="176">
        <v>9.1954999999999991</v>
      </c>
      <c r="R177" s="176">
        <v>10.3704</v>
      </c>
      <c r="S177" s="118"/>
    </row>
    <row r="178" spans="1:19" x14ac:dyDescent="0.3">
      <c r="A178" s="172" t="s">
        <v>574</v>
      </c>
      <c r="B178" s="172" t="s">
        <v>589</v>
      </c>
      <c r="C178" s="172">
        <v>121279</v>
      </c>
      <c r="D178" s="175">
        <v>44158</v>
      </c>
      <c r="E178" s="176">
        <v>19.384399999999999</v>
      </c>
      <c r="F178" s="176">
        <v>5.7142999999999997</v>
      </c>
      <c r="G178" s="176">
        <v>5.7142999999999997</v>
      </c>
      <c r="H178" s="176">
        <v>12.9061</v>
      </c>
      <c r="I178" s="176">
        <v>12.962400000000001</v>
      </c>
      <c r="J178" s="176">
        <v>9.4474999999999998</v>
      </c>
      <c r="K178" s="176">
        <v>9.1632999999999996</v>
      </c>
      <c r="L178" s="176">
        <v>9.8327000000000009</v>
      </c>
      <c r="M178" s="176">
        <v>11.228400000000001</v>
      </c>
      <c r="N178" s="176">
        <v>11.0915</v>
      </c>
      <c r="O178" s="176">
        <v>10.0098</v>
      </c>
      <c r="P178" s="176">
        <v>8.8917000000000002</v>
      </c>
      <c r="Q178" s="176">
        <v>8.9512</v>
      </c>
      <c r="R178" s="176">
        <v>12.1432</v>
      </c>
      <c r="S178" s="118"/>
    </row>
    <row r="179" spans="1:19" x14ac:dyDescent="0.3">
      <c r="A179" s="172" t="s">
        <v>574</v>
      </c>
      <c r="B179" s="172" t="s">
        <v>590</v>
      </c>
      <c r="C179" s="172">
        <v>121280</v>
      </c>
      <c r="D179" s="175">
        <v>44158</v>
      </c>
      <c r="E179" s="176">
        <v>19.103000000000002</v>
      </c>
      <c r="F179" s="176">
        <v>5.2885999999999997</v>
      </c>
      <c r="G179" s="176">
        <v>5.2885999999999997</v>
      </c>
      <c r="H179" s="176">
        <v>12.5389</v>
      </c>
      <c r="I179" s="176">
        <v>12.603</v>
      </c>
      <c r="J179" s="176">
        <v>9.0930999999999997</v>
      </c>
      <c r="K179" s="176">
        <v>8.8077000000000005</v>
      </c>
      <c r="L179" s="176">
        <v>9.4686000000000003</v>
      </c>
      <c r="M179" s="176">
        <v>10.852499999999999</v>
      </c>
      <c r="N179" s="176">
        <v>10.707100000000001</v>
      </c>
      <c r="O179" s="176">
        <v>9.6862999999999992</v>
      </c>
      <c r="P179" s="176">
        <v>8.6407000000000007</v>
      </c>
      <c r="Q179" s="176">
        <v>8.7451000000000008</v>
      </c>
      <c r="R179" s="176">
        <v>11.7843</v>
      </c>
      <c r="S179" s="118"/>
    </row>
    <row r="180" spans="1:19" x14ac:dyDescent="0.3">
      <c r="A180" s="172" t="s">
        <v>574</v>
      </c>
      <c r="B180" s="172" t="s">
        <v>591</v>
      </c>
      <c r="C180" s="172">
        <v>147217</v>
      </c>
      <c r="D180" s="175">
        <v>44158</v>
      </c>
      <c r="E180" s="176">
        <v>1119.7128</v>
      </c>
      <c r="F180" s="176">
        <v>7.9492000000000003</v>
      </c>
      <c r="G180" s="176">
        <v>7.9492000000000003</v>
      </c>
      <c r="H180" s="176">
        <v>6.1531000000000002</v>
      </c>
      <c r="I180" s="176">
        <v>6.8883000000000001</v>
      </c>
      <c r="J180" s="176">
        <v>7.2098000000000004</v>
      </c>
      <c r="K180" s="176">
        <v>6.6055000000000001</v>
      </c>
      <c r="L180" s="176">
        <v>5.6361999999999997</v>
      </c>
      <c r="M180" s="176">
        <v>5.5362999999999998</v>
      </c>
      <c r="N180" s="176">
        <v>5.5587</v>
      </c>
      <c r="O180" s="176"/>
      <c r="P180" s="176"/>
      <c r="Q180" s="176">
        <v>7.6482999999999999</v>
      </c>
      <c r="R180" s="176"/>
      <c r="S180" s="118"/>
    </row>
    <row r="181" spans="1:19" x14ac:dyDescent="0.3">
      <c r="A181" s="172" t="s">
        <v>574</v>
      </c>
      <c r="B181" s="172" t="s">
        <v>592</v>
      </c>
      <c r="C181" s="172">
        <v>147223</v>
      </c>
      <c r="D181" s="175">
        <v>44158</v>
      </c>
      <c r="E181" s="176">
        <v>1110.7155</v>
      </c>
      <c r="F181" s="176">
        <v>7.4169999999999998</v>
      </c>
      <c r="G181" s="176">
        <v>7.4169999999999998</v>
      </c>
      <c r="H181" s="176">
        <v>5.6204000000000001</v>
      </c>
      <c r="I181" s="176">
        <v>6.3563999999999998</v>
      </c>
      <c r="J181" s="176">
        <v>6.6803999999999997</v>
      </c>
      <c r="K181" s="176">
        <v>6.0735999999999999</v>
      </c>
      <c r="L181" s="176">
        <v>5.1048</v>
      </c>
      <c r="M181" s="176">
        <v>4.9993999999999996</v>
      </c>
      <c r="N181" s="176">
        <v>5.0149999999999997</v>
      </c>
      <c r="O181" s="176"/>
      <c r="P181" s="176"/>
      <c r="Q181" s="176">
        <v>7.0837000000000003</v>
      </c>
      <c r="R181" s="176"/>
      <c r="S181" s="118"/>
    </row>
    <row r="182" spans="1:19" x14ac:dyDescent="0.3">
      <c r="A182" s="172" t="s">
        <v>574</v>
      </c>
      <c r="B182" s="172" t="s">
        <v>593</v>
      </c>
      <c r="C182" s="172">
        <v>118232</v>
      </c>
      <c r="D182" s="175">
        <v>44158</v>
      </c>
      <c r="E182" s="176">
        <v>1799.3181999999999</v>
      </c>
      <c r="F182" s="176">
        <v>6.1982999999999997</v>
      </c>
      <c r="G182" s="176">
        <v>6.1982999999999997</v>
      </c>
      <c r="H182" s="176">
        <v>4.7910000000000004</v>
      </c>
      <c r="I182" s="176">
        <v>1.2683</v>
      </c>
      <c r="J182" s="176">
        <v>3.0832000000000002</v>
      </c>
      <c r="K182" s="176">
        <v>10.67</v>
      </c>
      <c r="L182" s="176">
        <v>8.5623000000000005</v>
      </c>
      <c r="M182" s="176">
        <v>9.5508000000000006</v>
      </c>
      <c r="N182" s="176">
        <v>9.2969000000000008</v>
      </c>
      <c r="O182" s="176">
        <v>8.6776999999999997</v>
      </c>
      <c r="P182" s="176">
        <v>7.7018000000000004</v>
      </c>
      <c r="Q182" s="176">
        <v>7.7119999999999997</v>
      </c>
      <c r="R182" s="176">
        <v>9.8549000000000007</v>
      </c>
      <c r="S182" s="118"/>
    </row>
    <row r="183" spans="1:19" x14ac:dyDescent="0.3">
      <c r="A183" s="172" t="s">
        <v>574</v>
      </c>
      <c r="B183" s="172" t="s">
        <v>594</v>
      </c>
      <c r="C183" s="172">
        <v>120444</v>
      </c>
      <c r="D183" s="175">
        <v>44158</v>
      </c>
      <c r="E183" s="176">
        <v>1893.1793</v>
      </c>
      <c r="F183" s="176">
        <v>6.6185</v>
      </c>
      <c r="G183" s="176">
        <v>6.6185</v>
      </c>
      <c r="H183" s="176">
        <v>5.2115999999999998</v>
      </c>
      <c r="I183" s="176">
        <v>1.6889000000000001</v>
      </c>
      <c r="J183" s="176">
        <v>3.5044</v>
      </c>
      <c r="K183" s="176">
        <v>11.0999</v>
      </c>
      <c r="L183" s="176">
        <v>9.0078999999999994</v>
      </c>
      <c r="M183" s="176">
        <v>10.0715</v>
      </c>
      <c r="N183" s="176">
        <v>9.8134999999999994</v>
      </c>
      <c r="O183" s="176">
        <v>9.1394000000000002</v>
      </c>
      <c r="P183" s="176">
        <v>8.1708999999999996</v>
      </c>
      <c r="Q183" s="176">
        <v>8.3651999999999997</v>
      </c>
      <c r="R183" s="176">
        <v>10.3346</v>
      </c>
      <c r="S183" s="118"/>
    </row>
    <row r="184" spans="1:19" x14ac:dyDescent="0.3">
      <c r="A184" s="172" t="s">
        <v>574</v>
      </c>
      <c r="B184" s="172" t="s">
        <v>595</v>
      </c>
      <c r="C184" s="172">
        <v>123690</v>
      </c>
      <c r="D184" s="175">
        <v>44158</v>
      </c>
      <c r="E184" s="176">
        <v>50.082599999999999</v>
      </c>
      <c r="F184" s="176">
        <v>6.0762999999999998</v>
      </c>
      <c r="G184" s="176">
        <v>6.0762999999999998</v>
      </c>
      <c r="H184" s="176">
        <v>10.165800000000001</v>
      </c>
      <c r="I184" s="176">
        <v>8.5706000000000007</v>
      </c>
      <c r="J184" s="176">
        <v>7.2595999999999998</v>
      </c>
      <c r="K184" s="176">
        <v>9.8702000000000005</v>
      </c>
      <c r="L184" s="176">
        <v>9.6766000000000005</v>
      </c>
      <c r="M184" s="176">
        <v>9.9236000000000004</v>
      </c>
      <c r="N184" s="176">
        <v>10.275499999999999</v>
      </c>
      <c r="O184" s="176">
        <v>9.1141000000000005</v>
      </c>
      <c r="P184" s="176">
        <v>8.8190000000000008</v>
      </c>
      <c r="Q184" s="176">
        <v>7.6275000000000004</v>
      </c>
      <c r="R184" s="176">
        <v>11.042</v>
      </c>
      <c r="S184" s="118"/>
    </row>
    <row r="185" spans="1:19" x14ac:dyDescent="0.3">
      <c r="A185" s="172" t="s">
        <v>574</v>
      </c>
      <c r="B185" s="172" t="s">
        <v>596</v>
      </c>
      <c r="C185" s="172">
        <v>123693</v>
      </c>
      <c r="D185" s="175">
        <v>44158</v>
      </c>
      <c r="E185" s="176">
        <v>51.209299999999999</v>
      </c>
      <c r="F185" s="176">
        <v>6.5133999999999999</v>
      </c>
      <c r="G185" s="176">
        <v>6.5133999999999999</v>
      </c>
      <c r="H185" s="176">
        <v>10.5938</v>
      </c>
      <c r="I185" s="176">
        <v>9.0015999999999998</v>
      </c>
      <c r="J185" s="176">
        <v>7.6856</v>
      </c>
      <c r="K185" s="176">
        <v>10.2898</v>
      </c>
      <c r="L185" s="176">
        <v>10.1058</v>
      </c>
      <c r="M185" s="176">
        <v>10.332700000000001</v>
      </c>
      <c r="N185" s="176">
        <v>10.6739</v>
      </c>
      <c r="O185" s="176">
        <v>9.4918999999999993</v>
      </c>
      <c r="P185" s="176">
        <v>9.2042999999999999</v>
      </c>
      <c r="Q185" s="176">
        <v>9.3214000000000006</v>
      </c>
      <c r="R185" s="176">
        <v>11.413399999999999</v>
      </c>
      <c r="S185" s="118"/>
    </row>
    <row r="186" spans="1:19" x14ac:dyDescent="0.3">
      <c r="A186" s="172" t="s">
        <v>574</v>
      </c>
      <c r="B186" s="172" t="s">
        <v>597</v>
      </c>
      <c r="C186" s="172">
        <v>119795</v>
      </c>
      <c r="D186" s="175">
        <v>44158</v>
      </c>
      <c r="E186" s="176">
        <v>20.007899999999999</v>
      </c>
      <c r="F186" s="176">
        <v>6.0231000000000003</v>
      </c>
      <c r="G186" s="176">
        <v>6.0231000000000003</v>
      </c>
      <c r="H186" s="176">
        <v>14.1196</v>
      </c>
      <c r="I186" s="176">
        <v>15.4541</v>
      </c>
      <c r="J186" s="176">
        <v>11.4862</v>
      </c>
      <c r="K186" s="176">
        <v>9.8666</v>
      </c>
      <c r="L186" s="176">
        <v>9.3167000000000009</v>
      </c>
      <c r="M186" s="176">
        <v>10.5564</v>
      </c>
      <c r="N186" s="176">
        <v>10.6751</v>
      </c>
      <c r="O186" s="176">
        <v>9.0440000000000005</v>
      </c>
      <c r="P186" s="176">
        <v>8.9098000000000006</v>
      </c>
      <c r="Q186" s="176">
        <v>8.8338000000000001</v>
      </c>
      <c r="R186" s="176">
        <v>10.610799999999999</v>
      </c>
      <c r="S186" s="118"/>
    </row>
    <row r="187" spans="1:19" x14ac:dyDescent="0.3">
      <c r="A187" s="172" t="s">
        <v>574</v>
      </c>
      <c r="B187" s="172" t="s">
        <v>598</v>
      </c>
      <c r="C187" s="172">
        <v>118078</v>
      </c>
      <c r="D187" s="175">
        <v>44158</v>
      </c>
      <c r="E187" s="176">
        <v>19.331</v>
      </c>
      <c r="F187" s="176">
        <v>5.5411000000000001</v>
      </c>
      <c r="G187" s="176">
        <v>5.5411000000000001</v>
      </c>
      <c r="H187" s="176">
        <v>13.7217</v>
      </c>
      <c r="I187" s="176">
        <v>15.043200000000001</v>
      </c>
      <c r="J187" s="176">
        <v>11.079000000000001</v>
      </c>
      <c r="K187" s="176">
        <v>9.4566999999999997</v>
      </c>
      <c r="L187" s="176">
        <v>8.8969000000000005</v>
      </c>
      <c r="M187" s="176">
        <v>10.1251</v>
      </c>
      <c r="N187" s="176">
        <v>10.2316</v>
      </c>
      <c r="O187" s="176">
        <v>8.5919000000000008</v>
      </c>
      <c r="P187" s="176">
        <v>8.4174000000000007</v>
      </c>
      <c r="Q187" s="176">
        <v>5.1256000000000004</v>
      </c>
      <c r="R187" s="176">
        <v>10.172499999999999</v>
      </c>
      <c r="S187" s="118"/>
    </row>
    <row r="188" spans="1:19" x14ac:dyDescent="0.3">
      <c r="A188" s="172" t="s">
        <v>574</v>
      </c>
      <c r="B188" s="172" t="s">
        <v>599</v>
      </c>
      <c r="C188" s="172">
        <v>105823</v>
      </c>
      <c r="D188" s="175">
        <v>44158</v>
      </c>
      <c r="E188" s="176">
        <v>27.316600000000001</v>
      </c>
      <c r="F188" s="176">
        <v>4.0099</v>
      </c>
      <c r="G188" s="176">
        <v>4.0099</v>
      </c>
      <c r="H188" s="176">
        <v>7.7664</v>
      </c>
      <c r="I188" s="176">
        <v>8.7141999999999999</v>
      </c>
      <c r="J188" s="176">
        <v>6.9413999999999998</v>
      </c>
      <c r="K188" s="176">
        <v>7.2885999999999997</v>
      </c>
      <c r="L188" s="176">
        <v>7.5368000000000004</v>
      </c>
      <c r="M188" s="176">
        <v>8.3545999999999996</v>
      </c>
      <c r="N188" s="176">
        <v>8.4699000000000009</v>
      </c>
      <c r="O188" s="176">
        <v>8.5616000000000003</v>
      </c>
      <c r="P188" s="176">
        <v>8.0096000000000007</v>
      </c>
      <c r="Q188" s="176">
        <v>7.7302999999999997</v>
      </c>
      <c r="R188" s="176">
        <v>9.8283000000000005</v>
      </c>
      <c r="S188" s="118"/>
    </row>
    <row r="189" spans="1:19" x14ac:dyDescent="0.3">
      <c r="A189" s="172" t="s">
        <v>574</v>
      </c>
      <c r="B189" s="172" t="s">
        <v>600</v>
      </c>
      <c r="C189" s="172">
        <v>120338</v>
      </c>
      <c r="D189" s="175">
        <v>44158</v>
      </c>
      <c r="E189" s="176">
        <v>28.752500000000001</v>
      </c>
      <c r="F189" s="176">
        <v>4.6140999999999996</v>
      </c>
      <c r="G189" s="176">
        <v>4.6140999999999996</v>
      </c>
      <c r="H189" s="176">
        <v>8.3338999999999999</v>
      </c>
      <c r="I189" s="176">
        <v>9.2635000000000005</v>
      </c>
      <c r="J189" s="176">
        <v>7.4132999999999996</v>
      </c>
      <c r="K189" s="176">
        <v>7.8224999999999998</v>
      </c>
      <c r="L189" s="176">
        <v>8.0950000000000006</v>
      </c>
      <c r="M189" s="176">
        <v>8.9315999999999995</v>
      </c>
      <c r="N189" s="176">
        <v>9.0478000000000005</v>
      </c>
      <c r="O189" s="176">
        <v>9.1697000000000006</v>
      </c>
      <c r="P189" s="176">
        <v>8.6798000000000002</v>
      </c>
      <c r="Q189" s="176">
        <v>8.4358000000000004</v>
      </c>
      <c r="R189" s="176">
        <v>10.423</v>
      </c>
      <c r="S189" s="118"/>
    </row>
    <row r="190" spans="1:19" x14ac:dyDescent="0.3">
      <c r="A190" s="172" t="s">
        <v>574</v>
      </c>
      <c r="B190" s="172" t="s">
        <v>601</v>
      </c>
      <c r="C190" s="172">
        <v>134545</v>
      </c>
      <c r="D190" s="175">
        <v>44158</v>
      </c>
      <c r="E190" s="176">
        <v>16.0121</v>
      </c>
      <c r="F190" s="176">
        <v>6.31</v>
      </c>
      <c r="G190" s="176">
        <v>6.31</v>
      </c>
      <c r="H190" s="176">
        <v>9.9429999999999996</v>
      </c>
      <c r="I190" s="176">
        <v>8.8222000000000005</v>
      </c>
      <c r="J190" s="176">
        <v>7.2431999999999999</v>
      </c>
      <c r="K190" s="176">
        <v>9.7880000000000003</v>
      </c>
      <c r="L190" s="176">
        <v>9.2651000000000003</v>
      </c>
      <c r="M190" s="176">
        <v>10.919</v>
      </c>
      <c r="N190" s="176">
        <v>10.5733</v>
      </c>
      <c r="O190" s="176">
        <v>9.0589999999999993</v>
      </c>
      <c r="P190" s="176">
        <v>8.7805999999999997</v>
      </c>
      <c r="Q190" s="176">
        <v>8.8832000000000004</v>
      </c>
      <c r="R190" s="176">
        <v>11.2499</v>
      </c>
      <c r="S190" s="118"/>
    </row>
    <row r="191" spans="1:19" x14ac:dyDescent="0.3">
      <c r="A191" s="172" t="s">
        <v>574</v>
      </c>
      <c r="B191" s="172" t="s">
        <v>602</v>
      </c>
      <c r="C191" s="172">
        <v>134547</v>
      </c>
      <c r="D191" s="175">
        <v>44158</v>
      </c>
      <c r="E191" s="176">
        <v>16.289100000000001</v>
      </c>
      <c r="F191" s="176">
        <v>6.8007999999999997</v>
      </c>
      <c r="G191" s="176">
        <v>6.8007999999999997</v>
      </c>
      <c r="H191" s="176">
        <v>10.449400000000001</v>
      </c>
      <c r="I191" s="176">
        <v>9.3163</v>
      </c>
      <c r="J191" s="176">
        <v>7.7413999999999996</v>
      </c>
      <c r="K191" s="176">
        <v>10.292</v>
      </c>
      <c r="L191" s="176">
        <v>9.7797999999999998</v>
      </c>
      <c r="M191" s="176">
        <v>11.4512</v>
      </c>
      <c r="N191" s="176">
        <v>11.111599999999999</v>
      </c>
      <c r="O191" s="176">
        <v>9.4990000000000006</v>
      </c>
      <c r="P191" s="176">
        <v>9.1309000000000005</v>
      </c>
      <c r="Q191" s="176">
        <v>9.2212999999999994</v>
      </c>
      <c r="R191" s="176">
        <v>11.7491</v>
      </c>
      <c r="S191" s="118"/>
    </row>
    <row r="192" spans="1:19" x14ac:dyDescent="0.3">
      <c r="A192" s="172" t="s">
        <v>574</v>
      </c>
      <c r="B192" s="172" t="s">
        <v>603</v>
      </c>
      <c r="C192" s="172">
        <v>138566</v>
      </c>
      <c r="D192" s="175">
        <v>44158</v>
      </c>
      <c r="E192" s="176">
        <v>18.9191</v>
      </c>
      <c r="F192" s="176">
        <v>4.1172000000000004</v>
      </c>
      <c r="G192" s="176">
        <v>4.1172000000000004</v>
      </c>
      <c r="H192" s="176">
        <v>11.282400000000001</v>
      </c>
      <c r="I192" s="176">
        <v>10.9878</v>
      </c>
      <c r="J192" s="176">
        <v>9.1631999999999998</v>
      </c>
      <c r="K192" s="176">
        <v>9.3231000000000002</v>
      </c>
      <c r="L192" s="176">
        <v>8.5736000000000008</v>
      </c>
      <c r="M192" s="176">
        <v>9.5338999999999992</v>
      </c>
      <c r="N192" s="176">
        <v>9.9453999999999994</v>
      </c>
      <c r="O192" s="176">
        <v>8.6175999999999995</v>
      </c>
      <c r="P192" s="176">
        <v>8.3194999999999997</v>
      </c>
      <c r="Q192" s="176">
        <v>8.6120999999999999</v>
      </c>
      <c r="R192" s="176">
        <v>10.8718</v>
      </c>
      <c r="S192" s="118"/>
    </row>
    <row r="193" spans="1:19" x14ac:dyDescent="0.3">
      <c r="A193" s="172" t="s">
        <v>574</v>
      </c>
      <c r="B193" s="172" t="s">
        <v>604</v>
      </c>
      <c r="C193" s="172">
        <v>138564</v>
      </c>
      <c r="D193" s="175">
        <v>44158</v>
      </c>
      <c r="E193" s="176">
        <v>19.6326</v>
      </c>
      <c r="F193" s="176">
        <v>4.5876000000000001</v>
      </c>
      <c r="G193" s="176">
        <v>4.5876000000000001</v>
      </c>
      <c r="H193" s="176">
        <v>11.750400000000001</v>
      </c>
      <c r="I193" s="176">
        <v>11.4574</v>
      </c>
      <c r="J193" s="176">
        <v>9.6318000000000001</v>
      </c>
      <c r="K193" s="176">
        <v>9.7958999999999996</v>
      </c>
      <c r="L193" s="176">
        <v>9.0638000000000005</v>
      </c>
      <c r="M193" s="176">
        <v>10.0402</v>
      </c>
      <c r="N193" s="176">
        <v>10.472799999999999</v>
      </c>
      <c r="O193" s="176">
        <v>9.1616</v>
      </c>
      <c r="P193" s="176">
        <v>8.8534000000000006</v>
      </c>
      <c r="Q193" s="176">
        <v>9.1342999999999996</v>
      </c>
      <c r="R193" s="176">
        <v>11.3996</v>
      </c>
      <c r="S193" s="118"/>
    </row>
    <row r="194" spans="1:19" x14ac:dyDescent="0.3">
      <c r="A194" s="172" t="s">
        <v>574</v>
      </c>
      <c r="B194" s="172" t="s">
        <v>605</v>
      </c>
      <c r="C194" s="172">
        <v>125503</v>
      </c>
      <c r="D194" s="175">
        <v>44158</v>
      </c>
      <c r="E194" s="176">
        <v>2546.5911999999998</v>
      </c>
      <c r="F194" s="176">
        <v>4.2378</v>
      </c>
      <c r="G194" s="176">
        <v>4.2378</v>
      </c>
      <c r="H194" s="176">
        <v>11.1335</v>
      </c>
      <c r="I194" s="176">
        <v>10.9823</v>
      </c>
      <c r="J194" s="176">
        <v>8.9754000000000005</v>
      </c>
      <c r="K194" s="176">
        <v>10.670500000000001</v>
      </c>
      <c r="L194" s="176">
        <v>9.6653000000000002</v>
      </c>
      <c r="M194" s="176">
        <v>10.4072</v>
      </c>
      <c r="N194" s="176">
        <v>10.670299999999999</v>
      </c>
      <c r="O194" s="176">
        <v>9.6313999999999993</v>
      </c>
      <c r="P194" s="176">
        <v>9.0279000000000007</v>
      </c>
      <c r="Q194" s="176">
        <v>9.2413000000000007</v>
      </c>
      <c r="R194" s="176">
        <v>10.9061</v>
      </c>
      <c r="S194" s="118"/>
    </row>
    <row r="195" spans="1:19" x14ac:dyDescent="0.3">
      <c r="A195" s="172" t="s">
        <v>574</v>
      </c>
      <c r="B195" s="172" t="s">
        <v>606</v>
      </c>
      <c r="C195" s="172">
        <v>125498</v>
      </c>
      <c r="D195" s="175">
        <v>44158</v>
      </c>
      <c r="E195" s="176">
        <v>2447.8501000000001</v>
      </c>
      <c r="F195" s="176">
        <v>3.7622</v>
      </c>
      <c r="G195" s="176">
        <v>3.7622</v>
      </c>
      <c r="H195" s="176">
        <v>10.6607</v>
      </c>
      <c r="I195" s="176">
        <v>10.5091</v>
      </c>
      <c r="J195" s="176">
        <v>8.5005000000000006</v>
      </c>
      <c r="K195" s="176">
        <v>10.187200000000001</v>
      </c>
      <c r="L195" s="176">
        <v>9.1709999999999994</v>
      </c>
      <c r="M195" s="176">
        <v>9.8994</v>
      </c>
      <c r="N195" s="176">
        <v>10.1502</v>
      </c>
      <c r="O195" s="176">
        <v>9.0983999999999998</v>
      </c>
      <c r="P195" s="176">
        <v>8.4532000000000007</v>
      </c>
      <c r="Q195" s="176">
        <v>8.3743999999999996</v>
      </c>
      <c r="R195" s="176">
        <v>10.382899999999999</v>
      </c>
      <c r="S195" s="118"/>
    </row>
    <row r="196" spans="1:19" x14ac:dyDescent="0.3">
      <c r="A196" s="172" t="s">
        <v>574</v>
      </c>
      <c r="B196" s="172" t="s">
        <v>607</v>
      </c>
      <c r="C196" s="172">
        <v>100784</v>
      </c>
      <c r="D196" s="175">
        <v>44158</v>
      </c>
      <c r="E196" s="176">
        <v>33.548299999999998</v>
      </c>
      <c r="F196" s="176">
        <v>3.6276999999999999</v>
      </c>
      <c r="G196" s="176">
        <v>3.6276999999999999</v>
      </c>
      <c r="H196" s="176">
        <v>4.7824999999999998</v>
      </c>
      <c r="I196" s="176">
        <v>4.5152000000000001</v>
      </c>
      <c r="J196" s="176">
        <v>4.5872999999999999</v>
      </c>
      <c r="K196" s="176">
        <v>4.9976000000000003</v>
      </c>
      <c r="L196" s="176">
        <v>6.2855999999999996</v>
      </c>
      <c r="M196" s="176">
        <v>7.7503000000000002</v>
      </c>
      <c r="N196" s="176">
        <v>7.6262999999999996</v>
      </c>
      <c r="O196" s="176">
        <v>7.6748000000000003</v>
      </c>
      <c r="P196" s="176">
        <v>7.6443000000000003</v>
      </c>
      <c r="Q196" s="176">
        <v>7.9048999999999996</v>
      </c>
      <c r="R196" s="176">
        <v>9.3749000000000002</v>
      </c>
      <c r="S196" s="118"/>
    </row>
    <row r="197" spans="1:19" x14ac:dyDescent="0.3">
      <c r="A197" s="172" t="s">
        <v>574</v>
      </c>
      <c r="B197" s="172" t="s">
        <v>608</v>
      </c>
      <c r="C197" s="172">
        <v>119625</v>
      </c>
      <c r="D197" s="175">
        <v>44158</v>
      </c>
      <c r="E197" s="176">
        <v>33.792499999999997</v>
      </c>
      <c r="F197" s="176">
        <v>3.7816000000000001</v>
      </c>
      <c r="G197" s="176">
        <v>3.7816000000000001</v>
      </c>
      <c r="H197" s="176">
        <v>4.9103000000000003</v>
      </c>
      <c r="I197" s="176">
        <v>4.6528</v>
      </c>
      <c r="J197" s="176">
        <v>4.7191000000000001</v>
      </c>
      <c r="K197" s="176">
        <v>5.1296999999999997</v>
      </c>
      <c r="L197" s="176">
        <v>6.4203000000000001</v>
      </c>
      <c r="M197" s="176">
        <v>7.8909000000000002</v>
      </c>
      <c r="N197" s="176">
        <v>7.7683999999999997</v>
      </c>
      <c r="O197" s="176">
        <v>7.8131000000000004</v>
      </c>
      <c r="P197" s="176">
        <v>7.7401</v>
      </c>
      <c r="Q197" s="176">
        <v>8.17</v>
      </c>
      <c r="R197" s="176">
        <v>9.5182000000000002</v>
      </c>
      <c r="S197" s="118"/>
    </row>
    <row r="198" spans="1:19" x14ac:dyDescent="0.3">
      <c r="A198" s="172" t="s">
        <v>574</v>
      </c>
      <c r="B198" s="172" t="s">
        <v>609</v>
      </c>
      <c r="C198" s="172">
        <v>147636</v>
      </c>
      <c r="D198" s="175">
        <v>44158</v>
      </c>
      <c r="E198" s="176">
        <v>11.2514</v>
      </c>
      <c r="F198" s="176">
        <v>9.5233000000000008</v>
      </c>
      <c r="G198" s="176">
        <v>9.5233000000000008</v>
      </c>
      <c r="H198" s="176">
        <v>13.9702</v>
      </c>
      <c r="I198" s="176">
        <v>14.5867</v>
      </c>
      <c r="J198" s="176">
        <v>11.294</v>
      </c>
      <c r="K198" s="176">
        <v>10.9979</v>
      </c>
      <c r="L198" s="176">
        <v>11.298</v>
      </c>
      <c r="M198" s="176">
        <v>10.7668</v>
      </c>
      <c r="N198" s="176">
        <v>10.8345</v>
      </c>
      <c r="O198" s="176"/>
      <c r="P198" s="176"/>
      <c r="Q198" s="176">
        <v>11.067299999999999</v>
      </c>
      <c r="R198" s="176"/>
      <c r="S198" s="118"/>
    </row>
    <row r="199" spans="1:19" x14ac:dyDescent="0.3">
      <c r="A199" s="172" t="s">
        <v>574</v>
      </c>
      <c r="B199" s="172" t="s">
        <v>610</v>
      </c>
      <c r="C199" s="172">
        <v>147635</v>
      </c>
      <c r="D199" s="175">
        <v>44158</v>
      </c>
      <c r="E199" s="176">
        <v>11.184200000000001</v>
      </c>
      <c r="F199" s="176">
        <v>8.9268999999999998</v>
      </c>
      <c r="G199" s="176">
        <v>8.9268999999999998</v>
      </c>
      <c r="H199" s="176">
        <v>13.396800000000001</v>
      </c>
      <c r="I199" s="176">
        <v>14.014900000000001</v>
      </c>
      <c r="J199" s="176">
        <v>10.761900000000001</v>
      </c>
      <c r="K199" s="176">
        <v>10.4901</v>
      </c>
      <c r="L199" s="176">
        <v>10.765700000000001</v>
      </c>
      <c r="M199" s="176">
        <v>10.185700000000001</v>
      </c>
      <c r="N199" s="176">
        <v>10.248200000000001</v>
      </c>
      <c r="O199" s="176"/>
      <c r="P199" s="176"/>
      <c r="Q199" s="176">
        <v>10.476599999999999</v>
      </c>
      <c r="R199" s="176"/>
      <c r="S199" s="118"/>
    </row>
    <row r="200" spans="1:19" x14ac:dyDescent="0.3">
      <c r="A200" s="172" t="s">
        <v>574</v>
      </c>
      <c r="B200" s="172" t="s">
        <v>611</v>
      </c>
      <c r="C200" s="172">
        <v>126940</v>
      </c>
      <c r="D200" s="175">
        <v>44158</v>
      </c>
      <c r="E200" s="176">
        <v>16.170100000000001</v>
      </c>
      <c r="F200" s="176">
        <v>3.5373999999999999</v>
      </c>
      <c r="G200" s="176">
        <v>3.5373999999999999</v>
      </c>
      <c r="H200" s="176">
        <v>7.4867999999999997</v>
      </c>
      <c r="I200" s="176">
        <v>7.5838000000000001</v>
      </c>
      <c r="J200" s="176">
        <v>6.1924999999999999</v>
      </c>
      <c r="K200" s="176">
        <v>7.7394999999999996</v>
      </c>
      <c r="L200" s="176">
        <v>7.4294000000000002</v>
      </c>
      <c r="M200" s="176">
        <v>8.8557000000000006</v>
      </c>
      <c r="N200" s="176">
        <v>9.0479000000000003</v>
      </c>
      <c r="O200" s="176">
        <v>4.8110999999999997</v>
      </c>
      <c r="P200" s="176">
        <v>6.6859999999999999</v>
      </c>
      <c r="Q200" s="176">
        <v>7.3139000000000003</v>
      </c>
      <c r="R200" s="176">
        <v>4.4366000000000003</v>
      </c>
      <c r="S200" s="118"/>
    </row>
    <row r="201" spans="1:19" x14ac:dyDescent="0.3">
      <c r="A201" s="172" t="s">
        <v>574</v>
      </c>
      <c r="B201" s="172" t="s">
        <v>612</v>
      </c>
      <c r="C201" s="172">
        <v>126939</v>
      </c>
      <c r="D201" s="175">
        <v>44158</v>
      </c>
      <c r="E201" s="176">
        <v>16.068000000000001</v>
      </c>
      <c r="F201" s="176">
        <v>3.4841000000000002</v>
      </c>
      <c r="G201" s="176">
        <v>3.4841000000000002</v>
      </c>
      <c r="H201" s="176">
        <v>7.4204999999999997</v>
      </c>
      <c r="I201" s="176">
        <v>7.5179</v>
      </c>
      <c r="J201" s="176">
        <v>6.1284000000000001</v>
      </c>
      <c r="K201" s="176">
        <v>7.7066999999999997</v>
      </c>
      <c r="L201" s="176">
        <v>7.3936999999999999</v>
      </c>
      <c r="M201" s="176">
        <v>8.8102999999999998</v>
      </c>
      <c r="N201" s="176">
        <v>8.9971999999999994</v>
      </c>
      <c r="O201" s="176">
        <v>4.7293000000000003</v>
      </c>
      <c r="P201" s="176">
        <v>6.6029999999999998</v>
      </c>
      <c r="Q201" s="176">
        <v>7.2141000000000002</v>
      </c>
      <c r="R201" s="176">
        <v>4.3628</v>
      </c>
      <c r="S201" s="118"/>
    </row>
    <row r="202" spans="1:19" x14ac:dyDescent="0.3">
      <c r="A202" s="177" t="s">
        <v>27</v>
      </c>
      <c r="B202" s="172"/>
      <c r="C202" s="172"/>
      <c r="D202" s="172"/>
      <c r="E202" s="172"/>
      <c r="F202" s="178">
        <v>5.7852973684210527</v>
      </c>
      <c r="G202" s="178">
        <v>5.7852973684210527</v>
      </c>
      <c r="H202" s="178">
        <v>9.8990868421052642</v>
      </c>
      <c r="I202" s="178">
        <v>9.539052631578949</v>
      </c>
      <c r="J202" s="178">
        <v>7.8361263157894738</v>
      </c>
      <c r="K202" s="178">
        <v>9.3465710526315799</v>
      </c>
      <c r="L202" s="178">
        <v>8.9055842105263157</v>
      </c>
      <c r="M202" s="178">
        <v>9.7145078947368422</v>
      </c>
      <c r="N202" s="178">
        <v>9.8871000000000002</v>
      </c>
      <c r="O202" s="178">
        <v>8.8152117647058859</v>
      </c>
      <c r="P202" s="178">
        <v>8.5853558823529372</v>
      </c>
      <c r="Q202" s="178">
        <v>8.6543394736842085</v>
      </c>
      <c r="R202" s="178">
        <v>10.564920588235296</v>
      </c>
      <c r="S202" s="118"/>
    </row>
    <row r="203" spans="1:19" x14ac:dyDescent="0.3">
      <c r="A203" s="177" t="s">
        <v>408</v>
      </c>
      <c r="B203" s="172"/>
      <c r="C203" s="172"/>
      <c r="D203" s="172"/>
      <c r="E203" s="172"/>
      <c r="F203" s="178">
        <v>5.6473999999999993</v>
      </c>
      <c r="G203" s="178">
        <v>5.6473999999999993</v>
      </c>
      <c r="H203" s="178">
        <v>10.1592</v>
      </c>
      <c r="I203" s="178">
        <v>9.6345999999999989</v>
      </c>
      <c r="J203" s="178">
        <v>8.2779999999999987</v>
      </c>
      <c r="K203" s="178">
        <v>9.8204999999999991</v>
      </c>
      <c r="L203" s="178">
        <v>9.1067</v>
      </c>
      <c r="M203" s="178">
        <v>10.052</v>
      </c>
      <c r="N203" s="178">
        <v>10.2399</v>
      </c>
      <c r="O203" s="178">
        <v>9.0786999999999995</v>
      </c>
      <c r="P203" s="178">
        <v>8.7395499999999995</v>
      </c>
      <c r="Q203" s="178">
        <v>8.82315</v>
      </c>
      <c r="R203" s="178">
        <v>10.873650000000001</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1864</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1865</v>
      </c>
      <c r="B206" s="172" t="s">
        <v>1730</v>
      </c>
      <c r="C206" s="172">
        <v>101818</v>
      </c>
      <c r="D206" s="175">
        <v>44158</v>
      </c>
      <c r="E206" s="176">
        <v>42.964799999999997</v>
      </c>
      <c r="F206" s="176">
        <v>215.24719999999999</v>
      </c>
      <c r="G206" s="176">
        <v>215.24719999999999</v>
      </c>
      <c r="H206" s="176">
        <v>95.519199999999998</v>
      </c>
      <c r="I206" s="176">
        <v>87.360900000000001</v>
      </c>
      <c r="J206" s="176">
        <v>59.5105</v>
      </c>
      <c r="K206" s="176">
        <v>31.038799999999998</v>
      </c>
      <c r="L206" s="176">
        <v>35.255099999999999</v>
      </c>
      <c r="M206" s="176">
        <v>8.0579999999999998</v>
      </c>
      <c r="N206" s="176">
        <v>6.6646000000000001</v>
      </c>
      <c r="O206" s="176">
        <v>3.4430999999999998</v>
      </c>
      <c r="P206" s="176">
        <v>7.7026000000000003</v>
      </c>
      <c r="Q206" s="176">
        <v>9.2268000000000008</v>
      </c>
      <c r="R206" s="176">
        <v>6.9218999999999999</v>
      </c>
      <c r="S206" s="118" t="s">
        <v>1879</v>
      </c>
    </row>
    <row r="207" spans="1:19" x14ac:dyDescent="0.3">
      <c r="A207" s="172" t="s">
        <v>1865</v>
      </c>
      <c r="B207" s="172" t="s">
        <v>1706</v>
      </c>
      <c r="C207" s="172">
        <v>120705</v>
      </c>
      <c r="D207" s="175">
        <v>44158</v>
      </c>
      <c r="E207" s="176">
        <v>46.033799999999999</v>
      </c>
      <c r="F207" s="176">
        <v>216.10910000000001</v>
      </c>
      <c r="G207" s="176">
        <v>216.10910000000001</v>
      </c>
      <c r="H207" s="176">
        <v>96.348799999999997</v>
      </c>
      <c r="I207" s="176">
        <v>88.201899999999995</v>
      </c>
      <c r="J207" s="176">
        <v>60.367699999999999</v>
      </c>
      <c r="K207" s="176">
        <v>31.923400000000001</v>
      </c>
      <c r="L207" s="176">
        <v>36.304499999999997</v>
      </c>
      <c r="M207" s="176">
        <v>8.9080999999999992</v>
      </c>
      <c r="N207" s="176">
        <v>7.5244</v>
      </c>
      <c r="O207" s="176">
        <v>4.3593999999999999</v>
      </c>
      <c r="P207" s="176">
        <v>8.7867999999999995</v>
      </c>
      <c r="Q207" s="176">
        <v>10.49</v>
      </c>
      <c r="R207" s="176">
        <v>7.7149000000000001</v>
      </c>
      <c r="S207" s="118" t="s">
        <v>1879</v>
      </c>
    </row>
    <row r="208" spans="1:19" x14ac:dyDescent="0.3">
      <c r="A208" s="172" t="s">
        <v>1865</v>
      </c>
      <c r="B208" s="172" t="s">
        <v>1731</v>
      </c>
      <c r="C208" s="172">
        <v>112924</v>
      </c>
      <c r="D208" s="175">
        <v>44158</v>
      </c>
      <c r="E208" s="176">
        <v>21.6859</v>
      </c>
      <c r="F208" s="176">
        <v>32.796799999999998</v>
      </c>
      <c r="G208" s="176">
        <v>32.796799999999998</v>
      </c>
      <c r="H208" s="176">
        <v>41.260100000000001</v>
      </c>
      <c r="I208" s="176">
        <v>49.092700000000001</v>
      </c>
      <c r="J208" s="176">
        <v>41.137599999999999</v>
      </c>
      <c r="K208" s="176">
        <v>21.628699999999998</v>
      </c>
      <c r="L208" s="176">
        <v>25.867999999999999</v>
      </c>
      <c r="M208" s="176">
        <v>11.738200000000001</v>
      </c>
      <c r="N208" s="176">
        <v>12.072900000000001</v>
      </c>
      <c r="O208" s="176">
        <v>5.8779000000000003</v>
      </c>
      <c r="P208" s="176">
        <v>6.6426999999999996</v>
      </c>
      <c r="Q208" s="176">
        <v>7.7545999999999999</v>
      </c>
      <c r="R208" s="176">
        <v>7.5602999999999998</v>
      </c>
      <c r="S208" s="118"/>
    </row>
    <row r="209" spans="1:19" x14ac:dyDescent="0.3">
      <c r="A209" s="172" t="s">
        <v>1865</v>
      </c>
      <c r="B209" s="172" t="s">
        <v>1707</v>
      </c>
      <c r="C209" s="172">
        <v>120480</v>
      </c>
      <c r="D209" s="175">
        <v>44158</v>
      </c>
      <c r="E209" s="176">
        <v>23.889600000000002</v>
      </c>
      <c r="F209" s="176">
        <v>33.9621</v>
      </c>
      <c r="G209" s="176">
        <v>33.9621</v>
      </c>
      <c r="H209" s="176">
        <v>42.396000000000001</v>
      </c>
      <c r="I209" s="176">
        <v>50.234099999999998</v>
      </c>
      <c r="J209" s="176">
        <v>42.284500000000001</v>
      </c>
      <c r="K209" s="176">
        <v>22.793700000000001</v>
      </c>
      <c r="L209" s="176">
        <v>27.099</v>
      </c>
      <c r="M209" s="176">
        <v>12.781000000000001</v>
      </c>
      <c r="N209" s="176">
        <v>13.1419</v>
      </c>
      <c r="O209" s="176">
        <v>6.9433999999999996</v>
      </c>
      <c r="P209" s="176">
        <v>7.899</v>
      </c>
      <c r="Q209" s="176">
        <v>9.3842999999999996</v>
      </c>
      <c r="R209" s="176">
        <v>8.5645000000000007</v>
      </c>
      <c r="S209" s="118"/>
    </row>
    <row r="210" spans="1:19" x14ac:dyDescent="0.3">
      <c r="A210" s="172" t="s">
        <v>1865</v>
      </c>
      <c r="B210" s="172" t="s">
        <v>1732</v>
      </c>
      <c r="C210" s="172">
        <v>102661</v>
      </c>
      <c r="D210" s="175">
        <v>44158</v>
      </c>
      <c r="E210" s="176">
        <v>28.632300000000001</v>
      </c>
      <c r="F210" s="176">
        <v>52.277299999999997</v>
      </c>
      <c r="G210" s="176">
        <v>52.277299999999997</v>
      </c>
      <c r="H210" s="176">
        <v>46.725000000000001</v>
      </c>
      <c r="I210" s="176">
        <v>38.540900000000001</v>
      </c>
      <c r="J210" s="176">
        <v>25.961200000000002</v>
      </c>
      <c r="K210" s="176">
        <v>14.942500000000001</v>
      </c>
      <c r="L210" s="176">
        <v>15.522</v>
      </c>
      <c r="M210" s="176">
        <v>12.136799999999999</v>
      </c>
      <c r="N210" s="176">
        <v>12.0906</v>
      </c>
      <c r="O210" s="176">
        <v>8.7289999999999992</v>
      </c>
      <c r="P210" s="176">
        <v>8.5508000000000006</v>
      </c>
      <c r="Q210" s="176">
        <v>6.7008000000000001</v>
      </c>
      <c r="R210" s="176">
        <v>12.5931</v>
      </c>
      <c r="S210" s="118" t="s">
        <v>1879</v>
      </c>
    </row>
    <row r="211" spans="1:19" x14ac:dyDescent="0.3">
      <c r="A211" s="172" t="s">
        <v>1865</v>
      </c>
      <c r="B211" s="172" t="s">
        <v>1708</v>
      </c>
      <c r="C211" s="172">
        <v>119389</v>
      </c>
      <c r="D211" s="175">
        <v>44158</v>
      </c>
      <c r="E211" s="176">
        <v>30.606100000000001</v>
      </c>
      <c r="F211" s="176">
        <v>53.221800000000002</v>
      </c>
      <c r="G211" s="176">
        <v>53.221800000000002</v>
      </c>
      <c r="H211" s="176">
        <v>47.6736</v>
      </c>
      <c r="I211" s="176">
        <v>39.492699999999999</v>
      </c>
      <c r="J211" s="176">
        <v>26.890899999999998</v>
      </c>
      <c r="K211" s="176">
        <v>15.88</v>
      </c>
      <c r="L211" s="176">
        <v>16.4663</v>
      </c>
      <c r="M211" s="176">
        <v>13.0532</v>
      </c>
      <c r="N211" s="176">
        <v>13.0062</v>
      </c>
      <c r="O211" s="176">
        <v>9.6887000000000008</v>
      </c>
      <c r="P211" s="176">
        <v>9.4611999999999998</v>
      </c>
      <c r="Q211" s="176">
        <v>9.7170000000000005</v>
      </c>
      <c r="R211" s="176">
        <v>13.519</v>
      </c>
      <c r="S211" s="118" t="s">
        <v>1879</v>
      </c>
    </row>
    <row r="212" spans="1:19" x14ac:dyDescent="0.3">
      <c r="A212" s="172" t="s">
        <v>1865</v>
      </c>
      <c r="B212" s="172" t="s">
        <v>1709</v>
      </c>
      <c r="C212" s="172">
        <v>120082</v>
      </c>
      <c r="D212" s="175">
        <v>44158</v>
      </c>
      <c r="E212" s="176">
        <v>36.1616</v>
      </c>
      <c r="F212" s="176">
        <v>8.1476000000000006</v>
      </c>
      <c r="G212" s="176">
        <v>8.1476000000000006</v>
      </c>
      <c r="H212" s="176">
        <v>16.333500000000001</v>
      </c>
      <c r="I212" s="176">
        <v>22.14</v>
      </c>
      <c r="J212" s="176">
        <v>22.270900000000001</v>
      </c>
      <c r="K212" s="176">
        <v>13.6876</v>
      </c>
      <c r="L212" s="176">
        <v>18.0611</v>
      </c>
      <c r="M212" s="176">
        <v>7.2826000000000004</v>
      </c>
      <c r="N212" s="176">
        <v>8.4626000000000001</v>
      </c>
      <c r="O212" s="176">
        <v>7.7053000000000003</v>
      </c>
      <c r="P212" s="176">
        <v>9.5213000000000001</v>
      </c>
      <c r="Q212" s="176">
        <v>9.9342000000000006</v>
      </c>
      <c r="R212" s="176">
        <v>9.8167000000000009</v>
      </c>
      <c r="S212" s="118" t="s">
        <v>1880</v>
      </c>
    </row>
    <row r="213" spans="1:19" x14ac:dyDescent="0.3">
      <c r="A213" s="172" t="s">
        <v>1865</v>
      </c>
      <c r="B213" s="172" t="s">
        <v>1733</v>
      </c>
      <c r="C213" s="172">
        <v>113560</v>
      </c>
      <c r="D213" s="175">
        <v>44158</v>
      </c>
      <c r="E213" s="176">
        <v>31.8977</v>
      </c>
      <c r="F213" s="176">
        <v>6.7549999999999999</v>
      </c>
      <c r="G213" s="176">
        <v>6.7549999999999999</v>
      </c>
      <c r="H213" s="176">
        <v>14.913500000000001</v>
      </c>
      <c r="I213" s="176">
        <v>20.702999999999999</v>
      </c>
      <c r="J213" s="176">
        <v>20.814699999999998</v>
      </c>
      <c r="K213" s="176">
        <v>12.197800000000001</v>
      </c>
      <c r="L213" s="176">
        <v>16.440200000000001</v>
      </c>
      <c r="M213" s="176">
        <v>5.7346000000000004</v>
      </c>
      <c r="N213" s="176">
        <v>6.8703000000000003</v>
      </c>
      <c r="O213" s="176">
        <v>5.8327999999999998</v>
      </c>
      <c r="P213" s="176">
        <v>7.3859000000000004</v>
      </c>
      <c r="Q213" s="176">
        <v>7.4332000000000003</v>
      </c>
      <c r="R213" s="176">
        <v>8.1167999999999996</v>
      </c>
      <c r="S213" s="118" t="s">
        <v>1880</v>
      </c>
    </row>
    <row r="214" spans="1:19" x14ac:dyDescent="0.3">
      <c r="A214" s="172" t="s">
        <v>1865</v>
      </c>
      <c r="B214" s="172" t="s">
        <v>1710</v>
      </c>
      <c r="C214" s="172">
        <v>119393</v>
      </c>
      <c r="D214" s="175">
        <v>44158</v>
      </c>
      <c r="E214" s="176">
        <v>21.741900000000001</v>
      </c>
      <c r="F214" s="176">
        <v>36.707999999999998</v>
      </c>
      <c r="G214" s="176">
        <v>36.707999999999998</v>
      </c>
      <c r="H214" s="176">
        <v>13.378399999999999</v>
      </c>
      <c r="I214" s="176">
        <v>22.008500000000002</v>
      </c>
      <c r="J214" s="176">
        <v>20.5017</v>
      </c>
      <c r="K214" s="176">
        <v>16.441299999999998</v>
      </c>
      <c r="L214" s="176">
        <v>23.5518</v>
      </c>
      <c r="M214" s="176">
        <v>9.5871999999999993</v>
      </c>
      <c r="N214" s="176">
        <v>11.254300000000001</v>
      </c>
      <c r="O214" s="176">
        <v>0.87609999999999999</v>
      </c>
      <c r="P214" s="176">
        <v>5.0830000000000002</v>
      </c>
      <c r="Q214" s="176">
        <v>6.7076000000000002</v>
      </c>
      <c r="R214" s="176">
        <v>1.8288</v>
      </c>
      <c r="S214" s="118" t="s">
        <v>1879</v>
      </c>
    </row>
    <row r="215" spans="1:19" x14ac:dyDescent="0.3">
      <c r="A215" s="172" t="s">
        <v>1865</v>
      </c>
      <c r="B215" s="172" t="s">
        <v>1734</v>
      </c>
      <c r="C215" s="172">
        <v>111712</v>
      </c>
      <c r="D215" s="175">
        <v>44158</v>
      </c>
      <c r="E215" s="176">
        <v>20.927499999999998</v>
      </c>
      <c r="F215" s="176">
        <v>36.035200000000003</v>
      </c>
      <c r="G215" s="176">
        <v>36.035200000000003</v>
      </c>
      <c r="H215" s="176">
        <v>12.7239</v>
      </c>
      <c r="I215" s="176">
        <v>21.339300000000001</v>
      </c>
      <c r="J215" s="176">
        <v>19.8462</v>
      </c>
      <c r="K215" s="176">
        <v>15.786899999999999</v>
      </c>
      <c r="L215" s="176">
        <v>22.863499999999998</v>
      </c>
      <c r="M215" s="176">
        <v>8.9346999999999994</v>
      </c>
      <c r="N215" s="176">
        <v>10.578200000000001</v>
      </c>
      <c r="O215" s="176">
        <v>0.27800000000000002</v>
      </c>
      <c r="P215" s="176">
        <v>4.4711999999999996</v>
      </c>
      <c r="Q215" s="176">
        <v>6.5191999999999997</v>
      </c>
      <c r="R215" s="176">
        <v>1.2325999999999999</v>
      </c>
      <c r="S215" s="118" t="s">
        <v>1879</v>
      </c>
    </row>
    <row r="216" spans="1:19" x14ac:dyDescent="0.3">
      <c r="A216" s="172" t="s">
        <v>1865</v>
      </c>
      <c r="B216" s="172" t="s">
        <v>1711</v>
      </c>
      <c r="C216" s="172">
        <v>118309</v>
      </c>
      <c r="D216" s="175">
        <v>44158</v>
      </c>
      <c r="E216" s="176">
        <v>72.965299999999999</v>
      </c>
      <c r="F216" s="176">
        <v>24.7453</v>
      </c>
      <c r="G216" s="176">
        <v>24.7453</v>
      </c>
      <c r="H216" s="176">
        <v>29.180199999999999</v>
      </c>
      <c r="I216" s="176">
        <v>33.886400000000002</v>
      </c>
      <c r="J216" s="176">
        <v>30.230399999999999</v>
      </c>
      <c r="K216" s="176">
        <v>18.696000000000002</v>
      </c>
      <c r="L216" s="176">
        <v>25.453299999999999</v>
      </c>
      <c r="M216" s="176">
        <v>11.3711</v>
      </c>
      <c r="N216" s="176">
        <v>13.761200000000001</v>
      </c>
      <c r="O216" s="176">
        <v>9.5347000000000008</v>
      </c>
      <c r="P216" s="176">
        <v>9.1569000000000003</v>
      </c>
      <c r="Q216" s="176">
        <v>10.129200000000001</v>
      </c>
      <c r="R216" s="176">
        <v>13.1572</v>
      </c>
      <c r="S216" s="118" t="s">
        <v>1879</v>
      </c>
    </row>
    <row r="217" spans="1:19" x14ac:dyDescent="0.3">
      <c r="A217" s="172" t="s">
        <v>1865</v>
      </c>
      <c r="B217" s="172" t="s">
        <v>1735</v>
      </c>
      <c r="C217" s="172">
        <v>100601</v>
      </c>
      <c r="D217" s="175">
        <v>44158</v>
      </c>
      <c r="E217" s="176">
        <v>77.562683141293505</v>
      </c>
      <c r="F217" s="176">
        <v>23.684899999999999</v>
      </c>
      <c r="G217" s="176">
        <v>23.684899999999999</v>
      </c>
      <c r="H217" s="176">
        <v>28.010300000000001</v>
      </c>
      <c r="I217" s="176">
        <v>32.637300000000003</v>
      </c>
      <c r="J217" s="176">
        <v>29.025099999999998</v>
      </c>
      <c r="K217" s="176">
        <v>17.480399999999999</v>
      </c>
      <c r="L217" s="176">
        <v>24.1813</v>
      </c>
      <c r="M217" s="176">
        <v>10.2393</v>
      </c>
      <c r="N217" s="176">
        <v>12.5534</v>
      </c>
      <c r="O217" s="176">
        <v>8.4085999999999999</v>
      </c>
      <c r="P217" s="176">
        <v>7.9863</v>
      </c>
      <c r="Q217" s="176">
        <v>8.4664000000000001</v>
      </c>
      <c r="R217" s="176">
        <v>11.9902</v>
      </c>
      <c r="S217" s="118" t="s">
        <v>1879</v>
      </c>
    </row>
    <row r="218" spans="1:19" x14ac:dyDescent="0.3">
      <c r="A218" s="172" t="s">
        <v>1865</v>
      </c>
      <c r="B218" s="172" t="s">
        <v>1712</v>
      </c>
      <c r="C218" s="172">
        <v>118994</v>
      </c>
      <c r="D218" s="175">
        <v>44158</v>
      </c>
      <c r="E218" s="176">
        <v>43.102600000000002</v>
      </c>
      <c r="F218" s="176">
        <v>47.322800000000001</v>
      </c>
      <c r="G218" s="176">
        <v>47.322800000000001</v>
      </c>
      <c r="H218" s="176">
        <v>45.561599999999999</v>
      </c>
      <c r="I218" s="176">
        <v>36.630299999999998</v>
      </c>
      <c r="J218" s="176">
        <v>35.5946</v>
      </c>
      <c r="K218" s="176">
        <v>21.034199999999998</v>
      </c>
      <c r="L218" s="176">
        <v>26.797799999999999</v>
      </c>
      <c r="M218" s="176">
        <v>8.7599</v>
      </c>
      <c r="N218" s="176">
        <v>9.8779000000000003</v>
      </c>
      <c r="O218" s="176">
        <v>4.8559000000000001</v>
      </c>
      <c r="P218" s="176">
        <v>7.3045999999999998</v>
      </c>
      <c r="Q218" s="176">
        <v>8.4391999999999996</v>
      </c>
      <c r="R218" s="176">
        <v>8.7288999999999994</v>
      </c>
      <c r="S218" s="118" t="s">
        <v>1879</v>
      </c>
    </row>
    <row r="219" spans="1:19" x14ac:dyDescent="0.3">
      <c r="A219" s="172" t="s">
        <v>1865</v>
      </c>
      <c r="B219" s="172" t="s">
        <v>1736</v>
      </c>
      <c r="C219" s="172">
        <v>102448</v>
      </c>
      <c r="D219" s="175">
        <v>44158</v>
      </c>
      <c r="E219" s="176">
        <v>39.8643</v>
      </c>
      <c r="F219" s="176">
        <v>45.584200000000003</v>
      </c>
      <c r="G219" s="176">
        <v>45.584200000000003</v>
      </c>
      <c r="H219" s="176">
        <v>43.8001</v>
      </c>
      <c r="I219" s="176">
        <v>34.860599999999998</v>
      </c>
      <c r="J219" s="176">
        <v>33.808</v>
      </c>
      <c r="K219" s="176">
        <v>19.2775</v>
      </c>
      <c r="L219" s="176">
        <v>24.9346</v>
      </c>
      <c r="M219" s="176">
        <v>7.0334000000000003</v>
      </c>
      <c r="N219" s="176">
        <v>8.1090999999999998</v>
      </c>
      <c r="O219" s="176">
        <v>3.2879</v>
      </c>
      <c r="P219" s="176">
        <v>6.0252999999999997</v>
      </c>
      <c r="Q219" s="176">
        <v>8.7629000000000001</v>
      </c>
      <c r="R219" s="176">
        <v>6.9371999999999998</v>
      </c>
      <c r="S219" s="118" t="s">
        <v>1879</v>
      </c>
    </row>
    <row r="220" spans="1:19" x14ac:dyDescent="0.3">
      <c r="A220" s="172" t="s">
        <v>1865</v>
      </c>
      <c r="B220" s="172" t="s">
        <v>1713</v>
      </c>
      <c r="C220" s="172">
        <v>119156</v>
      </c>
      <c r="D220" s="175">
        <v>44158</v>
      </c>
      <c r="E220" s="176">
        <v>23.138999999999999</v>
      </c>
      <c r="F220" s="176">
        <v>7.2605000000000004</v>
      </c>
      <c r="G220" s="176">
        <v>7.2605000000000004</v>
      </c>
      <c r="H220" s="176">
        <v>12.4567</v>
      </c>
      <c r="I220" s="176">
        <v>19.456299999999999</v>
      </c>
      <c r="J220" s="176">
        <v>23.818100000000001</v>
      </c>
      <c r="K220" s="176">
        <v>12.3293</v>
      </c>
      <c r="L220" s="176">
        <v>17.299199999999999</v>
      </c>
      <c r="M220" s="176">
        <v>4.6882999999999999</v>
      </c>
      <c r="N220" s="176">
        <v>5.7039999999999997</v>
      </c>
      <c r="O220" s="176">
        <v>6.3672000000000004</v>
      </c>
      <c r="P220" s="176">
        <v>7.7024999999999997</v>
      </c>
      <c r="Q220" s="176">
        <v>8.7449999999999992</v>
      </c>
      <c r="R220" s="176">
        <v>7.5056000000000003</v>
      </c>
      <c r="S220" s="118" t="s">
        <v>1879</v>
      </c>
    </row>
    <row r="221" spans="1:19" x14ac:dyDescent="0.3">
      <c r="A221" s="172" t="s">
        <v>1865</v>
      </c>
      <c r="B221" s="172" t="s">
        <v>1737</v>
      </c>
      <c r="C221" s="172">
        <v>113142</v>
      </c>
      <c r="D221" s="175">
        <v>44158</v>
      </c>
      <c r="E221" s="176">
        <v>20.5686</v>
      </c>
      <c r="F221" s="176">
        <v>5.1483999999999996</v>
      </c>
      <c r="G221" s="176">
        <v>5.1483999999999996</v>
      </c>
      <c r="H221" s="176">
        <v>10.3393</v>
      </c>
      <c r="I221" s="176">
        <v>17.327500000000001</v>
      </c>
      <c r="J221" s="176">
        <v>21.7759</v>
      </c>
      <c r="K221" s="176">
        <v>10.3695</v>
      </c>
      <c r="L221" s="176">
        <v>15.303800000000001</v>
      </c>
      <c r="M221" s="176">
        <v>2.9661</v>
      </c>
      <c r="N221" s="176">
        <v>4.0834000000000001</v>
      </c>
      <c r="O221" s="176">
        <v>4.6707000000000001</v>
      </c>
      <c r="P221" s="176">
        <v>5.9320000000000004</v>
      </c>
      <c r="Q221" s="176">
        <v>7.2317999999999998</v>
      </c>
      <c r="R221" s="176">
        <v>5.9005999999999998</v>
      </c>
      <c r="S221" s="118" t="s">
        <v>1879</v>
      </c>
    </row>
    <row r="222" spans="1:19" x14ac:dyDescent="0.3">
      <c r="A222" s="172" t="s">
        <v>1865</v>
      </c>
      <c r="B222" s="172" t="s">
        <v>1738</v>
      </c>
      <c r="C222" s="172">
        <v>100948</v>
      </c>
      <c r="D222" s="175">
        <v>44158</v>
      </c>
      <c r="E222" s="176">
        <v>61.848700000000001</v>
      </c>
      <c r="F222" s="176">
        <v>11.676500000000001</v>
      </c>
      <c r="G222" s="176">
        <v>11.676500000000001</v>
      </c>
      <c r="H222" s="176">
        <v>27.206499999999998</v>
      </c>
      <c r="I222" s="176">
        <v>34.376800000000003</v>
      </c>
      <c r="J222" s="176">
        <v>31.3826</v>
      </c>
      <c r="K222" s="176">
        <v>19.314</v>
      </c>
      <c r="L222" s="176">
        <v>21.942900000000002</v>
      </c>
      <c r="M222" s="176">
        <v>3.5590999999999999</v>
      </c>
      <c r="N222" s="176">
        <v>6.1177000000000001</v>
      </c>
      <c r="O222" s="176">
        <v>5.4295999999999998</v>
      </c>
      <c r="P222" s="176">
        <v>6.8327</v>
      </c>
      <c r="Q222" s="176">
        <v>9.4558</v>
      </c>
      <c r="R222" s="176">
        <v>7.7766999999999999</v>
      </c>
      <c r="S222" s="118" t="s">
        <v>1879</v>
      </c>
    </row>
    <row r="223" spans="1:19" x14ac:dyDescent="0.3">
      <c r="A223" s="172" t="s">
        <v>1865</v>
      </c>
      <c r="B223" s="172" t="s">
        <v>1714</v>
      </c>
      <c r="C223" s="172">
        <v>118574</v>
      </c>
      <c r="D223" s="175">
        <v>44158</v>
      </c>
      <c r="E223" s="176">
        <v>65.636300000000006</v>
      </c>
      <c r="F223" s="176">
        <v>12.450699999999999</v>
      </c>
      <c r="G223" s="176">
        <v>12.450699999999999</v>
      </c>
      <c r="H223" s="176">
        <v>28.001200000000001</v>
      </c>
      <c r="I223" s="176">
        <v>35.180599999999998</v>
      </c>
      <c r="J223" s="176">
        <v>32.203099999999999</v>
      </c>
      <c r="K223" s="176">
        <v>20.173300000000001</v>
      </c>
      <c r="L223" s="176">
        <v>22.880099999999999</v>
      </c>
      <c r="M223" s="176">
        <v>4.4379999999999997</v>
      </c>
      <c r="N223" s="176">
        <v>7.0307000000000004</v>
      </c>
      <c r="O223" s="176">
        <v>6.2278000000000002</v>
      </c>
      <c r="P223" s="176">
        <v>7.6717000000000004</v>
      </c>
      <c r="Q223" s="176">
        <v>9.3239999999999998</v>
      </c>
      <c r="R223" s="176">
        <v>8.6128</v>
      </c>
      <c r="S223" s="118" t="s">
        <v>1879</v>
      </c>
    </row>
    <row r="224" spans="1:19" x14ac:dyDescent="0.3">
      <c r="A224" s="172" t="s">
        <v>1865</v>
      </c>
      <c r="B224" s="172" t="s">
        <v>1739</v>
      </c>
      <c r="C224" s="172">
        <v>148297</v>
      </c>
      <c r="D224" s="175"/>
      <c r="E224" s="176"/>
      <c r="F224" s="176"/>
      <c r="G224" s="176"/>
      <c r="H224" s="176"/>
      <c r="I224" s="176"/>
      <c r="J224" s="176"/>
      <c r="K224" s="176"/>
      <c r="L224" s="176"/>
      <c r="M224" s="176"/>
      <c r="N224" s="176"/>
      <c r="O224" s="176"/>
      <c r="P224" s="176"/>
      <c r="Q224" s="176"/>
      <c r="R224" s="176"/>
      <c r="S224" s="118" t="s">
        <v>1879</v>
      </c>
    </row>
    <row r="225" spans="1:19" x14ac:dyDescent="0.3">
      <c r="A225" s="172" t="s">
        <v>1865</v>
      </c>
      <c r="B225" s="172" t="s">
        <v>1715</v>
      </c>
      <c r="C225" s="172">
        <v>148302</v>
      </c>
      <c r="D225" s="175"/>
      <c r="E225" s="176"/>
      <c r="F225" s="176"/>
      <c r="G225" s="176"/>
      <c r="H225" s="176"/>
      <c r="I225" s="176"/>
      <c r="J225" s="176"/>
      <c r="K225" s="176"/>
      <c r="L225" s="176"/>
      <c r="M225" s="176"/>
      <c r="N225" s="176"/>
      <c r="O225" s="176"/>
      <c r="P225" s="176"/>
      <c r="Q225" s="176"/>
      <c r="R225" s="176"/>
      <c r="S225" s="118" t="s">
        <v>1879</v>
      </c>
    </row>
    <row r="226" spans="1:19" x14ac:dyDescent="0.3">
      <c r="A226" s="172" t="s">
        <v>1865</v>
      </c>
      <c r="B226" s="172" t="s">
        <v>1740</v>
      </c>
      <c r="C226" s="172">
        <v>102147</v>
      </c>
      <c r="D226" s="175">
        <v>44158</v>
      </c>
      <c r="E226" s="176">
        <v>50.625</v>
      </c>
      <c r="F226" s="176">
        <v>20.534700000000001</v>
      </c>
      <c r="G226" s="176">
        <v>20.534700000000001</v>
      </c>
      <c r="H226" s="176">
        <v>31.898900000000001</v>
      </c>
      <c r="I226" s="176">
        <v>47.140099999999997</v>
      </c>
      <c r="J226" s="176">
        <v>38.2804</v>
      </c>
      <c r="K226" s="176">
        <v>17.103300000000001</v>
      </c>
      <c r="L226" s="176">
        <v>29.885899999999999</v>
      </c>
      <c r="M226" s="176">
        <v>6.4573999999999998</v>
      </c>
      <c r="N226" s="176">
        <v>6.9355000000000002</v>
      </c>
      <c r="O226" s="176">
        <v>4.4420999999999999</v>
      </c>
      <c r="P226" s="176">
        <v>7.3665000000000003</v>
      </c>
      <c r="Q226" s="176">
        <v>10.0579</v>
      </c>
      <c r="R226" s="176">
        <v>7.7028999999999996</v>
      </c>
      <c r="S226" s="118"/>
    </row>
    <row r="227" spans="1:19" x14ac:dyDescent="0.3">
      <c r="A227" s="172" t="s">
        <v>1865</v>
      </c>
      <c r="B227" s="172" t="s">
        <v>1716</v>
      </c>
      <c r="C227" s="172">
        <v>119118</v>
      </c>
      <c r="D227" s="175">
        <v>44158</v>
      </c>
      <c r="E227" s="176">
        <v>52.645200000000003</v>
      </c>
      <c r="F227" s="176">
        <v>20.9512</v>
      </c>
      <c r="G227" s="176">
        <v>20.9512</v>
      </c>
      <c r="H227" s="176">
        <v>32.329099999999997</v>
      </c>
      <c r="I227" s="176">
        <v>47.572400000000002</v>
      </c>
      <c r="J227" s="176">
        <v>38.714199999999998</v>
      </c>
      <c r="K227" s="176">
        <v>17.531300000000002</v>
      </c>
      <c r="L227" s="176">
        <v>30.369599999999998</v>
      </c>
      <c r="M227" s="176">
        <v>6.8832000000000004</v>
      </c>
      <c r="N227" s="176">
        <v>7.3749000000000002</v>
      </c>
      <c r="O227" s="176">
        <v>4.9572000000000003</v>
      </c>
      <c r="P227" s="176">
        <v>7.9343000000000004</v>
      </c>
      <c r="Q227" s="176">
        <v>9.0924999999999994</v>
      </c>
      <c r="R227" s="176">
        <v>8.1600999999999999</v>
      </c>
      <c r="S227" s="118"/>
    </row>
    <row r="228" spans="1:19" x14ac:dyDescent="0.3">
      <c r="A228" s="172" t="s">
        <v>1865</v>
      </c>
      <c r="B228" s="172" t="s">
        <v>1741</v>
      </c>
      <c r="C228" s="172">
        <v>102262</v>
      </c>
      <c r="D228" s="175">
        <v>44158</v>
      </c>
      <c r="E228" s="176">
        <v>41.7121</v>
      </c>
      <c r="F228" s="176">
        <v>14.776999999999999</v>
      </c>
      <c r="G228" s="176">
        <v>14.776999999999999</v>
      </c>
      <c r="H228" s="176">
        <v>18.831399999999999</v>
      </c>
      <c r="I228" s="176">
        <v>27.590399999999999</v>
      </c>
      <c r="J228" s="176">
        <v>27.3581</v>
      </c>
      <c r="K228" s="176">
        <v>18.633400000000002</v>
      </c>
      <c r="L228" s="176">
        <v>22.125299999999999</v>
      </c>
      <c r="M228" s="176">
        <v>7.9058999999999999</v>
      </c>
      <c r="N228" s="176">
        <v>8.6967999999999996</v>
      </c>
      <c r="O228" s="176">
        <v>5.7278000000000002</v>
      </c>
      <c r="P228" s="176">
        <v>7.0957999999999997</v>
      </c>
      <c r="Q228" s="176">
        <v>8.8956999999999997</v>
      </c>
      <c r="R228" s="176">
        <v>9.2979000000000003</v>
      </c>
      <c r="S228" s="118" t="s">
        <v>1879</v>
      </c>
    </row>
    <row r="229" spans="1:19" x14ac:dyDescent="0.3">
      <c r="A229" s="172" t="s">
        <v>1865</v>
      </c>
      <c r="B229" s="172" t="s">
        <v>1717</v>
      </c>
      <c r="C229" s="172">
        <v>120073</v>
      </c>
      <c r="D229" s="175">
        <v>44158</v>
      </c>
      <c r="E229" s="176">
        <v>44.325400000000002</v>
      </c>
      <c r="F229" s="176">
        <v>16.408899999999999</v>
      </c>
      <c r="G229" s="176">
        <v>16.408899999999999</v>
      </c>
      <c r="H229" s="176">
        <v>20.47</v>
      </c>
      <c r="I229" s="176">
        <v>29.2333</v>
      </c>
      <c r="J229" s="176">
        <v>29.039100000000001</v>
      </c>
      <c r="K229" s="176">
        <v>20.462299999999999</v>
      </c>
      <c r="L229" s="176">
        <v>24.107299999999999</v>
      </c>
      <c r="M229" s="176">
        <v>9.8350000000000009</v>
      </c>
      <c r="N229" s="176">
        <v>10.692600000000001</v>
      </c>
      <c r="O229" s="176">
        <v>6.9480000000000004</v>
      </c>
      <c r="P229" s="176">
        <v>8.0641999999999996</v>
      </c>
      <c r="Q229" s="176">
        <v>8.8492999999999995</v>
      </c>
      <c r="R229" s="176">
        <v>10.9168</v>
      </c>
      <c r="S229" s="118" t="s">
        <v>1879</v>
      </c>
    </row>
    <row r="230" spans="1:19" x14ac:dyDescent="0.3">
      <c r="A230" s="172" t="s">
        <v>1865</v>
      </c>
      <c r="B230" s="172" t="s">
        <v>1742</v>
      </c>
      <c r="C230" s="172">
        <v>102330</v>
      </c>
      <c r="D230" s="175">
        <v>44158</v>
      </c>
      <c r="E230" s="176">
        <v>49.3932</v>
      </c>
      <c r="F230" s="176">
        <v>12.674200000000001</v>
      </c>
      <c r="G230" s="176">
        <v>12.674200000000001</v>
      </c>
      <c r="H230" s="176">
        <v>18.635400000000001</v>
      </c>
      <c r="I230" s="176">
        <v>28.7318</v>
      </c>
      <c r="J230" s="176">
        <v>25.9391</v>
      </c>
      <c r="K230" s="176">
        <v>16.816199999999998</v>
      </c>
      <c r="L230" s="176">
        <v>24.105799999999999</v>
      </c>
      <c r="M230" s="176">
        <v>9.3156999999999996</v>
      </c>
      <c r="N230" s="176">
        <v>9.8524999999999991</v>
      </c>
      <c r="O230" s="176">
        <v>8.0014000000000003</v>
      </c>
      <c r="P230" s="176">
        <v>9.4902999999999995</v>
      </c>
      <c r="Q230" s="176">
        <v>10.059900000000001</v>
      </c>
      <c r="R230" s="176">
        <v>10.1791</v>
      </c>
      <c r="S230" s="118"/>
    </row>
    <row r="231" spans="1:19" x14ac:dyDescent="0.3">
      <c r="A231" s="172" t="s">
        <v>1865</v>
      </c>
      <c r="B231" s="172" t="s">
        <v>1718</v>
      </c>
      <c r="C231" s="172">
        <v>120616</v>
      </c>
      <c r="D231" s="175">
        <v>44158</v>
      </c>
      <c r="E231" s="176">
        <v>52.373600000000003</v>
      </c>
      <c r="F231" s="176">
        <v>13.5585</v>
      </c>
      <c r="G231" s="176">
        <v>13.5585</v>
      </c>
      <c r="H231" s="176">
        <v>19.5199</v>
      </c>
      <c r="I231" s="176">
        <v>29.607900000000001</v>
      </c>
      <c r="J231" s="176">
        <v>26.788699999999999</v>
      </c>
      <c r="K231" s="176">
        <v>17.649000000000001</v>
      </c>
      <c r="L231" s="176">
        <v>24.972999999999999</v>
      </c>
      <c r="M231" s="176">
        <v>10.0749</v>
      </c>
      <c r="N231" s="176">
        <v>10.617900000000001</v>
      </c>
      <c r="O231" s="176">
        <v>8.7529000000000003</v>
      </c>
      <c r="P231" s="176">
        <v>10.301</v>
      </c>
      <c r="Q231" s="176">
        <v>10.974399999999999</v>
      </c>
      <c r="R231" s="176">
        <v>10.895799999999999</v>
      </c>
      <c r="S231" s="118"/>
    </row>
    <row r="232" spans="1:19" x14ac:dyDescent="0.3">
      <c r="A232" s="172" t="s">
        <v>1865</v>
      </c>
      <c r="B232" s="172" t="s">
        <v>1719</v>
      </c>
      <c r="C232" s="172">
        <v>118491</v>
      </c>
      <c r="D232" s="175">
        <v>44158</v>
      </c>
      <c r="E232" s="176">
        <v>25.742000000000001</v>
      </c>
      <c r="F232" s="176">
        <v>24.9117</v>
      </c>
      <c r="G232" s="176">
        <v>24.9117</v>
      </c>
      <c r="H232" s="176">
        <v>14.749000000000001</v>
      </c>
      <c r="I232" s="176">
        <v>15.24</v>
      </c>
      <c r="J232" s="176">
        <v>16.4175</v>
      </c>
      <c r="K232" s="176">
        <v>14.132400000000001</v>
      </c>
      <c r="L232" s="176">
        <v>20.382899999999999</v>
      </c>
      <c r="M232" s="176">
        <v>6.1517999999999997</v>
      </c>
      <c r="N232" s="176">
        <v>7.3335999999999997</v>
      </c>
      <c r="O232" s="176">
        <v>6.4061000000000003</v>
      </c>
      <c r="P232" s="176">
        <v>8.0936000000000003</v>
      </c>
      <c r="Q232" s="176">
        <v>9.1286000000000005</v>
      </c>
      <c r="R232" s="176">
        <v>9.0545000000000009</v>
      </c>
      <c r="S232" s="118"/>
    </row>
    <row r="233" spans="1:19" x14ac:dyDescent="0.3">
      <c r="A233" s="172" t="s">
        <v>1865</v>
      </c>
      <c r="B233" s="172" t="s">
        <v>1743</v>
      </c>
      <c r="C233" s="172">
        <v>112353</v>
      </c>
      <c r="D233" s="175">
        <v>44158</v>
      </c>
      <c r="E233" s="176">
        <v>24.0229</v>
      </c>
      <c r="F233" s="176">
        <v>24.0029</v>
      </c>
      <c r="G233" s="176">
        <v>24.0029</v>
      </c>
      <c r="H233" s="176">
        <v>13.8177</v>
      </c>
      <c r="I233" s="176">
        <v>14.305999999999999</v>
      </c>
      <c r="J233" s="176">
        <v>15.478</v>
      </c>
      <c r="K233" s="176">
        <v>13.1724</v>
      </c>
      <c r="L233" s="176">
        <v>19.3597</v>
      </c>
      <c r="M233" s="176">
        <v>5.1974999999999998</v>
      </c>
      <c r="N233" s="176">
        <v>6.3441000000000001</v>
      </c>
      <c r="O233" s="176">
        <v>5.48</v>
      </c>
      <c r="P233" s="176">
        <v>7.1931000000000003</v>
      </c>
      <c r="Q233" s="176">
        <v>8.4938000000000002</v>
      </c>
      <c r="R233" s="176">
        <v>8.1115999999999993</v>
      </c>
      <c r="S233" s="118"/>
    </row>
    <row r="234" spans="1:19" x14ac:dyDescent="0.3">
      <c r="A234" s="172" t="s">
        <v>1865</v>
      </c>
      <c r="B234" s="172" t="s">
        <v>1720</v>
      </c>
      <c r="C234" s="172">
        <v>135689</v>
      </c>
      <c r="D234" s="175">
        <v>44158</v>
      </c>
      <c r="E234" s="176">
        <v>15.8146</v>
      </c>
      <c r="F234" s="176">
        <v>-17.822299999999998</v>
      </c>
      <c r="G234" s="176">
        <v>-17.822299999999998</v>
      </c>
      <c r="H234" s="176">
        <v>17.578800000000001</v>
      </c>
      <c r="I234" s="176">
        <v>28.953600000000002</v>
      </c>
      <c r="J234" s="176">
        <v>36.491199999999999</v>
      </c>
      <c r="K234" s="176">
        <v>21.2455</v>
      </c>
      <c r="L234" s="176">
        <v>18.9178</v>
      </c>
      <c r="M234" s="176">
        <v>7.4184999999999999</v>
      </c>
      <c r="N234" s="176">
        <v>6.7519999999999998</v>
      </c>
      <c r="O234" s="176">
        <v>7.9093</v>
      </c>
      <c r="P234" s="176"/>
      <c r="Q234" s="176">
        <v>9.6389999999999993</v>
      </c>
      <c r="R234" s="176">
        <v>8.0014000000000003</v>
      </c>
      <c r="S234" s="118"/>
    </row>
    <row r="235" spans="1:19" x14ac:dyDescent="0.3">
      <c r="A235" s="172" t="s">
        <v>1865</v>
      </c>
      <c r="B235" s="172" t="s">
        <v>1744</v>
      </c>
      <c r="C235" s="172">
        <v>135692</v>
      </c>
      <c r="D235" s="175">
        <v>44158</v>
      </c>
      <c r="E235" s="176">
        <v>14.7043</v>
      </c>
      <c r="F235" s="176">
        <v>-19.578399999999998</v>
      </c>
      <c r="G235" s="176">
        <v>-19.578399999999998</v>
      </c>
      <c r="H235" s="176">
        <v>15.8308</v>
      </c>
      <c r="I235" s="176">
        <v>27.195599999999999</v>
      </c>
      <c r="J235" s="176">
        <v>34.687399999999997</v>
      </c>
      <c r="K235" s="176">
        <v>19.403099999999998</v>
      </c>
      <c r="L235" s="176">
        <v>17.008299999999998</v>
      </c>
      <c r="M235" s="176">
        <v>5.5820999999999996</v>
      </c>
      <c r="N235" s="176">
        <v>4.9771999999999998</v>
      </c>
      <c r="O235" s="176">
        <v>6.2835999999999999</v>
      </c>
      <c r="P235" s="176"/>
      <c r="Q235" s="176">
        <v>8.0482999999999993</v>
      </c>
      <c r="R235" s="176">
        <v>6.359</v>
      </c>
      <c r="S235" s="118"/>
    </row>
    <row r="236" spans="1:19" x14ac:dyDescent="0.3">
      <c r="A236" s="172" t="s">
        <v>1865</v>
      </c>
      <c r="B236" s="172" t="s">
        <v>1745</v>
      </c>
      <c r="C236" s="172">
        <v>114859</v>
      </c>
      <c r="D236" s="175">
        <v>44158</v>
      </c>
      <c r="E236" s="176">
        <v>36.556899999999999</v>
      </c>
      <c r="F236" s="176">
        <v>29.692799999999998</v>
      </c>
      <c r="G236" s="176">
        <v>29.692799999999998</v>
      </c>
      <c r="H236" s="176">
        <v>46.462499999999999</v>
      </c>
      <c r="I236" s="176">
        <v>45.252699999999997</v>
      </c>
      <c r="J236" s="176">
        <v>32.905999999999999</v>
      </c>
      <c r="K236" s="176">
        <v>20.988900000000001</v>
      </c>
      <c r="L236" s="176">
        <v>26.5533</v>
      </c>
      <c r="M236" s="176">
        <v>10.5906</v>
      </c>
      <c r="N236" s="176">
        <v>11.311500000000001</v>
      </c>
      <c r="O236" s="176">
        <v>6.9981</v>
      </c>
      <c r="P236" s="176">
        <v>8.7944999999999993</v>
      </c>
      <c r="Q236" s="176">
        <v>7.9287999999999998</v>
      </c>
      <c r="R236" s="176">
        <v>11.5863</v>
      </c>
      <c r="S236" s="118" t="s">
        <v>1879</v>
      </c>
    </row>
    <row r="237" spans="1:19" x14ac:dyDescent="0.3">
      <c r="A237" s="172" t="s">
        <v>1865</v>
      </c>
      <c r="B237" s="172" t="s">
        <v>1721</v>
      </c>
      <c r="C237" s="172">
        <v>120154</v>
      </c>
      <c r="D237" s="175">
        <v>44158</v>
      </c>
      <c r="E237" s="176">
        <v>39.747</v>
      </c>
      <c r="F237" s="176">
        <v>30.902799999999999</v>
      </c>
      <c r="G237" s="176">
        <v>30.902799999999999</v>
      </c>
      <c r="H237" s="176">
        <v>47.678100000000001</v>
      </c>
      <c r="I237" s="176">
        <v>46.4803</v>
      </c>
      <c r="J237" s="176">
        <v>34.127000000000002</v>
      </c>
      <c r="K237" s="176">
        <v>22.241</v>
      </c>
      <c r="L237" s="176">
        <v>27.880500000000001</v>
      </c>
      <c r="M237" s="176">
        <v>11.8424</v>
      </c>
      <c r="N237" s="176">
        <v>12.598000000000001</v>
      </c>
      <c r="O237" s="176">
        <v>8.3109000000000002</v>
      </c>
      <c r="P237" s="176">
        <v>10.151400000000001</v>
      </c>
      <c r="Q237" s="176">
        <v>10.3896</v>
      </c>
      <c r="R237" s="176">
        <v>12.8721</v>
      </c>
      <c r="S237" s="118" t="s">
        <v>1879</v>
      </c>
    </row>
    <row r="238" spans="1:19" x14ac:dyDescent="0.3">
      <c r="A238" s="172" t="s">
        <v>1865</v>
      </c>
      <c r="B238" s="172" t="s">
        <v>1722</v>
      </c>
      <c r="C238" s="172">
        <v>119852</v>
      </c>
      <c r="D238" s="175">
        <v>44158</v>
      </c>
      <c r="E238" s="176">
        <v>41.212499999999999</v>
      </c>
      <c r="F238" s="176">
        <v>16.613900000000001</v>
      </c>
      <c r="G238" s="176">
        <v>16.613900000000001</v>
      </c>
      <c r="H238" s="176">
        <v>23.110399999999998</v>
      </c>
      <c r="I238" s="176">
        <v>25.9008</v>
      </c>
      <c r="J238" s="176">
        <v>21.889500000000002</v>
      </c>
      <c r="K238" s="176">
        <v>14.6402</v>
      </c>
      <c r="L238" s="176">
        <v>18.235800000000001</v>
      </c>
      <c r="M238" s="176">
        <v>6.6710000000000003</v>
      </c>
      <c r="N238" s="176">
        <v>7.4946000000000002</v>
      </c>
      <c r="O238" s="176">
        <v>6.5946999999999996</v>
      </c>
      <c r="P238" s="176">
        <v>7.5571000000000002</v>
      </c>
      <c r="Q238" s="176">
        <v>8.0116999999999994</v>
      </c>
      <c r="R238" s="176">
        <v>8.9809999999999999</v>
      </c>
      <c r="S238" s="118" t="s">
        <v>1879</v>
      </c>
    </row>
    <row r="239" spans="1:19" x14ac:dyDescent="0.3">
      <c r="A239" s="172" t="s">
        <v>1865</v>
      </c>
      <c r="B239" s="172" t="s">
        <v>1746</v>
      </c>
      <c r="C239" s="172">
        <v>112487</v>
      </c>
      <c r="D239" s="175">
        <v>44158</v>
      </c>
      <c r="E239" s="176">
        <v>39.086500000000001</v>
      </c>
      <c r="F239" s="176">
        <v>16.082999999999998</v>
      </c>
      <c r="G239" s="176">
        <v>16.082999999999998</v>
      </c>
      <c r="H239" s="176">
        <v>22.5976</v>
      </c>
      <c r="I239" s="176">
        <v>25.384699999999999</v>
      </c>
      <c r="J239" s="176">
        <v>21.377199999999998</v>
      </c>
      <c r="K239" s="176">
        <v>14.1129</v>
      </c>
      <c r="L239" s="176">
        <v>17.6661</v>
      </c>
      <c r="M239" s="176">
        <v>6.1258999999999997</v>
      </c>
      <c r="N239" s="176">
        <v>6.9404000000000003</v>
      </c>
      <c r="O239" s="176">
        <v>5.9231999999999996</v>
      </c>
      <c r="P239" s="176">
        <v>6.8491999999999997</v>
      </c>
      <c r="Q239" s="176">
        <v>5.8874000000000004</v>
      </c>
      <c r="R239" s="176">
        <v>8.3416999999999994</v>
      </c>
      <c r="S239" s="118" t="s">
        <v>1879</v>
      </c>
    </row>
    <row r="240" spans="1:19" x14ac:dyDescent="0.3">
      <c r="A240" s="172" t="s">
        <v>1865</v>
      </c>
      <c r="B240" s="172" t="s">
        <v>1747</v>
      </c>
      <c r="C240" s="172">
        <v>101869</v>
      </c>
      <c r="D240" s="175">
        <v>44158</v>
      </c>
      <c r="E240" s="176">
        <v>61.950200000000002</v>
      </c>
      <c r="F240" s="176">
        <v>28.307200000000002</v>
      </c>
      <c r="G240" s="176">
        <v>28.307200000000002</v>
      </c>
      <c r="H240" s="176">
        <v>15.728</v>
      </c>
      <c r="I240" s="176">
        <v>10.300700000000001</v>
      </c>
      <c r="J240" s="176">
        <v>15.669</v>
      </c>
      <c r="K240" s="176">
        <v>13.321099999999999</v>
      </c>
      <c r="L240" s="176">
        <v>15.7659</v>
      </c>
      <c r="M240" s="176">
        <v>6.8042999999999996</v>
      </c>
      <c r="N240" s="176">
        <v>8.3811</v>
      </c>
      <c r="O240" s="176">
        <v>6.1021000000000001</v>
      </c>
      <c r="P240" s="176">
        <v>6.8855000000000004</v>
      </c>
      <c r="Q240" s="176">
        <v>8.3798999999999992</v>
      </c>
      <c r="R240" s="176">
        <v>9.1027000000000005</v>
      </c>
      <c r="S240" s="118" t="s">
        <v>1879</v>
      </c>
    </row>
    <row r="241" spans="1:19" x14ac:dyDescent="0.3">
      <c r="A241" s="172" t="s">
        <v>1865</v>
      </c>
      <c r="B241" s="172" t="s">
        <v>1723</v>
      </c>
      <c r="C241" s="172">
        <v>120276</v>
      </c>
      <c r="D241" s="175">
        <v>44158</v>
      </c>
      <c r="E241" s="176">
        <v>65.8309</v>
      </c>
      <c r="F241" s="176">
        <v>29.308499999999999</v>
      </c>
      <c r="G241" s="176">
        <v>29.308499999999999</v>
      </c>
      <c r="H241" s="176">
        <v>16.715299999999999</v>
      </c>
      <c r="I241" s="176">
        <v>11.2882</v>
      </c>
      <c r="J241" s="176">
        <v>16.511299999999999</v>
      </c>
      <c r="K241" s="176">
        <v>14.2882</v>
      </c>
      <c r="L241" s="176">
        <v>16.8477</v>
      </c>
      <c r="M241" s="176">
        <v>7.8865999999999996</v>
      </c>
      <c r="N241" s="176">
        <v>9.2825000000000006</v>
      </c>
      <c r="O241" s="176">
        <v>7.0452000000000004</v>
      </c>
      <c r="P241" s="176">
        <v>7.8449999999999998</v>
      </c>
      <c r="Q241" s="176">
        <v>8.2121999999999993</v>
      </c>
      <c r="R241" s="176">
        <v>10.0707</v>
      </c>
      <c r="S241" s="118" t="s">
        <v>1879</v>
      </c>
    </row>
    <row r="242" spans="1:19" x14ac:dyDescent="0.3">
      <c r="A242" s="172" t="s">
        <v>1865</v>
      </c>
      <c r="B242" s="172" t="s">
        <v>1748</v>
      </c>
      <c r="C242" s="172">
        <v>102172</v>
      </c>
      <c r="D242" s="175">
        <v>44158</v>
      </c>
      <c r="E242" s="176">
        <v>39.4193</v>
      </c>
      <c r="F242" s="176">
        <v>17.123100000000001</v>
      </c>
      <c r="G242" s="176">
        <v>17.123100000000001</v>
      </c>
      <c r="H242" s="176">
        <v>18.978100000000001</v>
      </c>
      <c r="I242" s="176">
        <v>22.595300000000002</v>
      </c>
      <c r="J242" s="176">
        <v>21.1966</v>
      </c>
      <c r="K242" s="176">
        <v>14.8934</v>
      </c>
      <c r="L242" s="176">
        <v>16.182400000000001</v>
      </c>
      <c r="M242" s="176">
        <v>-4.8898999999999999</v>
      </c>
      <c r="N242" s="176">
        <v>-9.8657000000000004</v>
      </c>
      <c r="O242" s="176">
        <v>-1.3526</v>
      </c>
      <c r="P242" s="176">
        <v>2.9073000000000002</v>
      </c>
      <c r="Q242" s="176">
        <v>8.4670000000000005</v>
      </c>
      <c r="R242" s="176">
        <v>-3.1576</v>
      </c>
      <c r="S242" s="118" t="s">
        <v>1879</v>
      </c>
    </row>
    <row r="243" spans="1:19" x14ac:dyDescent="0.3">
      <c r="A243" s="172" t="s">
        <v>1865</v>
      </c>
      <c r="B243" s="172" t="s">
        <v>1724</v>
      </c>
      <c r="C243" s="172">
        <v>118726</v>
      </c>
      <c r="D243" s="175">
        <v>44158</v>
      </c>
      <c r="E243" s="176">
        <v>42.0916</v>
      </c>
      <c r="F243" s="176">
        <v>17.744700000000002</v>
      </c>
      <c r="G243" s="176">
        <v>17.744700000000002</v>
      </c>
      <c r="H243" s="176">
        <v>19.6159</v>
      </c>
      <c r="I243" s="176">
        <v>23.228100000000001</v>
      </c>
      <c r="J243" s="176">
        <v>21.827200000000001</v>
      </c>
      <c r="K243" s="176">
        <v>15.543799999999999</v>
      </c>
      <c r="L243" s="176">
        <v>16.8398</v>
      </c>
      <c r="M243" s="176">
        <v>-4.2991000000000001</v>
      </c>
      <c r="N243" s="176">
        <v>-9.2891999999999992</v>
      </c>
      <c r="O243" s="176">
        <v>-0.57240000000000002</v>
      </c>
      <c r="P243" s="176">
        <v>3.7581000000000002</v>
      </c>
      <c r="Q243" s="176">
        <v>6.5959000000000003</v>
      </c>
      <c r="R243" s="176">
        <v>-2.4483000000000001</v>
      </c>
      <c r="S243" s="118" t="s">
        <v>1879</v>
      </c>
    </row>
    <row r="244" spans="1:19" x14ac:dyDescent="0.3">
      <c r="A244" s="172" t="s">
        <v>1865</v>
      </c>
      <c r="B244" s="172" t="s">
        <v>1749</v>
      </c>
      <c r="C244" s="172">
        <v>148293</v>
      </c>
      <c r="D244" s="175"/>
      <c r="E244" s="176"/>
      <c r="F244" s="176"/>
      <c r="G244" s="176"/>
      <c r="H244" s="176"/>
      <c r="I244" s="176"/>
      <c r="J244" s="176"/>
      <c r="K244" s="176"/>
      <c r="L244" s="176"/>
      <c r="M244" s="176"/>
      <c r="N244" s="176"/>
      <c r="O244" s="176"/>
      <c r="P244" s="176"/>
      <c r="Q244" s="176"/>
      <c r="R244" s="176"/>
      <c r="S244" s="118" t="s">
        <v>1879</v>
      </c>
    </row>
    <row r="245" spans="1:19" x14ac:dyDescent="0.3">
      <c r="A245" s="172" t="s">
        <v>1865</v>
      </c>
      <c r="B245" s="172" t="s">
        <v>1725</v>
      </c>
      <c r="C245" s="172">
        <v>148296</v>
      </c>
      <c r="D245" s="175"/>
      <c r="E245" s="176"/>
      <c r="F245" s="176"/>
      <c r="G245" s="176"/>
      <c r="H245" s="176"/>
      <c r="I245" s="176"/>
      <c r="J245" s="176"/>
      <c r="K245" s="176"/>
      <c r="L245" s="176"/>
      <c r="M245" s="176"/>
      <c r="N245" s="176"/>
      <c r="O245" s="176"/>
      <c r="P245" s="176"/>
      <c r="Q245" s="176"/>
      <c r="R245" s="176"/>
      <c r="S245" s="118" t="s">
        <v>1879</v>
      </c>
    </row>
    <row r="246" spans="1:19" x14ac:dyDescent="0.3">
      <c r="A246" s="172" t="s">
        <v>1865</v>
      </c>
      <c r="B246" s="172" t="s">
        <v>1726</v>
      </c>
      <c r="C246" s="172">
        <v>119839</v>
      </c>
      <c r="D246" s="175">
        <v>44158</v>
      </c>
      <c r="E246" s="176">
        <v>48.378500000000003</v>
      </c>
      <c r="F246" s="176">
        <v>11.8315</v>
      </c>
      <c r="G246" s="176">
        <v>11.8315</v>
      </c>
      <c r="H246" s="176">
        <v>31.0518</v>
      </c>
      <c r="I246" s="176">
        <v>47.324300000000001</v>
      </c>
      <c r="J246" s="176">
        <v>40.618499999999997</v>
      </c>
      <c r="K246" s="176">
        <v>24.669599999999999</v>
      </c>
      <c r="L246" s="176">
        <v>30.158899999999999</v>
      </c>
      <c r="M246" s="176">
        <v>10.105399999999999</v>
      </c>
      <c r="N246" s="176">
        <v>10.757099999999999</v>
      </c>
      <c r="O246" s="176">
        <v>6.6631999999999998</v>
      </c>
      <c r="P246" s="176">
        <v>8.7053999999999991</v>
      </c>
      <c r="Q246" s="176">
        <v>9.3869000000000007</v>
      </c>
      <c r="R246" s="176">
        <v>10.639799999999999</v>
      </c>
      <c r="S246" s="118"/>
    </row>
    <row r="247" spans="1:19" x14ac:dyDescent="0.3">
      <c r="A247" s="172" t="s">
        <v>1865</v>
      </c>
      <c r="B247" s="172" t="s">
        <v>1750</v>
      </c>
      <c r="C247" s="172">
        <v>100968</v>
      </c>
      <c r="D247" s="175">
        <v>44158</v>
      </c>
      <c r="E247" s="176">
        <v>45.374699999999997</v>
      </c>
      <c r="F247" s="176">
        <v>11.218500000000001</v>
      </c>
      <c r="G247" s="176">
        <v>11.218500000000001</v>
      </c>
      <c r="H247" s="176">
        <v>30.4496</v>
      </c>
      <c r="I247" s="176">
        <v>46.708100000000002</v>
      </c>
      <c r="J247" s="176">
        <v>39.976500000000001</v>
      </c>
      <c r="K247" s="176">
        <v>23.999300000000002</v>
      </c>
      <c r="L247" s="176">
        <v>29.445499999999999</v>
      </c>
      <c r="M247" s="176">
        <v>9.4481000000000002</v>
      </c>
      <c r="N247" s="176">
        <v>10.0783</v>
      </c>
      <c r="O247" s="176">
        <v>5.8785999999999996</v>
      </c>
      <c r="P247" s="176">
        <v>7.7881</v>
      </c>
      <c r="Q247" s="176">
        <v>7.9856999999999996</v>
      </c>
      <c r="R247" s="176">
        <v>9.9899000000000004</v>
      </c>
      <c r="S247" s="118"/>
    </row>
    <row r="248" spans="1:19" x14ac:dyDescent="0.3">
      <c r="A248" s="172" t="s">
        <v>1865</v>
      </c>
      <c r="B248" s="172" t="s">
        <v>1751</v>
      </c>
      <c r="C248" s="172">
        <v>112868</v>
      </c>
      <c r="D248" s="175">
        <v>44158</v>
      </c>
      <c r="E248" s="176">
        <v>20.3688</v>
      </c>
      <c r="F248" s="176">
        <v>-1.9111</v>
      </c>
      <c r="G248" s="176">
        <v>-1.9111</v>
      </c>
      <c r="H248" s="176">
        <v>4.5213000000000001</v>
      </c>
      <c r="I248" s="176">
        <v>17.589400000000001</v>
      </c>
      <c r="J248" s="176">
        <v>22.011500000000002</v>
      </c>
      <c r="K248" s="176">
        <v>12.2552</v>
      </c>
      <c r="L248" s="176">
        <v>18.690300000000001</v>
      </c>
      <c r="M248" s="176">
        <v>4.7041000000000004</v>
      </c>
      <c r="N248" s="176">
        <v>6.1125999999999996</v>
      </c>
      <c r="O248" s="176">
        <v>2.3374999999999999</v>
      </c>
      <c r="P248" s="176">
        <v>5.5088999999999997</v>
      </c>
      <c r="Q248" s="176">
        <v>6.8612000000000002</v>
      </c>
      <c r="R248" s="176">
        <v>4.0305</v>
      </c>
      <c r="S248" s="118" t="s">
        <v>1879</v>
      </c>
    </row>
    <row r="249" spans="1:19" x14ac:dyDescent="0.3">
      <c r="A249" s="172" t="s">
        <v>1865</v>
      </c>
      <c r="B249" s="172" t="s">
        <v>1727</v>
      </c>
      <c r="C249" s="172">
        <v>119635</v>
      </c>
      <c r="D249" s="175">
        <v>44158</v>
      </c>
      <c r="E249" s="176">
        <v>21.5367</v>
      </c>
      <c r="F249" s="176">
        <v>-1.0732999999999999</v>
      </c>
      <c r="G249" s="176">
        <v>-1.0732999999999999</v>
      </c>
      <c r="H249" s="176">
        <v>5.3464</v>
      </c>
      <c r="I249" s="176">
        <v>18.261199999999999</v>
      </c>
      <c r="J249" s="176">
        <v>22.497699999999998</v>
      </c>
      <c r="K249" s="176">
        <v>12.9946</v>
      </c>
      <c r="L249" s="176">
        <v>19.536100000000001</v>
      </c>
      <c r="M249" s="176">
        <v>5.5529999999999999</v>
      </c>
      <c r="N249" s="176">
        <v>7.1018999999999997</v>
      </c>
      <c r="O249" s="176">
        <v>3.4798</v>
      </c>
      <c r="P249" s="176">
        <v>6.49</v>
      </c>
      <c r="Q249" s="176">
        <v>7.7192999999999996</v>
      </c>
      <c r="R249" s="176">
        <v>4.9157000000000002</v>
      </c>
      <c r="S249" s="118" t="s">
        <v>1879</v>
      </c>
    </row>
    <row r="250" spans="1:19" x14ac:dyDescent="0.3">
      <c r="A250" s="172" t="s">
        <v>1865</v>
      </c>
      <c r="B250" s="172" t="s">
        <v>1728</v>
      </c>
      <c r="C250" s="172">
        <v>148106</v>
      </c>
      <c r="D250" s="175">
        <v>44158</v>
      </c>
      <c r="E250" s="176">
        <v>1.2074</v>
      </c>
      <c r="F250" s="176">
        <v>8.0667000000000009</v>
      </c>
      <c r="G250" s="176">
        <v>8.0667000000000009</v>
      </c>
      <c r="H250" s="176">
        <v>8.1805000000000003</v>
      </c>
      <c r="I250" s="176">
        <v>8.2312999999999992</v>
      </c>
      <c r="J250" s="176">
        <v>8.3476999999999997</v>
      </c>
      <c r="K250" s="176">
        <v>8.5120000000000005</v>
      </c>
      <c r="L250" s="176">
        <v>8.7012999999999998</v>
      </c>
      <c r="M250" s="176">
        <v>8.8637999999999995</v>
      </c>
      <c r="N250" s="176"/>
      <c r="O250" s="176"/>
      <c r="P250" s="176"/>
      <c r="Q250" s="176">
        <v>8.8673000000000002</v>
      </c>
      <c r="R250" s="176"/>
      <c r="S250" s="118" t="s">
        <v>1880</v>
      </c>
    </row>
    <row r="251" spans="1:19" x14ac:dyDescent="0.3">
      <c r="A251" s="172" t="s">
        <v>1865</v>
      </c>
      <c r="B251" s="172" t="s">
        <v>1752</v>
      </c>
      <c r="C251" s="172">
        <v>148105</v>
      </c>
      <c r="D251" s="175">
        <v>44158</v>
      </c>
      <c r="E251" s="176">
        <v>1.1529</v>
      </c>
      <c r="F251" s="176">
        <v>8.4482999999999997</v>
      </c>
      <c r="G251" s="176">
        <v>8.4482999999999997</v>
      </c>
      <c r="H251" s="176">
        <v>8.25</v>
      </c>
      <c r="I251" s="176">
        <v>8.3940000000000001</v>
      </c>
      <c r="J251" s="176">
        <v>8.4344000000000001</v>
      </c>
      <c r="K251" s="176">
        <v>8.5363000000000007</v>
      </c>
      <c r="L251" s="176">
        <v>8.7202999999999999</v>
      </c>
      <c r="M251" s="176">
        <v>8.8683999999999994</v>
      </c>
      <c r="N251" s="176"/>
      <c r="O251" s="176"/>
      <c r="P251" s="176"/>
      <c r="Q251" s="176">
        <v>8.8765000000000001</v>
      </c>
      <c r="R251" s="176"/>
      <c r="S251" s="118" t="s">
        <v>1880</v>
      </c>
    </row>
    <row r="252" spans="1:19" x14ac:dyDescent="0.3">
      <c r="A252" s="172" t="s">
        <v>1865</v>
      </c>
      <c r="B252" s="172" t="s">
        <v>1729</v>
      </c>
      <c r="C252" s="172">
        <v>120779</v>
      </c>
      <c r="D252" s="175">
        <v>44158</v>
      </c>
      <c r="E252" s="176">
        <v>46.933999999999997</v>
      </c>
      <c r="F252" s="176">
        <v>38.800400000000003</v>
      </c>
      <c r="G252" s="176">
        <v>38.800400000000003</v>
      </c>
      <c r="H252" s="176">
        <v>46.5794</v>
      </c>
      <c r="I252" s="176">
        <v>65.532799999999995</v>
      </c>
      <c r="J252" s="176">
        <v>51.610700000000001</v>
      </c>
      <c r="K252" s="176">
        <v>30.7332</v>
      </c>
      <c r="L252" s="176">
        <v>32.085999999999999</v>
      </c>
      <c r="M252" s="176">
        <v>13.564399999999999</v>
      </c>
      <c r="N252" s="176">
        <v>8.8328000000000007</v>
      </c>
      <c r="O252" s="176">
        <v>5.4701000000000004</v>
      </c>
      <c r="P252" s="176">
        <v>7.7994000000000003</v>
      </c>
      <c r="Q252" s="176">
        <v>9.3704999999999998</v>
      </c>
      <c r="R252" s="176">
        <v>6.6627999999999998</v>
      </c>
      <c r="S252" s="118" t="s">
        <v>1880</v>
      </c>
    </row>
    <row r="253" spans="1:19" x14ac:dyDescent="0.3">
      <c r="A253" s="172" t="s">
        <v>1865</v>
      </c>
      <c r="B253" s="172" t="s">
        <v>1753</v>
      </c>
      <c r="C253" s="172">
        <v>102535</v>
      </c>
      <c r="D253" s="175">
        <v>44158</v>
      </c>
      <c r="E253" s="176">
        <v>44.586399999999998</v>
      </c>
      <c r="F253" s="176">
        <v>38.1586</v>
      </c>
      <c r="G253" s="176">
        <v>38.1586</v>
      </c>
      <c r="H253" s="176">
        <v>45.939799999999998</v>
      </c>
      <c r="I253" s="176">
        <v>64.885400000000004</v>
      </c>
      <c r="J253" s="176">
        <v>50.954500000000003</v>
      </c>
      <c r="K253" s="176">
        <v>30.047499999999999</v>
      </c>
      <c r="L253" s="176">
        <v>31.3371</v>
      </c>
      <c r="M253" s="176">
        <v>12.843299999999999</v>
      </c>
      <c r="N253" s="176">
        <v>8.1164000000000005</v>
      </c>
      <c r="O253" s="176">
        <v>4.7698999999999998</v>
      </c>
      <c r="P253" s="176">
        <v>7.0502000000000002</v>
      </c>
      <c r="Q253" s="176">
        <v>9.2193000000000005</v>
      </c>
      <c r="R253" s="176">
        <v>5.9558</v>
      </c>
      <c r="S253" s="118" t="s">
        <v>1880</v>
      </c>
    </row>
    <row r="254" spans="1:19" x14ac:dyDescent="0.3">
      <c r="A254" s="177" t="s">
        <v>27</v>
      </c>
      <c r="B254" s="172"/>
      <c r="C254" s="172"/>
      <c r="D254" s="172"/>
      <c r="E254" s="172"/>
      <c r="F254" s="178">
        <v>29.065168181818194</v>
      </c>
      <c r="G254" s="178">
        <v>29.065168181818194</v>
      </c>
      <c r="H254" s="178">
        <v>28.333945454545457</v>
      </c>
      <c r="I254" s="178">
        <v>33.327231818181808</v>
      </c>
      <c r="J254" s="178">
        <v>29.467561363636364</v>
      </c>
      <c r="K254" s="178">
        <v>18.020931818181815</v>
      </c>
      <c r="L254" s="178">
        <v>22.320615909090904</v>
      </c>
      <c r="M254" s="178">
        <v>7.7448613636363612</v>
      </c>
      <c r="N254" s="178">
        <v>8.0079238095238114</v>
      </c>
      <c r="O254" s="178">
        <v>5.5969714285714289</v>
      </c>
      <c r="P254" s="178">
        <v>7.4436349999999987</v>
      </c>
      <c r="Q254" s="178">
        <v>8.6322863636363643</v>
      </c>
      <c r="R254" s="178">
        <v>7.9690476190476192</v>
      </c>
      <c r="S254" s="118"/>
    </row>
    <row r="255" spans="1:19" x14ac:dyDescent="0.3">
      <c r="A255" s="177" t="s">
        <v>408</v>
      </c>
      <c r="B255" s="172"/>
      <c r="C255" s="172"/>
      <c r="D255" s="172"/>
      <c r="E255" s="172"/>
      <c r="F255" s="178">
        <v>19.139700000000001</v>
      </c>
      <c r="G255" s="178">
        <v>19.139700000000001</v>
      </c>
      <c r="H255" s="178">
        <v>21.533799999999999</v>
      </c>
      <c r="I255" s="178">
        <v>29.093450000000001</v>
      </c>
      <c r="J255" s="178">
        <v>27.124499999999998</v>
      </c>
      <c r="K255" s="178">
        <v>17.29185</v>
      </c>
      <c r="L255" s="178">
        <v>22.494399999999999</v>
      </c>
      <c r="M255" s="178">
        <v>7.9819499999999994</v>
      </c>
      <c r="N255" s="178">
        <v>8.2487500000000011</v>
      </c>
      <c r="O255" s="178">
        <v>5.9009</v>
      </c>
      <c r="P255" s="178">
        <v>7.6871</v>
      </c>
      <c r="Q255" s="178">
        <v>8.8061000000000007</v>
      </c>
      <c r="R255" s="178">
        <v>8.2508999999999997</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613</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614</v>
      </c>
      <c r="B258" s="172" t="s">
        <v>615</v>
      </c>
      <c r="C258" s="172">
        <v>105460</v>
      </c>
      <c r="D258" s="175">
        <v>44158</v>
      </c>
      <c r="E258" s="176">
        <v>55.18</v>
      </c>
      <c r="F258" s="176">
        <v>0.58330000000000004</v>
      </c>
      <c r="G258" s="176">
        <v>0.58330000000000004</v>
      </c>
      <c r="H258" s="176">
        <v>2.0907</v>
      </c>
      <c r="I258" s="176">
        <v>4.1722000000000001</v>
      </c>
      <c r="J258" s="176">
        <v>8.0054999999999996</v>
      </c>
      <c r="K258" s="176">
        <v>10.382099999999999</v>
      </c>
      <c r="L258" s="176">
        <v>38.678100000000001</v>
      </c>
      <c r="M258" s="176">
        <v>6.484</v>
      </c>
      <c r="N258" s="176">
        <v>14.339</v>
      </c>
      <c r="O258" s="176">
        <v>6.7126999999999999</v>
      </c>
      <c r="P258" s="176">
        <v>12.678000000000001</v>
      </c>
      <c r="Q258" s="176">
        <v>13.350199999999999</v>
      </c>
      <c r="R258" s="176">
        <v>11.135899999999999</v>
      </c>
      <c r="S258" s="118" t="s">
        <v>1881</v>
      </c>
    </row>
    <row r="259" spans="1:19" x14ac:dyDescent="0.3">
      <c r="A259" s="172" t="s">
        <v>614</v>
      </c>
      <c r="B259" s="172" t="s">
        <v>616</v>
      </c>
      <c r="C259" s="172">
        <v>120348</v>
      </c>
      <c r="D259" s="175">
        <v>44158</v>
      </c>
      <c r="E259" s="176">
        <v>61.17</v>
      </c>
      <c r="F259" s="176">
        <v>0.59199999999999997</v>
      </c>
      <c r="G259" s="176">
        <v>0.59199999999999997</v>
      </c>
      <c r="H259" s="176">
        <v>2.1373000000000002</v>
      </c>
      <c r="I259" s="176">
        <v>4.2256</v>
      </c>
      <c r="J259" s="176">
        <v>8.1315000000000008</v>
      </c>
      <c r="K259" s="176">
        <v>10.734999999999999</v>
      </c>
      <c r="L259" s="176">
        <v>39.561900000000001</v>
      </c>
      <c r="M259" s="176">
        <v>7.4477000000000002</v>
      </c>
      <c r="N259" s="176">
        <v>15.677</v>
      </c>
      <c r="O259" s="176">
        <v>8.0062999999999995</v>
      </c>
      <c r="P259" s="176">
        <v>14.2651</v>
      </c>
      <c r="Q259" s="176">
        <v>17.185099999999998</v>
      </c>
      <c r="R259" s="176">
        <v>12.3964</v>
      </c>
      <c r="S259" s="118" t="s">
        <v>1881</v>
      </c>
    </row>
    <row r="260" spans="1:19" x14ac:dyDescent="0.3">
      <c r="A260" s="172" t="s">
        <v>614</v>
      </c>
      <c r="B260" s="172" t="s">
        <v>617</v>
      </c>
      <c r="C260" s="172">
        <v>103040</v>
      </c>
      <c r="D260" s="175">
        <v>44158</v>
      </c>
      <c r="E260" s="176">
        <v>59.024000000000001</v>
      </c>
      <c r="F260" s="176">
        <v>0.62050000000000005</v>
      </c>
      <c r="G260" s="176">
        <v>0.62050000000000005</v>
      </c>
      <c r="H260" s="176">
        <v>2.3584999999999998</v>
      </c>
      <c r="I260" s="176">
        <v>4.0491999999999999</v>
      </c>
      <c r="J260" s="176">
        <v>7.8674999999999997</v>
      </c>
      <c r="K260" s="176">
        <v>12.3988</v>
      </c>
      <c r="L260" s="176">
        <v>41.128100000000003</v>
      </c>
      <c r="M260" s="176">
        <v>4.3509000000000002</v>
      </c>
      <c r="N260" s="176">
        <v>8.9365000000000006</v>
      </c>
      <c r="O260" s="176">
        <v>7.5011999999999999</v>
      </c>
      <c r="P260" s="176">
        <v>11.9679</v>
      </c>
      <c r="Q260" s="176">
        <v>12.2723</v>
      </c>
      <c r="R260" s="176">
        <v>10.5037</v>
      </c>
      <c r="S260" s="118" t="s">
        <v>1882</v>
      </c>
    </row>
    <row r="261" spans="1:19" x14ac:dyDescent="0.3">
      <c r="A261" s="172" t="s">
        <v>614</v>
      </c>
      <c r="B261" s="172" t="s">
        <v>618</v>
      </c>
      <c r="C261" s="172">
        <v>119769</v>
      </c>
      <c r="D261" s="175">
        <v>44158</v>
      </c>
      <c r="E261" s="176">
        <v>65.373999999999995</v>
      </c>
      <c r="F261" s="176">
        <v>0.63270000000000004</v>
      </c>
      <c r="G261" s="176">
        <v>0.63270000000000004</v>
      </c>
      <c r="H261" s="176">
        <v>2.3948999999999998</v>
      </c>
      <c r="I261" s="176">
        <v>4.1020000000000003</v>
      </c>
      <c r="J261" s="176">
        <v>7.9901999999999997</v>
      </c>
      <c r="K261" s="176">
        <v>12.787699999999999</v>
      </c>
      <c r="L261" s="176">
        <v>42.095799999999997</v>
      </c>
      <c r="M261" s="176">
        <v>5.4130000000000003</v>
      </c>
      <c r="N261" s="176">
        <v>10.3955</v>
      </c>
      <c r="O261" s="176">
        <v>8.9559999999999995</v>
      </c>
      <c r="P261" s="176">
        <v>13.6349</v>
      </c>
      <c r="Q261" s="176">
        <v>13.8682</v>
      </c>
      <c r="R261" s="176">
        <v>12.0466</v>
      </c>
      <c r="S261" s="118" t="s">
        <v>1882</v>
      </c>
    </row>
    <row r="262" spans="1:19" x14ac:dyDescent="0.3">
      <c r="A262" s="172" t="s">
        <v>614</v>
      </c>
      <c r="B262" s="172" t="s">
        <v>619</v>
      </c>
      <c r="C262" s="172">
        <v>119724</v>
      </c>
      <c r="D262" s="175">
        <v>44158</v>
      </c>
      <c r="E262" s="176">
        <v>36.671078621430802</v>
      </c>
      <c r="F262" s="176">
        <v>0.45250000000000001</v>
      </c>
      <c r="G262" s="176">
        <v>0.45250000000000001</v>
      </c>
      <c r="H262" s="176">
        <v>3.3184999999999998</v>
      </c>
      <c r="I262" s="176">
        <v>5.7911000000000001</v>
      </c>
      <c r="J262" s="176">
        <v>9.6039999999999992</v>
      </c>
      <c r="K262" s="176">
        <v>12.571099999999999</v>
      </c>
      <c r="L262" s="176">
        <v>51.038899999999998</v>
      </c>
      <c r="M262" s="176">
        <v>14.0448</v>
      </c>
      <c r="N262" s="176">
        <v>17.2363</v>
      </c>
      <c r="O262" s="176">
        <v>0.87580000000000002</v>
      </c>
      <c r="P262" s="176">
        <v>7.5869999999999997</v>
      </c>
      <c r="Q262" s="176">
        <v>9.9946999999999999</v>
      </c>
      <c r="R262" s="176">
        <v>8.3537999999999997</v>
      </c>
      <c r="S262" s="118" t="s">
        <v>1881</v>
      </c>
    </row>
    <row r="263" spans="1:19" x14ac:dyDescent="0.3">
      <c r="A263" s="172" t="s">
        <v>614</v>
      </c>
      <c r="B263" s="172" t="s">
        <v>620</v>
      </c>
      <c r="C263" s="172">
        <v>100915</v>
      </c>
      <c r="D263" s="175">
        <v>44158</v>
      </c>
      <c r="E263" s="176">
        <v>303.98017005205799</v>
      </c>
      <c r="F263" s="176">
        <v>0.44819999999999999</v>
      </c>
      <c r="G263" s="176">
        <v>0.44819999999999999</v>
      </c>
      <c r="H263" s="176">
        <v>3.3016999999999999</v>
      </c>
      <c r="I263" s="176">
        <v>5.7675000000000001</v>
      </c>
      <c r="J263" s="176">
        <v>9.5474999999999994</v>
      </c>
      <c r="K263" s="176">
        <v>12.3947</v>
      </c>
      <c r="L263" s="176">
        <v>50.583500000000001</v>
      </c>
      <c r="M263" s="176">
        <v>13.552899999999999</v>
      </c>
      <c r="N263" s="176">
        <v>16.555800000000001</v>
      </c>
      <c r="O263" s="176">
        <v>0.22109999999999999</v>
      </c>
      <c r="P263" s="176">
        <v>6.8864000000000001</v>
      </c>
      <c r="Q263" s="176">
        <v>17.2959</v>
      </c>
      <c r="R263" s="176">
        <v>7.7393999999999998</v>
      </c>
      <c r="S263" s="118" t="s">
        <v>1881</v>
      </c>
    </row>
    <row r="264" spans="1:19" x14ac:dyDescent="0.3">
      <c r="A264" s="177" t="s">
        <v>27</v>
      </c>
      <c r="B264" s="172"/>
      <c r="C264" s="172"/>
      <c r="D264" s="172"/>
      <c r="E264" s="172"/>
      <c r="F264" s="178">
        <v>0.55486666666666673</v>
      </c>
      <c r="G264" s="178">
        <v>0.55486666666666673</v>
      </c>
      <c r="H264" s="178">
        <v>2.6002666666666667</v>
      </c>
      <c r="I264" s="178">
        <v>4.6845999999999997</v>
      </c>
      <c r="J264" s="178">
        <v>8.5243666666666673</v>
      </c>
      <c r="K264" s="178">
        <v>11.878233333333334</v>
      </c>
      <c r="L264" s="178">
        <v>43.847716666666678</v>
      </c>
      <c r="M264" s="178">
        <v>8.5488833333333343</v>
      </c>
      <c r="N264" s="178">
        <v>13.856683333333335</v>
      </c>
      <c r="O264" s="178">
        <v>5.3788499999999999</v>
      </c>
      <c r="P264" s="178">
        <v>11.169883333333333</v>
      </c>
      <c r="Q264" s="178">
        <v>13.994400000000001</v>
      </c>
      <c r="R264" s="178">
        <v>10.362633333333333</v>
      </c>
      <c r="S264" s="118"/>
    </row>
    <row r="265" spans="1:19" x14ac:dyDescent="0.3">
      <c r="A265" s="177" t="s">
        <v>408</v>
      </c>
      <c r="B265" s="172"/>
      <c r="C265" s="172"/>
      <c r="D265" s="172"/>
      <c r="E265" s="172"/>
      <c r="F265" s="178">
        <v>0.58765000000000001</v>
      </c>
      <c r="G265" s="178">
        <v>0.58765000000000001</v>
      </c>
      <c r="H265" s="178">
        <v>2.3766999999999996</v>
      </c>
      <c r="I265" s="178">
        <v>4.1989000000000001</v>
      </c>
      <c r="J265" s="178">
        <v>8.0685000000000002</v>
      </c>
      <c r="K265" s="178">
        <v>12.396750000000001</v>
      </c>
      <c r="L265" s="178">
        <v>41.61195</v>
      </c>
      <c r="M265" s="178">
        <v>6.9658499999999997</v>
      </c>
      <c r="N265" s="178">
        <v>15.007999999999999</v>
      </c>
      <c r="O265" s="178">
        <v>7.1069499999999994</v>
      </c>
      <c r="P265" s="178">
        <v>12.322950000000001</v>
      </c>
      <c r="Q265" s="178">
        <v>13.6092</v>
      </c>
      <c r="R265" s="178">
        <v>10.819800000000001</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621</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622</v>
      </c>
      <c r="B268" s="172" t="s">
        <v>623</v>
      </c>
      <c r="C268" s="172">
        <v>103178</v>
      </c>
      <c r="D268" s="175">
        <v>44158</v>
      </c>
      <c r="E268" s="176">
        <v>85.223500000000001</v>
      </c>
      <c r="F268" s="176">
        <v>6.8136000000000001</v>
      </c>
      <c r="G268" s="176">
        <v>6.8136000000000001</v>
      </c>
      <c r="H268" s="176">
        <v>12.95</v>
      </c>
      <c r="I268" s="176">
        <v>12.9338</v>
      </c>
      <c r="J268" s="176">
        <v>9.48</v>
      </c>
      <c r="K268" s="176">
        <v>10.7661</v>
      </c>
      <c r="L268" s="176">
        <v>11.397399999999999</v>
      </c>
      <c r="M268" s="176">
        <v>12.386900000000001</v>
      </c>
      <c r="N268" s="176">
        <v>11.756</v>
      </c>
      <c r="O268" s="176">
        <v>9.3073999999999995</v>
      </c>
      <c r="P268" s="176">
        <v>9.0624000000000002</v>
      </c>
      <c r="Q268" s="176">
        <v>9.4444999999999997</v>
      </c>
      <c r="R268" s="176">
        <v>11.122199999999999</v>
      </c>
      <c r="S268" s="118"/>
    </row>
    <row r="269" spans="1:19" x14ac:dyDescent="0.3">
      <c r="A269" s="172" t="s">
        <v>622</v>
      </c>
      <c r="B269" s="172" t="s">
        <v>624</v>
      </c>
      <c r="C269" s="172">
        <v>119533</v>
      </c>
      <c r="D269" s="175">
        <v>44158</v>
      </c>
      <c r="E269" s="176">
        <v>85.998800000000003</v>
      </c>
      <c r="F269" s="176">
        <v>6.9504000000000001</v>
      </c>
      <c r="G269" s="176">
        <v>6.9504000000000001</v>
      </c>
      <c r="H269" s="176">
        <v>13.097899999999999</v>
      </c>
      <c r="I269" s="176">
        <v>13.083</v>
      </c>
      <c r="J269" s="176">
        <v>9.6303999999999998</v>
      </c>
      <c r="K269" s="176">
        <v>10.920199999999999</v>
      </c>
      <c r="L269" s="176">
        <v>11.565799999999999</v>
      </c>
      <c r="M269" s="176">
        <v>12.560700000000001</v>
      </c>
      <c r="N269" s="176">
        <v>11.924099999999999</v>
      </c>
      <c r="O269" s="176">
        <v>9.4495000000000005</v>
      </c>
      <c r="P269" s="176">
        <v>9.1942000000000004</v>
      </c>
      <c r="Q269" s="176">
        <v>9.3274000000000008</v>
      </c>
      <c r="R269" s="176">
        <v>11.270200000000001</v>
      </c>
      <c r="S269" s="118"/>
    </row>
    <row r="270" spans="1:19" x14ac:dyDescent="0.3">
      <c r="A270" s="172" t="s">
        <v>622</v>
      </c>
      <c r="B270" s="172" t="s">
        <v>625</v>
      </c>
      <c r="C270" s="172">
        <v>141588</v>
      </c>
      <c r="D270" s="175">
        <v>44158</v>
      </c>
      <c r="E270" s="176">
        <v>13.4298</v>
      </c>
      <c r="F270" s="176">
        <v>5.4381000000000004</v>
      </c>
      <c r="G270" s="176">
        <v>5.4381000000000004</v>
      </c>
      <c r="H270" s="176">
        <v>11.8063</v>
      </c>
      <c r="I270" s="176">
        <v>11.582599999999999</v>
      </c>
      <c r="J270" s="176">
        <v>9.6523000000000003</v>
      </c>
      <c r="K270" s="176">
        <v>11.074299999999999</v>
      </c>
      <c r="L270" s="176">
        <v>13.262499999999999</v>
      </c>
      <c r="M270" s="176">
        <v>12.4094</v>
      </c>
      <c r="N270" s="176">
        <v>12.241899999999999</v>
      </c>
      <c r="O270" s="176">
        <v>9.3020999999999994</v>
      </c>
      <c r="P270" s="176"/>
      <c r="Q270" s="176">
        <v>9.1529000000000007</v>
      </c>
      <c r="R270" s="176">
        <v>10.0585</v>
      </c>
      <c r="S270" s="118"/>
    </row>
    <row r="271" spans="1:19" x14ac:dyDescent="0.3">
      <c r="A271" s="172" t="s">
        <v>622</v>
      </c>
      <c r="B271" s="172" t="s">
        <v>626</v>
      </c>
      <c r="C271" s="172">
        <v>141593</v>
      </c>
      <c r="D271" s="175">
        <v>44158</v>
      </c>
      <c r="E271" s="176">
        <v>13.073600000000001</v>
      </c>
      <c r="F271" s="176">
        <v>4.8411999999999997</v>
      </c>
      <c r="G271" s="176">
        <v>4.8411999999999997</v>
      </c>
      <c r="H271" s="176">
        <v>11.1737</v>
      </c>
      <c r="I271" s="176">
        <v>10.933999999999999</v>
      </c>
      <c r="J271" s="176">
        <v>9.0023</v>
      </c>
      <c r="K271" s="176">
        <v>10.4087</v>
      </c>
      <c r="L271" s="176">
        <v>12.5351</v>
      </c>
      <c r="M271" s="176">
        <v>11.633599999999999</v>
      </c>
      <c r="N271" s="176">
        <v>11.4307</v>
      </c>
      <c r="O271" s="176">
        <v>8.4454999999999991</v>
      </c>
      <c r="P271" s="176"/>
      <c r="Q271" s="176">
        <v>8.2850000000000001</v>
      </c>
      <c r="R271" s="176">
        <v>9.2439</v>
      </c>
      <c r="S271" s="118"/>
    </row>
    <row r="272" spans="1:19" x14ac:dyDescent="0.3">
      <c r="A272" s="172" t="s">
        <v>622</v>
      </c>
      <c r="B272" s="172" t="s">
        <v>627</v>
      </c>
      <c r="C272" s="172">
        <v>117951</v>
      </c>
      <c r="D272" s="175">
        <v>44158</v>
      </c>
      <c r="E272" s="176">
        <v>21.648700000000002</v>
      </c>
      <c r="F272" s="176">
        <v>5.6788999999999996</v>
      </c>
      <c r="G272" s="176">
        <v>5.6788999999999996</v>
      </c>
      <c r="H272" s="176">
        <v>9.1103000000000005</v>
      </c>
      <c r="I272" s="176">
        <v>9.0272000000000006</v>
      </c>
      <c r="J272" s="176">
        <v>7.7519999999999998</v>
      </c>
      <c r="K272" s="176">
        <v>9.4001999999999999</v>
      </c>
      <c r="L272" s="176">
        <v>9.7756000000000007</v>
      </c>
      <c r="M272" s="176">
        <v>9.6378000000000004</v>
      </c>
      <c r="N272" s="176">
        <v>9.5275999999999996</v>
      </c>
      <c r="O272" s="176">
        <v>5.1999000000000004</v>
      </c>
      <c r="P272" s="176">
        <v>6.5986000000000002</v>
      </c>
      <c r="Q272" s="176">
        <v>6.6199000000000003</v>
      </c>
      <c r="R272" s="176">
        <v>5.8642000000000003</v>
      </c>
      <c r="S272" s="118"/>
    </row>
    <row r="273" spans="1:19" x14ac:dyDescent="0.3">
      <c r="A273" s="172" t="s">
        <v>622</v>
      </c>
      <c r="B273" s="172" t="s">
        <v>628</v>
      </c>
      <c r="C273" s="172">
        <v>119984</v>
      </c>
      <c r="D273" s="175">
        <v>44158</v>
      </c>
      <c r="E273" s="176">
        <v>22.5654</v>
      </c>
      <c r="F273" s="176">
        <v>6.1497000000000002</v>
      </c>
      <c r="G273" s="176">
        <v>6.1497000000000002</v>
      </c>
      <c r="H273" s="176">
        <v>9.5684000000000005</v>
      </c>
      <c r="I273" s="176">
        <v>9.4853000000000005</v>
      </c>
      <c r="J273" s="176">
        <v>8.2070000000000007</v>
      </c>
      <c r="K273" s="176">
        <v>9.8615999999999993</v>
      </c>
      <c r="L273" s="176">
        <v>10.3262</v>
      </c>
      <c r="M273" s="176">
        <v>10.1326</v>
      </c>
      <c r="N273" s="176">
        <v>9.9893000000000001</v>
      </c>
      <c r="O273" s="176">
        <v>5.6481000000000003</v>
      </c>
      <c r="P273" s="176">
        <v>7.1767000000000003</v>
      </c>
      <c r="Q273" s="176">
        <v>7.8526999999999996</v>
      </c>
      <c r="R273" s="176">
        <v>6.3152999999999997</v>
      </c>
      <c r="S273" s="118"/>
    </row>
    <row r="274" spans="1:19" x14ac:dyDescent="0.3">
      <c r="A274" s="172" t="s">
        <v>622</v>
      </c>
      <c r="B274" s="172" t="s">
        <v>629</v>
      </c>
      <c r="C274" s="172">
        <v>126685</v>
      </c>
      <c r="D274" s="175">
        <v>44158</v>
      </c>
      <c r="E274" s="176">
        <v>17.979199999999999</v>
      </c>
      <c r="F274" s="176">
        <v>4.4679000000000002</v>
      </c>
      <c r="G274" s="176">
        <v>4.4679000000000002</v>
      </c>
      <c r="H274" s="176">
        <v>10.4239</v>
      </c>
      <c r="I274" s="176">
        <v>9.7812000000000001</v>
      </c>
      <c r="J274" s="176">
        <v>8.0507000000000009</v>
      </c>
      <c r="K274" s="176">
        <v>10.025</v>
      </c>
      <c r="L274" s="176">
        <v>9.3886000000000003</v>
      </c>
      <c r="M274" s="176">
        <v>10.5014</v>
      </c>
      <c r="N274" s="176">
        <v>10.233599999999999</v>
      </c>
      <c r="O274" s="176">
        <v>8.6287000000000003</v>
      </c>
      <c r="P274" s="176">
        <v>8.56</v>
      </c>
      <c r="Q274" s="176">
        <v>9.0137999999999998</v>
      </c>
      <c r="R274" s="176">
        <v>10.7333</v>
      </c>
      <c r="S274" s="118" t="s">
        <v>1873</v>
      </c>
    </row>
    <row r="275" spans="1:19" x14ac:dyDescent="0.3">
      <c r="A275" s="172" t="s">
        <v>622</v>
      </c>
      <c r="B275" s="172" t="s">
        <v>630</v>
      </c>
      <c r="C275" s="172">
        <v>126687</v>
      </c>
      <c r="D275" s="175">
        <v>44158</v>
      </c>
      <c r="E275" s="176">
        <v>17.279299999999999</v>
      </c>
      <c r="F275" s="176">
        <v>3.8033999999999999</v>
      </c>
      <c r="G275" s="176">
        <v>3.8033999999999999</v>
      </c>
      <c r="H275" s="176">
        <v>9.7851999999999997</v>
      </c>
      <c r="I275" s="176">
        <v>9.1453000000000007</v>
      </c>
      <c r="J275" s="176">
        <v>7.4123999999999999</v>
      </c>
      <c r="K275" s="176">
        <v>9.3572000000000006</v>
      </c>
      <c r="L275" s="176">
        <v>8.6792999999999996</v>
      </c>
      <c r="M275" s="176">
        <v>9.7766999999999999</v>
      </c>
      <c r="N275" s="176">
        <v>9.4792000000000005</v>
      </c>
      <c r="O275" s="176">
        <v>7.8651999999999997</v>
      </c>
      <c r="P275" s="176">
        <v>7.8037000000000001</v>
      </c>
      <c r="Q275" s="176">
        <v>8.3788</v>
      </c>
      <c r="R275" s="176">
        <v>9.9467999999999996</v>
      </c>
      <c r="S275" s="118" t="s">
        <v>1873</v>
      </c>
    </row>
    <row r="276" spans="1:19" x14ac:dyDescent="0.3">
      <c r="A276" s="172" t="s">
        <v>622</v>
      </c>
      <c r="B276" s="172" t="s">
        <v>631</v>
      </c>
      <c r="C276" s="172">
        <v>144646</v>
      </c>
      <c r="D276" s="175">
        <v>44158</v>
      </c>
      <c r="E276" s="176">
        <v>12.6662</v>
      </c>
      <c r="F276" s="176">
        <v>5.1891999999999996</v>
      </c>
      <c r="G276" s="176">
        <v>5.1891999999999996</v>
      </c>
      <c r="H276" s="176">
        <v>7.7103999999999999</v>
      </c>
      <c r="I276" s="176">
        <v>9.3577999999999992</v>
      </c>
      <c r="J276" s="176">
        <v>6.8535000000000004</v>
      </c>
      <c r="K276" s="176">
        <v>7.0319000000000003</v>
      </c>
      <c r="L276" s="176">
        <v>8.9135000000000009</v>
      </c>
      <c r="M276" s="176">
        <v>9.8719999999999999</v>
      </c>
      <c r="N276" s="176">
        <v>9.6463999999999999</v>
      </c>
      <c r="O276" s="176"/>
      <c r="P276" s="176"/>
      <c r="Q276" s="176">
        <v>11.3119</v>
      </c>
      <c r="R276" s="176">
        <v>11.2058</v>
      </c>
      <c r="S276" s="118" t="s">
        <v>1873</v>
      </c>
    </row>
    <row r="277" spans="1:19" x14ac:dyDescent="0.3">
      <c r="A277" s="172" t="s">
        <v>622</v>
      </c>
      <c r="B277" s="172" t="s">
        <v>632</v>
      </c>
      <c r="C277" s="172">
        <v>144644</v>
      </c>
      <c r="D277" s="175">
        <v>44158</v>
      </c>
      <c r="E277" s="176">
        <v>12.596</v>
      </c>
      <c r="F277" s="176">
        <v>4.9282000000000004</v>
      </c>
      <c r="G277" s="176">
        <v>4.9282000000000004</v>
      </c>
      <c r="H277" s="176">
        <v>7.4623999999999997</v>
      </c>
      <c r="I277" s="176">
        <v>9.1182999999999996</v>
      </c>
      <c r="J277" s="176">
        <v>6.6082000000000001</v>
      </c>
      <c r="K277" s="176">
        <v>6.7907999999999999</v>
      </c>
      <c r="L277" s="176">
        <v>8.6594999999999995</v>
      </c>
      <c r="M277" s="176">
        <v>9.6029</v>
      </c>
      <c r="N277" s="176">
        <v>9.3667999999999996</v>
      </c>
      <c r="O277" s="176"/>
      <c r="P277" s="176"/>
      <c r="Q277" s="176">
        <v>11.031700000000001</v>
      </c>
      <c r="R277" s="176">
        <v>10.925599999999999</v>
      </c>
      <c r="S277" s="118" t="s">
        <v>1873</v>
      </c>
    </row>
    <row r="278" spans="1:19" x14ac:dyDescent="0.3">
      <c r="A278" s="172" t="s">
        <v>622</v>
      </c>
      <c r="B278" s="172" t="s">
        <v>633</v>
      </c>
      <c r="C278" s="172">
        <v>140333</v>
      </c>
      <c r="D278" s="175">
        <v>44158</v>
      </c>
      <c r="E278" s="176">
        <v>13.581099999999999</v>
      </c>
      <c r="F278" s="176">
        <v>5.3775000000000004</v>
      </c>
      <c r="G278" s="176">
        <v>5.3775000000000004</v>
      </c>
      <c r="H278" s="176">
        <v>4.8978999999999999</v>
      </c>
      <c r="I278" s="176">
        <v>5.2126999999999999</v>
      </c>
      <c r="J278" s="176">
        <v>5.0936000000000003</v>
      </c>
      <c r="K278" s="176">
        <v>5.5975999999999999</v>
      </c>
      <c r="L278" s="176">
        <v>-5.4333999999999998</v>
      </c>
      <c r="M278" s="176">
        <v>-1.0699999999999999E-2</v>
      </c>
      <c r="N278" s="176">
        <v>2.496</v>
      </c>
      <c r="O278" s="176">
        <v>0.52080000000000004</v>
      </c>
      <c r="P278" s="176">
        <v>3.7187000000000001</v>
      </c>
      <c r="Q278" s="176">
        <v>5.0815999999999999</v>
      </c>
      <c r="R278" s="176">
        <v>-0.97860000000000003</v>
      </c>
      <c r="S278" s="118"/>
    </row>
    <row r="279" spans="1:19" x14ac:dyDescent="0.3">
      <c r="A279" s="172" t="s">
        <v>622</v>
      </c>
      <c r="B279" s="172" t="s">
        <v>634</v>
      </c>
      <c r="C279" s="172">
        <v>140336</v>
      </c>
      <c r="D279" s="175">
        <v>44158</v>
      </c>
      <c r="E279" s="176">
        <v>13.1845</v>
      </c>
      <c r="F279" s="176">
        <v>4.9851999999999999</v>
      </c>
      <c r="G279" s="176">
        <v>4.9851999999999999</v>
      </c>
      <c r="H279" s="176">
        <v>4.4903000000000004</v>
      </c>
      <c r="I279" s="176">
        <v>4.8140000000000001</v>
      </c>
      <c r="J279" s="176">
        <v>4.6891999999999996</v>
      </c>
      <c r="K279" s="176">
        <v>5.19</v>
      </c>
      <c r="L279" s="176">
        <v>-5.8208000000000002</v>
      </c>
      <c r="M279" s="176">
        <v>-0.41149999999999998</v>
      </c>
      <c r="N279" s="176">
        <v>2.0855999999999999</v>
      </c>
      <c r="O279" s="176">
        <v>3.1600000000000003E-2</v>
      </c>
      <c r="P279" s="176">
        <v>3.2059000000000002</v>
      </c>
      <c r="Q279" s="176">
        <v>4.5723000000000003</v>
      </c>
      <c r="R279" s="176">
        <v>-1.4257</v>
      </c>
      <c r="S279" s="118"/>
    </row>
    <row r="280" spans="1:19" x14ac:dyDescent="0.3">
      <c r="A280" s="172" t="s">
        <v>622</v>
      </c>
      <c r="B280" s="172" t="s">
        <v>635</v>
      </c>
      <c r="C280" s="172">
        <v>100528</v>
      </c>
      <c r="D280" s="175">
        <v>44158</v>
      </c>
      <c r="E280" s="176">
        <v>76.414000000000001</v>
      </c>
      <c r="F280" s="176">
        <v>6.0533999999999999</v>
      </c>
      <c r="G280" s="176">
        <v>6.0533999999999999</v>
      </c>
      <c r="H280" s="176">
        <v>10.769500000000001</v>
      </c>
      <c r="I280" s="176">
        <v>12.5716</v>
      </c>
      <c r="J280" s="176">
        <v>11.6913</v>
      </c>
      <c r="K280" s="176">
        <v>12.3475</v>
      </c>
      <c r="L280" s="176">
        <v>11.8476</v>
      </c>
      <c r="M280" s="176">
        <v>7.3773999999999997</v>
      </c>
      <c r="N280" s="176">
        <v>8.8826000000000001</v>
      </c>
      <c r="O280" s="176">
        <v>8.4710000000000001</v>
      </c>
      <c r="P280" s="176">
        <v>8.4762000000000004</v>
      </c>
      <c r="Q280" s="176">
        <v>9.0648999999999997</v>
      </c>
      <c r="R280" s="176">
        <v>9.9710000000000001</v>
      </c>
      <c r="S280" s="118"/>
    </row>
    <row r="281" spans="1:19" x14ac:dyDescent="0.3">
      <c r="A281" s="172" t="s">
        <v>622</v>
      </c>
      <c r="B281" s="172" t="s">
        <v>636</v>
      </c>
      <c r="C281" s="172">
        <v>118569</v>
      </c>
      <c r="D281" s="175">
        <v>44158</v>
      </c>
      <c r="E281" s="176">
        <v>80.700299999999999</v>
      </c>
      <c r="F281" s="176">
        <v>6.6220999999999997</v>
      </c>
      <c r="G281" s="176">
        <v>6.6220999999999997</v>
      </c>
      <c r="H281" s="176">
        <v>11.333299999999999</v>
      </c>
      <c r="I281" s="176">
        <v>13.1371</v>
      </c>
      <c r="J281" s="176">
        <v>12.259399999999999</v>
      </c>
      <c r="K281" s="176">
        <v>12.926600000000001</v>
      </c>
      <c r="L281" s="176">
        <v>12.4504</v>
      </c>
      <c r="M281" s="176">
        <v>7.9859</v>
      </c>
      <c r="N281" s="176">
        <v>9.5066000000000006</v>
      </c>
      <c r="O281" s="176">
        <v>9.0925999999999991</v>
      </c>
      <c r="P281" s="176">
        <v>9.1273999999999997</v>
      </c>
      <c r="Q281" s="176">
        <v>9.6736000000000004</v>
      </c>
      <c r="R281" s="176">
        <v>10.5905</v>
      </c>
      <c r="S281" s="118"/>
    </row>
    <row r="282" spans="1:19" x14ac:dyDescent="0.3">
      <c r="A282" s="172" t="s">
        <v>622</v>
      </c>
      <c r="B282" s="172" t="s">
        <v>637</v>
      </c>
      <c r="C282" s="172">
        <v>148001</v>
      </c>
      <c r="D282" s="175"/>
      <c r="E282" s="176"/>
      <c r="F282" s="176"/>
      <c r="G282" s="176"/>
      <c r="H282" s="176"/>
      <c r="I282" s="176"/>
      <c r="J282" s="176"/>
      <c r="K282" s="176"/>
      <c r="L282" s="176"/>
      <c r="M282" s="176"/>
      <c r="N282" s="176"/>
      <c r="O282" s="176"/>
      <c r="P282" s="176"/>
      <c r="Q282" s="176"/>
      <c r="R282" s="176"/>
      <c r="S282" s="118" t="s">
        <v>1883</v>
      </c>
    </row>
    <row r="283" spans="1:19" x14ac:dyDescent="0.3">
      <c r="A283" s="172" t="s">
        <v>622</v>
      </c>
      <c r="B283" s="172" t="s">
        <v>638</v>
      </c>
      <c r="C283" s="172">
        <v>113070</v>
      </c>
      <c r="D283" s="175">
        <v>44158</v>
      </c>
      <c r="E283" s="176">
        <v>24.7576</v>
      </c>
      <c r="F283" s="176">
        <v>4.6703999999999999</v>
      </c>
      <c r="G283" s="176">
        <v>4.6703999999999999</v>
      </c>
      <c r="H283" s="176">
        <v>11.9216</v>
      </c>
      <c r="I283" s="176">
        <v>10.414199999999999</v>
      </c>
      <c r="J283" s="176">
        <v>8.1263000000000005</v>
      </c>
      <c r="K283" s="176">
        <v>10.631600000000001</v>
      </c>
      <c r="L283" s="176">
        <v>10.847099999999999</v>
      </c>
      <c r="M283" s="176">
        <v>11.6577</v>
      </c>
      <c r="N283" s="176">
        <v>11.416499999999999</v>
      </c>
      <c r="O283" s="176">
        <v>9.1968999999999994</v>
      </c>
      <c r="P283" s="176">
        <v>9.0886999999999993</v>
      </c>
      <c r="Q283" s="176">
        <v>9.0980000000000008</v>
      </c>
      <c r="R283" s="176">
        <v>11.3813</v>
      </c>
      <c r="S283" s="118"/>
    </row>
    <row r="284" spans="1:19" x14ac:dyDescent="0.3">
      <c r="A284" s="172" t="s">
        <v>622</v>
      </c>
      <c r="B284" s="172" t="s">
        <v>639</v>
      </c>
      <c r="C284" s="172">
        <v>118987</v>
      </c>
      <c r="D284" s="175">
        <v>44158</v>
      </c>
      <c r="E284" s="176">
        <v>24.9849</v>
      </c>
      <c r="F284" s="176">
        <v>4.9690000000000003</v>
      </c>
      <c r="G284" s="176">
        <v>4.9690000000000003</v>
      </c>
      <c r="H284" s="176">
        <v>12.2393</v>
      </c>
      <c r="I284" s="176">
        <v>10.7293</v>
      </c>
      <c r="J284" s="176">
        <v>8.4341000000000008</v>
      </c>
      <c r="K284" s="176">
        <v>10.9459</v>
      </c>
      <c r="L284" s="176">
        <v>11.1539</v>
      </c>
      <c r="M284" s="176">
        <v>11.933299999999999</v>
      </c>
      <c r="N284" s="176">
        <v>11.672800000000001</v>
      </c>
      <c r="O284" s="176">
        <v>9.3661999999999992</v>
      </c>
      <c r="P284" s="176">
        <v>9.2297999999999991</v>
      </c>
      <c r="Q284" s="176">
        <v>9.2187000000000001</v>
      </c>
      <c r="R284" s="176">
        <v>11.565799999999999</v>
      </c>
      <c r="S284" s="118"/>
    </row>
    <row r="285" spans="1:19" x14ac:dyDescent="0.3">
      <c r="A285" s="172" t="s">
        <v>622</v>
      </c>
      <c r="B285" s="172" t="s">
        <v>640</v>
      </c>
      <c r="C285" s="172">
        <v>111987</v>
      </c>
      <c r="D285" s="175">
        <v>44158</v>
      </c>
      <c r="E285" s="176">
        <v>22.452100000000002</v>
      </c>
      <c r="F285" s="176">
        <v>3.9571000000000001</v>
      </c>
      <c r="G285" s="176">
        <v>3.9571000000000001</v>
      </c>
      <c r="H285" s="176">
        <v>8.9305000000000003</v>
      </c>
      <c r="I285" s="176">
        <v>8.8785000000000007</v>
      </c>
      <c r="J285" s="176">
        <v>6.6608000000000001</v>
      </c>
      <c r="K285" s="176">
        <v>9.3079000000000001</v>
      </c>
      <c r="L285" s="176">
        <v>10.103999999999999</v>
      </c>
      <c r="M285" s="176">
        <v>10.655799999999999</v>
      </c>
      <c r="N285" s="176">
        <v>10.477600000000001</v>
      </c>
      <c r="O285" s="176">
        <v>8.7078000000000007</v>
      </c>
      <c r="P285" s="176">
        <v>8.5635999999999992</v>
      </c>
      <c r="Q285" s="176">
        <v>7.4245000000000001</v>
      </c>
      <c r="R285" s="176">
        <v>10.4328</v>
      </c>
      <c r="S285" s="118"/>
    </row>
    <row r="286" spans="1:19" x14ac:dyDescent="0.3">
      <c r="A286" s="172" t="s">
        <v>622</v>
      </c>
      <c r="B286" s="172" t="s">
        <v>641</v>
      </c>
      <c r="C286" s="172">
        <v>120692</v>
      </c>
      <c r="D286" s="175">
        <v>44158</v>
      </c>
      <c r="E286" s="176">
        <v>23.236799999999999</v>
      </c>
      <c r="F286" s="176">
        <v>4.2949999999999999</v>
      </c>
      <c r="G286" s="176">
        <v>4.2949999999999999</v>
      </c>
      <c r="H286" s="176">
        <v>9.2596000000000007</v>
      </c>
      <c r="I286" s="176">
        <v>9.2103000000000002</v>
      </c>
      <c r="J286" s="176">
        <v>6.9779</v>
      </c>
      <c r="K286" s="176">
        <v>9.6311</v>
      </c>
      <c r="L286" s="176">
        <v>10.4345</v>
      </c>
      <c r="M286" s="176">
        <v>10.9938</v>
      </c>
      <c r="N286" s="176">
        <v>10.8223</v>
      </c>
      <c r="O286" s="176">
        <v>9.0427999999999997</v>
      </c>
      <c r="P286" s="176">
        <v>8.9091000000000005</v>
      </c>
      <c r="Q286" s="176">
        <v>9.1917000000000009</v>
      </c>
      <c r="R286" s="176">
        <v>10.7744</v>
      </c>
      <c r="S286" s="118"/>
    </row>
    <row r="287" spans="1:19" x14ac:dyDescent="0.3">
      <c r="A287" s="172" t="s">
        <v>622</v>
      </c>
      <c r="B287" s="172" t="s">
        <v>642</v>
      </c>
      <c r="C287" s="172">
        <v>135916</v>
      </c>
      <c r="D287" s="175">
        <v>44158</v>
      </c>
      <c r="E287" s="176">
        <v>15.1882</v>
      </c>
      <c r="F287" s="176">
        <v>7.5346000000000002</v>
      </c>
      <c r="G287" s="176">
        <v>7.5346000000000002</v>
      </c>
      <c r="H287" s="176">
        <v>13.1929</v>
      </c>
      <c r="I287" s="176">
        <v>14.013400000000001</v>
      </c>
      <c r="J287" s="176">
        <v>10.6067</v>
      </c>
      <c r="K287" s="176">
        <v>10.770099999999999</v>
      </c>
      <c r="L287" s="176">
        <v>11.6175</v>
      </c>
      <c r="M287" s="176">
        <v>12.4307</v>
      </c>
      <c r="N287" s="176">
        <v>11.9132</v>
      </c>
      <c r="O287" s="176">
        <v>8.9166000000000007</v>
      </c>
      <c r="P287" s="176"/>
      <c r="Q287" s="176">
        <v>8.9636999999999993</v>
      </c>
      <c r="R287" s="176">
        <v>10.695</v>
      </c>
      <c r="S287" s="118"/>
    </row>
    <row r="288" spans="1:19" x14ac:dyDescent="0.3">
      <c r="A288" s="172" t="s">
        <v>622</v>
      </c>
      <c r="B288" s="172" t="s">
        <v>643</v>
      </c>
      <c r="C288" s="172">
        <v>135914</v>
      </c>
      <c r="D288" s="175">
        <v>44158</v>
      </c>
      <c r="E288" s="176">
        <v>14.960900000000001</v>
      </c>
      <c r="F288" s="176">
        <v>7.2420999999999998</v>
      </c>
      <c r="G288" s="176">
        <v>7.2420999999999998</v>
      </c>
      <c r="H288" s="176">
        <v>12.9026</v>
      </c>
      <c r="I288" s="176">
        <v>13.7166</v>
      </c>
      <c r="J288" s="176">
        <v>10.2966</v>
      </c>
      <c r="K288" s="176">
        <v>10.4533</v>
      </c>
      <c r="L288" s="176">
        <v>11.2889</v>
      </c>
      <c r="M288" s="176">
        <v>12.0939</v>
      </c>
      <c r="N288" s="176">
        <v>11.5718</v>
      </c>
      <c r="O288" s="176">
        <v>8.5843000000000007</v>
      </c>
      <c r="P288" s="176"/>
      <c r="Q288" s="176">
        <v>8.6266999999999996</v>
      </c>
      <c r="R288" s="176">
        <v>10.354699999999999</v>
      </c>
      <c r="S288" s="118"/>
    </row>
    <row r="289" spans="1:19" x14ac:dyDescent="0.3">
      <c r="A289" s="172" t="s">
        <v>622</v>
      </c>
      <c r="B289" s="172" t="s">
        <v>644</v>
      </c>
      <c r="C289" s="172">
        <v>106177</v>
      </c>
      <c r="D289" s="175">
        <v>44158</v>
      </c>
      <c r="E289" s="176">
        <v>2467.6667000000002</v>
      </c>
      <c r="F289" s="176">
        <v>4.1005000000000003</v>
      </c>
      <c r="G289" s="176">
        <v>4.1005000000000003</v>
      </c>
      <c r="H289" s="176">
        <v>11.5116</v>
      </c>
      <c r="I289" s="176">
        <v>12.901400000000001</v>
      </c>
      <c r="J289" s="176">
        <v>9.0170999999999992</v>
      </c>
      <c r="K289" s="176">
        <v>8.6804000000000006</v>
      </c>
      <c r="L289" s="176">
        <v>10.215199999999999</v>
      </c>
      <c r="M289" s="176">
        <v>10.2196</v>
      </c>
      <c r="N289" s="176">
        <v>9.9521999999999995</v>
      </c>
      <c r="O289" s="176">
        <v>7.7659000000000002</v>
      </c>
      <c r="P289" s="176">
        <v>7.9608999999999996</v>
      </c>
      <c r="Q289" s="176">
        <v>7.0162000000000004</v>
      </c>
      <c r="R289" s="176">
        <v>11.1</v>
      </c>
      <c r="S289" s="118"/>
    </row>
    <row r="290" spans="1:19" x14ac:dyDescent="0.3">
      <c r="A290" s="172" t="s">
        <v>622</v>
      </c>
      <c r="B290" s="172" t="s">
        <v>645</v>
      </c>
      <c r="C290" s="172">
        <v>120497</v>
      </c>
      <c r="D290" s="175">
        <v>44158</v>
      </c>
      <c r="E290" s="176">
        <v>2598.0169999999998</v>
      </c>
      <c r="F290" s="176">
        <v>4.5007000000000001</v>
      </c>
      <c r="G290" s="176">
        <v>4.5007000000000001</v>
      </c>
      <c r="H290" s="176">
        <v>11.912800000000001</v>
      </c>
      <c r="I290" s="176">
        <v>13.3035</v>
      </c>
      <c r="J290" s="176">
        <v>9.4200999999999997</v>
      </c>
      <c r="K290" s="176">
        <v>9.09</v>
      </c>
      <c r="L290" s="176">
        <v>10.6365</v>
      </c>
      <c r="M290" s="176">
        <v>10.651300000000001</v>
      </c>
      <c r="N290" s="176">
        <v>10.3927</v>
      </c>
      <c r="O290" s="176">
        <v>8.3318999999999992</v>
      </c>
      <c r="P290" s="176">
        <v>8.6245999999999992</v>
      </c>
      <c r="Q290" s="176">
        <v>8.3637999999999995</v>
      </c>
      <c r="R290" s="176">
        <v>11.5688</v>
      </c>
      <c r="S290" s="118"/>
    </row>
    <row r="291" spans="1:19" x14ac:dyDescent="0.3">
      <c r="A291" s="172" t="s">
        <v>622</v>
      </c>
      <c r="B291" s="172" t="s">
        <v>646</v>
      </c>
      <c r="C291" s="172">
        <v>133782</v>
      </c>
      <c r="D291" s="175">
        <v>44158</v>
      </c>
      <c r="E291" s="176">
        <v>2881.6251000000002</v>
      </c>
      <c r="F291" s="176">
        <v>6.6459000000000001</v>
      </c>
      <c r="G291" s="176">
        <v>6.6459000000000001</v>
      </c>
      <c r="H291" s="176">
        <v>11.4056</v>
      </c>
      <c r="I291" s="176">
        <v>10.5487</v>
      </c>
      <c r="J291" s="176">
        <v>8.3275000000000006</v>
      </c>
      <c r="K291" s="176">
        <v>9.1059999999999999</v>
      </c>
      <c r="L291" s="176">
        <v>10.2181</v>
      </c>
      <c r="M291" s="176">
        <v>9.8592999999999993</v>
      </c>
      <c r="N291" s="176">
        <v>9.5126000000000008</v>
      </c>
      <c r="O291" s="176">
        <v>8.8247</v>
      </c>
      <c r="P291" s="176">
        <v>8.5610999999999997</v>
      </c>
      <c r="Q291" s="176">
        <v>8.3589000000000002</v>
      </c>
      <c r="R291" s="176">
        <v>9.9568999999999992</v>
      </c>
      <c r="S291" s="118"/>
    </row>
    <row r="292" spans="1:19" x14ac:dyDescent="0.3">
      <c r="A292" s="172" t="s">
        <v>622</v>
      </c>
      <c r="B292" s="172" t="s">
        <v>647</v>
      </c>
      <c r="C292" s="172">
        <v>133791</v>
      </c>
      <c r="D292" s="175">
        <v>44158</v>
      </c>
      <c r="E292" s="176">
        <v>2961.4629</v>
      </c>
      <c r="F292" s="176">
        <v>6.9462000000000002</v>
      </c>
      <c r="G292" s="176">
        <v>6.9462000000000002</v>
      </c>
      <c r="H292" s="176">
        <v>11.7067</v>
      </c>
      <c r="I292" s="176">
        <v>10.8522</v>
      </c>
      <c r="J292" s="176">
        <v>8.6319999999999997</v>
      </c>
      <c r="K292" s="176">
        <v>9.4077999999999999</v>
      </c>
      <c r="L292" s="176">
        <v>10.5259</v>
      </c>
      <c r="M292" s="176">
        <v>10.1737</v>
      </c>
      <c r="N292" s="176">
        <v>9.8323999999999998</v>
      </c>
      <c r="O292" s="176">
        <v>9.1376000000000008</v>
      </c>
      <c r="P292" s="176">
        <v>8.8445999999999998</v>
      </c>
      <c r="Q292" s="176">
        <v>9.0835000000000008</v>
      </c>
      <c r="R292" s="176">
        <v>10.2668</v>
      </c>
      <c r="S292" s="118"/>
    </row>
    <row r="293" spans="1:19" x14ac:dyDescent="0.3">
      <c r="A293" s="172" t="s">
        <v>622</v>
      </c>
      <c r="B293" s="172" t="s">
        <v>648</v>
      </c>
      <c r="C293" s="172">
        <v>119844</v>
      </c>
      <c r="D293" s="175">
        <v>44158</v>
      </c>
      <c r="E293" s="176">
        <v>59.656199999999998</v>
      </c>
      <c r="F293" s="176">
        <v>5.6928000000000001</v>
      </c>
      <c r="G293" s="176">
        <v>5.6928000000000001</v>
      </c>
      <c r="H293" s="176">
        <v>6.7427000000000001</v>
      </c>
      <c r="I293" s="176">
        <v>4.7986000000000004</v>
      </c>
      <c r="J293" s="176">
        <v>5.4846000000000004</v>
      </c>
      <c r="K293" s="176">
        <v>11.9962</v>
      </c>
      <c r="L293" s="176">
        <v>9.2422000000000004</v>
      </c>
      <c r="M293" s="176">
        <v>11.6699</v>
      </c>
      <c r="N293" s="176">
        <v>12.783300000000001</v>
      </c>
      <c r="O293" s="176">
        <v>10.291700000000001</v>
      </c>
      <c r="P293" s="176">
        <v>9.3066999999999993</v>
      </c>
      <c r="Q293" s="176">
        <v>8.7866</v>
      </c>
      <c r="R293" s="176">
        <v>13.6843</v>
      </c>
      <c r="S293" s="118"/>
    </row>
    <row r="294" spans="1:19" x14ac:dyDescent="0.3">
      <c r="A294" s="172" t="s">
        <v>622</v>
      </c>
      <c r="B294" s="172" t="s">
        <v>649</v>
      </c>
      <c r="C294" s="172">
        <v>112410</v>
      </c>
      <c r="D294" s="175">
        <v>44158</v>
      </c>
      <c r="E294" s="176">
        <v>56.891199999999998</v>
      </c>
      <c r="F294" s="176">
        <v>5.3273999999999999</v>
      </c>
      <c r="G294" s="176">
        <v>5.3273999999999999</v>
      </c>
      <c r="H294" s="176">
        <v>6.4013</v>
      </c>
      <c r="I294" s="176">
        <v>4.4573999999999998</v>
      </c>
      <c r="J294" s="176">
        <v>5.1425000000000001</v>
      </c>
      <c r="K294" s="176">
        <v>11.658200000000001</v>
      </c>
      <c r="L294" s="176">
        <v>8.9034999999999993</v>
      </c>
      <c r="M294" s="176">
        <v>11.319000000000001</v>
      </c>
      <c r="N294" s="176">
        <v>12.4207</v>
      </c>
      <c r="O294" s="176">
        <v>9.9579000000000004</v>
      </c>
      <c r="P294" s="176">
        <v>8.7173999999999996</v>
      </c>
      <c r="Q294" s="176">
        <v>7.6228999999999996</v>
      </c>
      <c r="R294" s="176">
        <v>13.3155</v>
      </c>
      <c r="S294" s="118"/>
    </row>
    <row r="295" spans="1:19" x14ac:dyDescent="0.3">
      <c r="A295" s="172" t="s">
        <v>622</v>
      </c>
      <c r="B295" s="172" t="s">
        <v>1921</v>
      </c>
      <c r="C295" s="172">
        <v>100856</v>
      </c>
      <c r="D295" s="175">
        <v>44158</v>
      </c>
      <c r="E295" s="176">
        <v>44.880200000000002</v>
      </c>
      <c r="F295" s="176">
        <v>4.0949</v>
      </c>
      <c r="G295" s="176">
        <v>4.0949</v>
      </c>
      <c r="H295" s="176">
        <v>9.4585000000000008</v>
      </c>
      <c r="I295" s="176">
        <v>10.6683</v>
      </c>
      <c r="J295" s="176">
        <v>11.1761</v>
      </c>
      <c r="K295" s="176">
        <v>11.132899999999999</v>
      </c>
      <c r="L295" s="176">
        <v>10.8635</v>
      </c>
      <c r="M295" s="176">
        <v>9.2064000000000004</v>
      </c>
      <c r="N295" s="176">
        <v>9.7658000000000005</v>
      </c>
      <c r="O295" s="176">
        <v>7.9503000000000004</v>
      </c>
      <c r="P295" s="176">
        <v>7.9831000000000003</v>
      </c>
      <c r="Q295" s="176">
        <v>7.7138</v>
      </c>
      <c r="R295" s="176">
        <v>8.952</v>
      </c>
      <c r="S295" s="118"/>
    </row>
    <row r="296" spans="1:19" x14ac:dyDescent="0.3">
      <c r="A296" s="172" t="s">
        <v>622</v>
      </c>
      <c r="B296" s="172" t="s">
        <v>1922</v>
      </c>
      <c r="C296" s="172">
        <v>118814</v>
      </c>
      <c r="D296" s="175">
        <v>44158</v>
      </c>
      <c r="E296" s="176">
        <v>46.306600000000003</v>
      </c>
      <c r="F296" s="176">
        <v>4.4945000000000004</v>
      </c>
      <c r="G296" s="176">
        <v>4.4945000000000004</v>
      </c>
      <c r="H296" s="176">
        <v>9.8635999999999999</v>
      </c>
      <c r="I296" s="176">
        <v>11.0707</v>
      </c>
      <c r="J296" s="176">
        <v>11.5802</v>
      </c>
      <c r="K296" s="176">
        <v>11.544600000000001</v>
      </c>
      <c r="L296" s="176">
        <v>11.2858</v>
      </c>
      <c r="M296" s="176">
        <v>9.6339000000000006</v>
      </c>
      <c r="N296" s="176">
        <v>10.204700000000001</v>
      </c>
      <c r="O296" s="176">
        <v>8.3734999999999999</v>
      </c>
      <c r="P296" s="176">
        <v>8.4503000000000004</v>
      </c>
      <c r="Q296" s="176">
        <v>8.7494999999999994</v>
      </c>
      <c r="R296" s="176">
        <v>9.3876000000000008</v>
      </c>
      <c r="S296" s="118"/>
    </row>
    <row r="297" spans="1:19" x14ac:dyDescent="0.3">
      <c r="A297" s="172" t="s">
        <v>622</v>
      </c>
      <c r="B297" s="172" t="s">
        <v>650</v>
      </c>
      <c r="C297" s="172">
        <v>138318</v>
      </c>
      <c r="D297" s="175">
        <v>44158</v>
      </c>
      <c r="E297" s="176">
        <v>33.516500000000001</v>
      </c>
      <c r="F297" s="176">
        <v>2.5415999999999999</v>
      </c>
      <c r="G297" s="176">
        <v>2.5415999999999999</v>
      </c>
      <c r="H297" s="176">
        <v>11.1419</v>
      </c>
      <c r="I297" s="176">
        <v>11.484999999999999</v>
      </c>
      <c r="J297" s="176">
        <v>8.9875000000000007</v>
      </c>
      <c r="K297" s="176">
        <v>10.135400000000001</v>
      </c>
      <c r="L297" s="176">
        <v>9.5860000000000003</v>
      </c>
      <c r="M297" s="176">
        <v>9.4182000000000006</v>
      </c>
      <c r="N297" s="176">
        <v>9.5942000000000007</v>
      </c>
      <c r="O297" s="176">
        <v>7.3846999999999996</v>
      </c>
      <c r="P297" s="176">
        <v>7.2690000000000001</v>
      </c>
      <c r="Q297" s="176">
        <v>7.0197000000000003</v>
      </c>
      <c r="R297" s="176">
        <v>9.4594000000000005</v>
      </c>
      <c r="S297" s="118" t="s">
        <v>1873</v>
      </c>
    </row>
    <row r="298" spans="1:19" x14ac:dyDescent="0.3">
      <c r="A298" s="172" t="s">
        <v>622</v>
      </c>
      <c r="B298" s="172" t="s">
        <v>651</v>
      </c>
      <c r="C298" s="172">
        <v>138330</v>
      </c>
      <c r="D298" s="175">
        <v>44158</v>
      </c>
      <c r="E298" s="176">
        <v>36.146500000000003</v>
      </c>
      <c r="F298" s="176">
        <v>3.3668999999999998</v>
      </c>
      <c r="G298" s="176">
        <v>3.3668999999999998</v>
      </c>
      <c r="H298" s="176">
        <v>11.934100000000001</v>
      </c>
      <c r="I298" s="176">
        <v>12.283099999999999</v>
      </c>
      <c r="J298" s="176">
        <v>9.7942</v>
      </c>
      <c r="K298" s="176">
        <v>10.9673</v>
      </c>
      <c r="L298" s="176">
        <v>10.4299</v>
      </c>
      <c r="M298" s="176">
        <v>10.293100000000001</v>
      </c>
      <c r="N298" s="176">
        <v>10.481999999999999</v>
      </c>
      <c r="O298" s="176">
        <v>8.4372000000000007</v>
      </c>
      <c r="P298" s="176">
        <v>8.3193000000000001</v>
      </c>
      <c r="Q298" s="176">
        <v>8.3956999999999997</v>
      </c>
      <c r="R298" s="176">
        <v>10.4078</v>
      </c>
      <c r="S298" s="118" t="s">
        <v>1873</v>
      </c>
    </row>
    <row r="299" spans="1:19" x14ac:dyDescent="0.3">
      <c r="A299" s="172" t="s">
        <v>622</v>
      </c>
      <c r="B299" s="172" t="s">
        <v>652</v>
      </c>
      <c r="C299" s="172">
        <v>146215</v>
      </c>
      <c r="D299" s="175">
        <v>44158</v>
      </c>
      <c r="E299" s="176">
        <v>12.1686</v>
      </c>
      <c r="F299" s="176">
        <v>5.8018000000000001</v>
      </c>
      <c r="G299" s="176">
        <v>5.8018000000000001</v>
      </c>
      <c r="H299" s="176">
        <v>11.7056</v>
      </c>
      <c r="I299" s="176">
        <v>11.9887</v>
      </c>
      <c r="J299" s="176">
        <v>8.7142999999999997</v>
      </c>
      <c r="K299" s="176">
        <v>10.133800000000001</v>
      </c>
      <c r="L299" s="176">
        <v>9.7192000000000007</v>
      </c>
      <c r="M299" s="176">
        <v>10.9611</v>
      </c>
      <c r="N299" s="176">
        <v>10.742100000000001</v>
      </c>
      <c r="O299" s="176"/>
      <c r="P299" s="176"/>
      <c r="Q299" s="176">
        <v>11.4472</v>
      </c>
      <c r="R299" s="176"/>
      <c r="S299" s="118"/>
    </row>
    <row r="300" spans="1:19" x14ac:dyDescent="0.3">
      <c r="A300" s="172" t="s">
        <v>622</v>
      </c>
      <c r="B300" s="172" t="s">
        <v>653</v>
      </c>
      <c r="C300" s="172">
        <v>146207</v>
      </c>
      <c r="D300" s="175">
        <v>44158</v>
      </c>
      <c r="E300" s="176">
        <v>12.0566</v>
      </c>
      <c r="F300" s="176">
        <v>5.3506999999999998</v>
      </c>
      <c r="G300" s="176">
        <v>5.3506999999999998</v>
      </c>
      <c r="H300" s="176">
        <v>11.266299999999999</v>
      </c>
      <c r="I300" s="176">
        <v>11.555099999999999</v>
      </c>
      <c r="J300" s="176">
        <v>8.2310999999999996</v>
      </c>
      <c r="K300" s="176">
        <v>9.6072000000000006</v>
      </c>
      <c r="L300" s="176">
        <v>9.1829000000000001</v>
      </c>
      <c r="M300" s="176">
        <v>10.410600000000001</v>
      </c>
      <c r="N300" s="176">
        <v>10.182</v>
      </c>
      <c r="O300" s="176"/>
      <c r="P300" s="176"/>
      <c r="Q300" s="176">
        <v>10.8797</v>
      </c>
      <c r="R300" s="176"/>
      <c r="S300" s="118"/>
    </row>
    <row r="301" spans="1:19" x14ac:dyDescent="0.3">
      <c r="A301" s="172" t="s">
        <v>622</v>
      </c>
      <c r="B301" s="172" t="s">
        <v>654</v>
      </c>
      <c r="C301" s="172">
        <v>100789</v>
      </c>
      <c r="D301" s="175">
        <v>44158</v>
      </c>
      <c r="E301" s="176">
        <v>31.065100000000001</v>
      </c>
      <c r="F301" s="176">
        <v>4.8975999999999997</v>
      </c>
      <c r="G301" s="176">
        <v>4.8975999999999997</v>
      </c>
      <c r="H301" s="176">
        <v>12.816599999999999</v>
      </c>
      <c r="I301" s="176">
        <v>14.473100000000001</v>
      </c>
      <c r="J301" s="176">
        <v>9.4559999999999995</v>
      </c>
      <c r="K301" s="176">
        <v>9.6262000000000008</v>
      </c>
      <c r="L301" s="176">
        <v>10.0016</v>
      </c>
      <c r="M301" s="176">
        <v>10.8687</v>
      </c>
      <c r="N301" s="176">
        <v>10.7399</v>
      </c>
      <c r="O301" s="176">
        <v>8.6303000000000001</v>
      </c>
      <c r="P301" s="176">
        <v>8.7271000000000001</v>
      </c>
      <c r="Q301" s="176">
        <v>7.3845999999999998</v>
      </c>
      <c r="R301" s="176">
        <v>11.836600000000001</v>
      </c>
      <c r="S301" s="118"/>
    </row>
    <row r="302" spans="1:19" x14ac:dyDescent="0.3">
      <c r="A302" s="172" t="s">
        <v>622</v>
      </c>
      <c r="B302" s="172" t="s">
        <v>655</v>
      </c>
      <c r="C302" s="172">
        <v>119621</v>
      </c>
      <c r="D302" s="175">
        <v>44158</v>
      </c>
      <c r="E302" s="176">
        <v>31.7776</v>
      </c>
      <c r="F302" s="176">
        <v>5.1326000000000001</v>
      </c>
      <c r="G302" s="176">
        <v>5.1326000000000001</v>
      </c>
      <c r="H302" s="176">
        <v>13.0487</v>
      </c>
      <c r="I302" s="176">
        <v>14.7026</v>
      </c>
      <c r="J302" s="176">
        <v>9.6904000000000003</v>
      </c>
      <c r="K302" s="176">
        <v>9.8645999999999994</v>
      </c>
      <c r="L302" s="176">
        <v>10.2453</v>
      </c>
      <c r="M302" s="176">
        <v>11.102399999999999</v>
      </c>
      <c r="N302" s="176">
        <v>10.9762</v>
      </c>
      <c r="O302" s="176">
        <v>8.9880999999999993</v>
      </c>
      <c r="P302" s="176">
        <v>9.1372</v>
      </c>
      <c r="Q302" s="176">
        <v>8.6460000000000008</v>
      </c>
      <c r="R302" s="176">
        <v>12.072800000000001</v>
      </c>
      <c r="S302" s="118"/>
    </row>
    <row r="303" spans="1:19" x14ac:dyDescent="0.3">
      <c r="A303" s="172" t="s">
        <v>622</v>
      </c>
      <c r="B303" s="172" t="s">
        <v>656</v>
      </c>
      <c r="C303" s="172">
        <v>147389</v>
      </c>
      <c r="D303" s="175">
        <v>44158</v>
      </c>
      <c r="E303" s="176">
        <v>200.18340000000001</v>
      </c>
      <c r="F303" s="176">
        <v>0</v>
      </c>
      <c r="G303" s="176">
        <v>0</v>
      </c>
      <c r="H303" s="176">
        <v>0</v>
      </c>
      <c r="I303" s="176">
        <v>0</v>
      </c>
      <c r="J303" s="176">
        <v>0</v>
      </c>
      <c r="K303" s="176">
        <v>-1.2696000000000001</v>
      </c>
      <c r="L303" s="176">
        <v>-29.899899999999999</v>
      </c>
      <c r="M303" s="176">
        <v>-19.969200000000001</v>
      </c>
      <c r="N303" s="176">
        <v>-15.0722</v>
      </c>
      <c r="O303" s="176"/>
      <c r="P303" s="176"/>
      <c r="Q303" s="176">
        <v>-14.8878</v>
      </c>
      <c r="R303" s="176"/>
      <c r="S303" s="118" t="s">
        <v>1873</v>
      </c>
    </row>
    <row r="304" spans="1:19" x14ac:dyDescent="0.3">
      <c r="A304" s="172" t="s">
        <v>622</v>
      </c>
      <c r="B304" s="172" t="s">
        <v>657</v>
      </c>
      <c r="C304" s="172">
        <v>147392</v>
      </c>
      <c r="D304" s="175">
        <v>44158</v>
      </c>
      <c r="E304" s="176">
        <v>192.02520000000001</v>
      </c>
      <c r="F304" s="176">
        <v>0</v>
      </c>
      <c r="G304" s="176">
        <v>0</v>
      </c>
      <c r="H304" s="176">
        <v>0</v>
      </c>
      <c r="I304" s="176">
        <v>0</v>
      </c>
      <c r="J304" s="176">
        <v>0</v>
      </c>
      <c r="K304" s="176">
        <v>-1.2696000000000001</v>
      </c>
      <c r="L304" s="176">
        <v>-29.899799999999999</v>
      </c>
      <c r="M304" s="176">
        <v>-19.969200000000001</v>
      </c>
      <c r="N304" s="176">
        <v>-15.072100000000001</v>
      </c>
      <c r="O304" s="176"/>
      <c r="P304" s="176"/>
      <c r="Q304" s="176">
        <v>-14.8878</v>
      </c>
      <c r="R304" s="176"/>
      <c r="S304" s="118" t="s">
        <v>1873</v>
      </c>
    </row>
    <row r="305" spans="1:19" x14ac:dyDescent="0.3">
      <c r="A305" s="172" t="s">
        <v>622</v>
      </c>
      <c r="B305" s="172" t="s">
        <v>658</v>
      </c>
      <c r="C305" s="172">
        <v>143241</v>
      </c>
      <c r="D305" s="175">
        <v>44158</v>
      </c>
      <c r="E305" s="176">
        <v>12.0945</v>
      </c>
      <c r="F305" s="176">
        <v>7.9523000000000001</v>
      </c>
      <c r="G305" s="176">
        <v>7.9523000000000001</v>
      </c>
      <c r="H305" s="176">
        <v>10.745100000000001</v>
      </c>
      <c r="I305" s="176">
        <v>11.431699999999999</v>
      </c>
      <c r="J305" s="176">
        <v>9.8955000000000002</v>
      </c>
      <c r="K305" s="176">
        <v>9.9982000000000006</v>
      </c>
      <c r="L305" s="176">
        <v>10.892799999999999</v>
      </c>
      <c r="M305" s="176">
        <v>10.5124</v>
      </c>
      <c r="N305" s="176">
        <v>10.772600000000001</v>
      </c>
      <c r="O305" s="176"/>
      <c r="P305" s="176"/>
      <c r="Q305" s="176">
        <v>7.8989000000000003</v>
      </c>
      <c r="R305" s="176">
        <v>8.2514000000000003</v>
      </c>
      <c r="S305" s="118"/>
    </row>
    <row r="306" spans="1:19" x14ac:dyDescent="0.3">
      <c r="A306" s="172" t="s">
        <v>622</v>
      </c>
      <c r="B306" s="172" t="s">
        <v>659</v>
      </c>
      <c r="C306" s="172">
        <v>143239</v>
      </c>
      <c r="D306" s="175">
        <v>44158</v>
      </c>
      <c r="E306" s="176">
        <v>11.9909</v>
      </c>
      <c r="F306" s="176">
        <v>7.8178999999999998</v>
      </c>
      <c r="G306" s="176">
        <v>7.8178999999999998</v>
      </c>
      <c r="H306" s="176">
        <v>10.532</v>
      </c>
      <c r="I306" s="176">
        <v>11.2019</v>
      </c>
      <c r="J306" s="176">
        <v>9.6523000000000003</v>
      </c>
      <c r="K306" s="176">
        <v>9.6747999999999994</v>
      </c>
      <c r="L306" s="176">
        <v>10.5749</v>
      </c>
      <c r="M306" s="176">
        <v>10.202500000000001</v>
      </c>
      <c r="N306" s="176">
        <v>10.4336</v>
      </c>
      <c r="O306" s="176"/>
      <c r="P306" s="176"/>
      <c r="Q306" s="176">
        <v>7.5285000000000002</v>
      </c>
      <c r="R306" s="176">
        <v>7.8834999999999997</v>
      </c>
      <c r="S306" s="118"/>
    </row>
    <row r="307" spans="1:19" x14ac:dyDescent="0.3">
      <c r="A307" s="172" t="s">
        <v>622</v>
      </c>
      <c r="B307" s="172" t="s">
        <v>660</v>
      </c>
      <c r="C307" s="172">
        <v>144339</v>
      </c>
      <c r="D307" s="175">
        <v>44158</v>
      </c>
      <c r="E307" s="176">
        <v>12.732100000000001</v>
      </c>
      <c r="F307" s="176">
        <v>5.1623999999999999</v>
      </c>
      <c r="G307" s="176">
        <v>5.1623999999999999</v>
      </c>
      <c r="H307" s="176">
        <v>11.272399999999999</v>
      </c>
      <c r="I307" s="176">
        <v>10.980700000000001</v>
      </c>
      <c r="J307" s="176">
        <v>8.4197000000000006</v>
      </c>
      <c r="K307" s="176">
        <v>11.240500000000001</v>
      </c>
      <c r="L307" s="176">
        <v>10.724500000000001</v>
      </c>
      <c r="M307" s="176">
        <v>10.891</v>
      </c>
      <c r="N307" s="176">
        <v>11.0726</v>
      </c>
      <c r="O307" s="176"/>
      <c r="P307" s="176"/>
      <c r="Q307" s="176">
        <v>11.0939</v>
      </c>
      <c r="R307" s="176">
        <v>12.1365</v>
      </c>
      <c r="S307" s="118"/>
    </row>
    <row r="308" spans="1:19" x14ac:dyDescent="0.3">
      <c r="A308" s="172" t="s">
        <v>622</v>
      </c>
      <c r="B308" s="172" t="s">
        <v>661</v>
      </c>
      <c r="C308" s="172">
        <v>144345</v>
      </c>
      <c r="D308" s="175">
        <v>44158</v>
      </c>
      <c r="E308" s="176">
        <v>12.641</v>
      </c>
      <c r="F308" s="176">
        <v>4.8143000000000002</v>
      </c>
      <c r="G308" s="176">
        <v>4.8143000000000002</v>
      </c>
      <c r="H308" s="176">
        <v>11.0053</v>
      </c>
      <c r="I308" s="176">
        <v>10.7067</v>
      </c>
      <c r="J308" s="176">
        <v>8.1407000000000007</v>
      </c>
      <c r="K308" s="176">
        <v>10.95</v>
      </c>
      <c r="L308" s="176">
        <v>10.4351</v>
      </c>
      <c r="M308" s="176">
        <v>10.597799999999999</v>
      </c>
      <c r="N308" s="176">
        <v>10.775399999999999</v>
      </c>
      <c r="O308" s="176"/>
      <c r="P308" s="176"/>
      <c r="Q308" s="176">
        <v>10.747</v>
      </c>
      <c r="R308" s="176">
        <v>11.792999999999999</v>
      </c>
      <c r="S308" s="118"/>
    </row>
    <row r="309" spans="1:19" x14ac:dyDescent="0.3">
      <c r="A309" s="177" t="s">
        <v>27</v>
      </c>
      <c r="B309" s="172"/>
      <c r="C309" s="172"/>
      <c r="D309" s="172"/>
      <c r="E309" s="172"/>
      <c r="F309" s="178">
        <v>5.1151999999999997</v>
      </c>
      <c r="G309" s="178">
        <v>5.1151999999999997</v>
      </c>
      <c r="H309" s="178">
        <v>9.9374199999999995</v>
      </c>
      <c r="I309" s="178">
        <v>10.163889999999999</v>
      </c>
      <c r="J309" s="178">
        <v>8.181162500000001</v>
      </c>
      <c r="K309" s="178">
        <v>9.3928124999999962</v>
      </c>
      <c r="L309" s="178">
        <v>7.6719099999999996</v>
      </c>
      <c r="M309" s="178">
        <v>8.531819999999998</v>
      </c>
      <c r="N309" s="178">
        <v>8.9232824999999991</v>
      </c>
      <c r="O309" s="178">
        <v>7.9950266666666661</v>
      </c>
      <c r="P309" s="178">
        <v>8.1006269230769234</v>
      </c>
      <c r="Q309" s="178">
        <v>7.457377499999998</v>
      </c>
      <c r="R309" s="178">
        <v>9.7811083333333357</v>
      </c>
      <c r="S309" s="118"/>
    </row>
    <row r="310" spans="1:19" x14ac:dyDescent="0.3">
      <c r="A310" s="177" t="s">
        <v>408</v>
      </c>
      <c r="B310" s="172"/>
      <c r="C310" s="172"/>
      <c r="D310" s="172"/>
      <c r="E310" s="172"/>
      <c r="F310" s="178">
        <v>5.1475</v>
      </c>
      <c r="G310" s="178">
        <v>5.1475</v>
      </c>
      <c r="H310" s="178">
        <v>11.073599999999999</v>
      </c>
      <c r="I310" s="178">
        <v>10.8931</v>
      </c>
      <c r="J310" s="178">
        <v>8.5330499999999994</v>
      </c>
      <c r="K310" s="178">
        <v>10.011600000000001</v>
      </c>
      <c r="L310" s="178">
        <v>10.37805</v>
      </c>
      <c r="M310" s="178">
        <v>10.456</v>
      </c>
      <c r="N310" s="178">
        <v>10.41315</v>
      </c>
      <c r="O310" s="178">
        <v>8.6295000000000002</v>
      </c>
      <c r="P310" s="178">
        <v>8.5623499999999986</v>
      </c>
      <c r="Q310" s="178">
        <v>8.6363500000000002</v>
      </c>
      <c r="R310" s="178">
        <v>10.511649999999999</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662</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663</v>
      </c>
      <c r="B313" s="172" t="s">
        <v>664</v>
      </c>
      <c r="C313" s="172">
        <v>134387</v>
      </c>
      <c r="D313" s="175">
        <v>44158</v>
      </c>
      <c r="E313" s="176">
        <v>15.735099999999999</v>
      </c>
      <c r="F313" s="176">
        <v>73.275800000000004</v>
      </c>
      <c r="G313" s="176">
        <v>73.275800000000004</v>
      </c>
      <c r="H313" s="176">
        <v>33.735199999999999</v>
      </c>
      <c r="I313" s="176">
        <v>26.224699999999999</v>
      </c>
      <c r="J313" s="176">
        <v>18.398800000000001</v>
      </c>
      <c r="K313" s="176">
        <v>14.2735</v>
      </c>
      <c r="L313" s="176">
        <v>15.279500000000001</v>
      </c>
      <c r="M313" s="176">
        <v>9.5620999999999992</v>
      </c>
      <c r="N313" s="176">
        <v>6.4333</v>
      </c>
      <c r="O313" s="176">
        <v>6.6958000000000002</v>
      </c>
      <c r="P313" s="176">
        <v>8.1984999999999992</v>
      </c>
      <c r="Q313" s="176">
        <v>8.4047999999999998</v>
      </c>
      <c r="R313" s="176">
        <v>6.7432999999999996</v>
      </c>
      <c r="S313" s="118"/>
    </row>
    <row r="314" spans="1:19" x14ac:dyDescent="0.3">
      <c r="A314" s="172" t="s">
        <v>663</v>
      </c>
      <c r="B314" s="172" t="s">
        <v>665</v>
      </c>
      <c r="C314" s="172">
        <v>134383</v>
      </c>
      <c r="D314" s="175">
        <v>44158</v>
      </c>
      <c r="E314" s="176">
        <v>14.944699999999999</v>
      </c>
      <c r="F314" s="176">
        <v>72.478200000000001</v>
      </c>
      <c r="G314" s="176">
        <v>72.478200000000001</v>
      </c>
      <c r="H314" s="176">
        <v>32.998600000000003</v>
      </c>
      <c r="I314" s="176">
        <v>25.472300000000001</v>
      </c>
      <c r="J314" s="176">
        <v>17.6404</v>
      </c>
      <c r="K314" s="176">
        <v>13.4909</v>
      </c>
      <c r="L314" s="176">
        <v>14.432499999999999</v>
      </c>
      <c r="M314" s="176">
        <v>8.7050000000000001</v>
      </c>
      <c r="N314" s="176">
        <v>5.5819000000000001</v>
      </c>
      <c r="O314" s="176">
        <v>5.7027000000000001</v>
      </c>
      <c r="P314" s="176">
        <v>7.1872999999999996</v>
      </c>
      <c r="Q314" s="176">
        <v>7.4131</v>
      </c>
      <c r="R314" s="176">
        <v>5.8247</v>
      </c>
      <c r="S314" s="118"/>
    </row>
    <row r="315" spans="1:19" x14ac:dyDescent="0.3">
      <c r="A315" s="172" t="s">
        <v>663</v>
      </c>
      <c r="B315" s="172" t="s">
        <v>666</v>
      </c>
      <c r="C315" s="172">
        <v>147802</v>
      </c>
      <c r="D315" s="175">
        <v>44158</v>
      </c>
      <c r="E315" s="176">
        <v>0.41570000000000001</v>
      </c>
      <c r="F315" s="176">
        <v>0</v>
      </c>
      <c r="G315" s="176">
        <v>0</v>
      </c>
      <c r="H315" s="176">
        <v>0</v>
      </c>
      <c r="I315" s="176">
        <v>0</v>
      </c>
      <c r="J315" s="176">
        <v>0</v>
      </c>
      <c r="K315" s="176">
        <v>0</v>
      </c>
      <c r="L315" s="176">
        <v>0</v>
      </c>
      <c r="M315" s="176">
        <v>-33.726399999999998</v>
      </c>
      <c r="N315" s="176"/>
      <c r="O315" s="176"/>
      <c r="P315" s="176"/>
      <c r="Q315" s="176">
        <v>-23.9999</v>
      </c>
      <c r="R315" s="176"/>
      <c r="S315" s="118"/>
    </row>
    <row r="316" spans="1:19" x14ac:dyDescent="0.3">
      <c r="A316" s="172" t="s">
        <v>663</v>
      </c>
      <c r="B316" s="172" t="s">
        <v>667</v>
      </c>
      <c r="C316" s="172">
        <v>147798</v>
      </c>
      <c r="D316" s="175">
        <v>44158</v>
      </c>
      <c r="E316" s="176">
        <v>0.39800000000000002</v>
      </c>
      <c r="F316" s="176">
        <v>0</v>
      </c>
      <c r="G316" s="176">
        <v>0</v>
      </c>
      <c r="H316" s="176">
        <v>0</v>
      </c>
      <c r="I316" s="176">
        <v>0</v>
      </c>
      <c r="J316" s="176">
        <v>0</v>
      </c>
      <c r="K316" s="176">
        <v>0</v>
      </c>
      <c r="L316" s="176">
        <v>0</v>
      </c>
      <c r="M316" s="176">
        <v>-33.724400000000003</v>
      </c>
      <c r="N316" s="176"/>
      <c r="O316" s="176"/>
      <c r="P316" s="176"/>
      <c r="Q316" s="176">
        <v>-23.9954</v>
      </c>
      <c r="R316" s="176"/>
      <c r="S316" s="118"/>
    </row>
    <row r="317" spans="1:19" x14ac:dyDescent="0.3">
      <c r="A317" s="172" t="s">
        <v>663</v>
      </c>
      <c r="B317" s="172" t="s">
        <v>668</v>
      </c>
      <c r="C317" s="172">
        <v>130314</v>
      </c>
      <c r="D317" s="175">
        <v>44158</v>
      </c>
      <c r="E317" s="176">
        <v>17.162500000000001</v>
      </c>
      <c r="F317" s="176">
        <v>8.6548999999999996</v>
      </c>
      <c r="G317" s="176">
        <v>8.6548999999999996</v>
      </c>
      <c r="H317" s="176">
        <v>12.676600000000001</v>
      </c>
      <c r="I317" s="176">
        <v>10.7538</v>
      </c>
      <c r="J317" s="176">
        <v>11.387600000000001</v>
      </c>
      <c r="K317" s="176">
        <v>11.294499999999999</v>
      </c>
      <c r="L317" s="176">
        <v>11.369199999999999</v>
      </c>
      <c r="M317" s="176">
        <v>8.3878000000000004</v>
      </c>
      <c r="N317" s="176">
        <v>9.3206000000000007</v>
      </c>
      <c r="O317" s="176">
        <v>7.2084000000000001</v>
      </c>
      <c r="P317" s="176">
        <v>8.2204999999999995</v>
      </c>
      <c r="Q317" s="176">
        <v>8.8574999999999999</v>
      </c>
      <c r="R317" s="176">
        <v>7.7521000000000004</v>
      </c>
      <c r="S317" s="118"/>
    </row>
    <row r="318" spans="1:19" x14ac:dyDescent="0.3">
      <c r="A318" s="172" t="s">
        <v>663</v>
      </c>
      <c r="B318" s="172" t="s">
        <v>669</v>
      </c>
      <c r="C318" s="172">
        <v>130309</v>
      </c>
      <c r="D318" s="175">
        <v>44158</v>
      </c>
      <c r="E318" s="176">
        <v>15.953799999999999</v>
      </c>
      <c r="F318" s="176">
        <v>7.5545999999999998</v>
      </c>
      <c r="G318" s="176">
        <v>7.5545999999999998</v>
      </c>
      <c r="H318" s="176">
        <v>11.590400000000001</v>
      </c>
      <c r="I318" s="176">
        <v>9.6445000000000007</v>
      </c>
      <c r="J318" s="176">
        <v>10.281000000000001</v>
      </c>
      <c r="K318" s="176">
        <v>10.1653</v>
      </c>
      <c r="L318" s="176">
        <v>10.2172</v>
      </c>
      <c r="M318" s="176">
        <v>7.2389000000000001</v>
      </c>
      <c r="N318" s="176">
        <v>8.1431000000000004</v>
      </c>
      <c r="O318" s="176">
        <v>5.9386000000000001</v>
      </c>
      <c r="P318" s="176">
        <v>6.9042000000000003</v>
      </c>
      <c r="Q318" s="176">
        <v>7.6154999999999999</v>
      </c>
      <c r="R318" s="176">
        <v>6.5202999999999998</v>
      </c>
      <c r="S318" s="118"/>
    </row>
    <row r="319" spans="1:19" x14ac:dyDescent="0.3">
      <c r="A319" s="172" t="s">
        <v>663</v>
      </c>
      <c r="B319" s="172" t="s">
        <v>670</v>
      </c>
      <c r="C319" s="172">
        <v>133486</v>
      </c>
      <c r="D319" s="175">
        <v>44158</v>
      </c>
      <c r="E319" s="176">
        <v>14.537599999999999</v>
      </c>
      <c r="F319" s="176">
        <v>7.7045000000000003</v>
      </c>
      <c r="G319" s="176">
        <v>7.7045000000000003</v>
      </c>
      <c r="H319" s="176">
        <v>9.8939000000000004</v>
      </c>
      <c r="I319" s="176">
        <v>11.1304</v>
      </c>
      <c r="J319" s="176">
        <v>11.531599999999999</v>
      </c>
      <c r="K319" s="176">
        <v>15.0403</v>
      </c>
      <c r="L319" s="176">
        <v>15.6958</v>
      </c>
      <c r="M319" s="176">
        <v>-0.28939999999999999</v>
      </c>
      <c r="N319" s="176">
        <v>1.7061999999999999</v>
      </c>
      <c r="O319" s="176">
        <v>3.2776000000000001</v>
      </c>
      <c r="P319" s="176">
        <v>5.9261999999999997</v>
      </c>
      <c r="Q319" s="176">
        <v>6.6182999999999996</v>
      </c>
      <c r="R319" s="176">
        <v>2.4085999999999999</v>
      </c>
      <c r="S319" s="118"/>
    </row>
    <row r="320" spans="1:19" x14ac:dyDescent="0.3">
      <c r="A320" s="172" t="s">
        <v>663</v>
      </c>
      <c r="B320" s="172" t="s">
        <v>671</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663</v>
      </c>
      <c r="B321" s="172" t="s">
        <v>672</v>
      </c>
      <c r="C321" s="172">
        <v>133488</v>
      </c>
      <c r="D321" s="175">
        <v>44158</v>
      </c>
      <c r="E321" s="176">
        <v>15.4415</v>
      </c>
      <c r="F321" s="176">
        <v>8.4366000000000003</v>
      </c>
      <c r="G321" s="176">
        <v>8.4366000000000003</v>
      </c>
      <c r="H321" s="176">
        <v>10.6205</v>
      </c>
      <c r="I321" s="176">
        <v>11.855600000000001</v>
      </c>
      <c r="J321" s="176">
        <v>12.2577</v>
      </c>
      <c r="K321" s="176">
        <v>15.7904</v>
      </c>
      <c r="L321" s="176">
        <v>16.4788</v>
      </c>
      <c r="M321" s="176">
        <v>0.44950000000000001</v>
      </c>
      <c r="N321" s="176">
        <v>2.4706999999999999</v>
      </c>
      <c r="O321" s="176">
        <v>4.1745999999999999</v>
      </c>
      <c r="P321" s="176">
        <v>7.0041000000000002</v>
      </c>
      <c r="Q321" s="176">
        <v>7.7256</v>
      </c>
      <c r="R321" s="176">
        <v>3.2526999999999999</v>
      </c>
      <c r="S321" s="118"/>
    </row>
    <row r="322" spans="1:19" x14ac:dyDescent="0.3">
      <c r="A322" s="172" t="s">
        <v>663</v>
      </c>
      <c r="B322" s="172" t="s">
        <v>673</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663</v>
      </c>
      <c r="B323" s="172" t="s">
        <v>674</v>
      </c>
      <c r="C323" s="172">
        <v>133868</v>
      </c>
      <c r="D323" s="175">
        <v>44158</v>
      </c>
      <c r="E323" s="176">
        <v>3.9929999999999999</v>
      </c>
      <c r="F323" s="176">
        <v>5.7920999999999996</v>
      </c>
      <c r="G323" s="176">
        <v>5.7920999999999996</v>
      </c>
      <c r="H323" s="176">
        <v>6.9603999999999999</v>
      </c>
      <c r="I323" s="176">
        <v>6.8082000000000003</v>
      </c>
      <c r="J323" s="176">
        <v>6.6722000000000001</v>
      </c>
      <c r="K323" s="176">
        <v>7.3623000000000003</v>
      </c>
      <c r="L323" s="176">
        <v>14.598699999999999</v>
      </c>
      <c r="M323" s="176">
        <v>-62.402200000000001</v>
      </c>
      <c r="N323" s="176">
        <v>-44.032600000000002</v>
      </c>
      <c r="O323" s="176">
        <v>-32.527000000000001</v>
      </c>
      <c r="P323" s="176">
        <v>-17.857199999999999</v>
      </c>
      <c r="Q323" s="176">
        <v>-14.7745</v>
      </c>
      <c r="R323" s="176">
        <v>-44.285499999999999</v>
      </c>
      <c r="S323" s="118" t="s">
        <v>1883</v>
      </c>
    </row>
    <row r="324" spans="1:19" x14ac:dyDescent="0.3">
      <c r="A324" s="172" t="s">
        <v>663</v>
      </c>
      <c r="B324" s="172" t="s">
        <v>675</v>
      </c>
      <c r="C324" s="172">
        <v>133867</v>
      </c>
      <c r="D324" s="175">
        <v>44158</v>
      </c>
      <c r="E324" s="176">
        <v>3.9518</v>
      </c>
      <c r="F324" s="176">
        <v>5.5442999999999998</v>
      </c>
      <c r="G324" s="176">
        <v>5.5442999999999998</v>
      </c>
      <c r="H324" s="176">
        <v>6.6623000000000001</v>
      </c>
      <c r="I324" s="176">
        <v>6.4814999999999996</v>
      </c>
      <c r="J324" s="176">
        <v>6.3806000000000003</v>
      </c>
      <c r="K324" s="176">
        <v>7.0734000000000004</v>
      </c>
      <c r="L324" s="176">
        <v>14.296099999999999</v>
      </c>
      <c r="M324" s="176">
        <v>-62.550400000000003</v>
      </c>
      <c r="N324" s="176">
        <v>-44.191099999999999</v>
      </c>
      <c r="O324" s="176">
        <v>-32.685000000000002</v>
      </c>
      <c r="P324" s="176">
        <v>-18.012699999999999</v>
      </c>
      <c r="Q324" s="176">
        <v>-14.9282</v>
      </c>
      <c r="R324" s="176">
        <v>-44.431600000000003</v>
      </c>
      <c r="S324" s="118" t="s">
        <v>1883</v>
      </c>
    </row>
    <row r="325" spans="1:19" x14ac:dyDescent="0.3">
      <c r="A325" s="172" t="s">
        <v>663</v>
      </c>
      <c r="B325" s="172" t="s">
        <v>676</v>
      </c>
      <c r="C325" s="172">
        <v>119082</v>
      </c>
      <c r="D325" s="175">
        <v>44158</v>
      </c>
      <c r="E325" s="176">
        <v>31.4224</v>
      </c>
      <c r="F325" s="176">
        <v>3.9119000000000002</v>
      </c>
      <c r="G325" s="176">
        <v>3.9119000000000002</v>
      </c>
      <c r="H325" s="176">
        <v>4.1050000000000004</v>
      </c>
      <c r="I325" s="176">
        <v>4.0552999999999999</v>
      </c>
      <c r="J325" s="176">
        <v>5.6929999999999996</v>
      </c>
      <c r="K325" s="176">
        <v>11.123699999999999</v>
      </c>
      <c r="L325" s="176">
        <v>9.6173000000000002</v>
      </c>
      <c r="M325" s="176">
        <v>4.5617000000000001</v>
      </c>
      <c r="N325" s="176">
        <v>5.6703999999999999</v>
      </c>
      <c r="O325" s="176">
        <v>2.8256000000000001</v>
      </c>
      <c r="P325" s="176">
        <v>5.4592000000000001</v>
      </c>
      <c r="Q325" s="176">
        <v>7.1577999999999999</v>
      </c>
      <c r="R325" s="176">
        <v>3.4632999999999998</v>
      </c>
      <c r="S325" s="118"/>
    </row>
    <row r="326" spans="1:19" x14ac:dyDescent="0.3">
      <c r="A326" s="172" t="s">
        <v>663</v>
      </c>
      <c r="B326" s="172" t="s">
        <v>677</v>
      </c>
      <c r="C326" s="172">
        <v>101837</v>
      </c>
      <c r="D326" s="175">
        <v>44158</v>
      </c>
      <c r="E326" s="176">
        <v>29.871600000000001</v>
      </c>
      <c r="F326" s="176">
        <v>3.0962999999999998</v>
      </c>
      <c r="G326" s="176">
        <v>3.0962999999999998</v>
      </c>
      <c r="H326" s="176">
        <v>3.3142999999999998</v>
      </c>
      <c r="I326" s="176">
        <v>3.2595999999999998</v>
      </c>
      <c r="J326" s="176">
        <v>4.8959999999999999</v>
      </c>
      <c r="K326" s="176">
        <v>10.301399999999999</v>
      </c>
      <c r="L326" s="176">
        <v>8.7390000000000008</v>
      </c>
      <c r="M326" s="176">
        <v>3.7743000000000002</v>
      </c>
      <c r="N326" s="176">
        <v>4.8921999999999999</v>
      </c>
      <c r="O326" s="176">
        <v>2.0508999999999999</v>
      </c>
      <c r="P326" s="176">
        <v>4.7243000000000004</v>
      </c>
      <c r="Q326" s="176">
        <v>6.4358000000000004</v>
      </c>
      <c r="R326" s="176">
        <v>2.6116000000000001</v>
      </c>
      <c r="S326" s="118"/>
    </row>
    <row r="327" spans="1:19" x14ac:dyDescent="0.3">
      <c r="A327" s="172" t="s">
        <v>663</v>
      </c>
      <c r="B327" s="172" t="s">
        <v>678</v>
      </c>
      <c r="C327" s="172">
        <v>116153</v>
      </c>
      <c r="D327" s="175">
        <v>44158</v>
      </c>
      <c r="E327" s="176">
        <v>19.383700000000001</v>
      </c>
      <c r="F327" s="176">
        <v>8.8567</v>
      </c>
      <c r="G327" s="176">
        <v>8.8567</v>
      </c>
      <c r="H327" s="176">
        <v>23.366299999999999</v>
      </c>
      <c r="I327" s="176">
        <v>25.479099999999999</v>
      </c>
      <c r="J327" s="176">
        <v>23.5059</v>
      </c>
      <c r="K327" s="176">
        <v>19.4208</v>
      </c>
      <c r="L327" s="176">
        <v>11.238099999999999</v>
      </c>
      <c r="M327" s="176">
        <v>-0.2361</v>
      </c>
      <c r="N327" s="176">
        <v>-2.7126000000000001</v>
      </c>
      <c r="O327" s="176">
        <v>3.2143999999999999</v>
      </c>
      <c r="P327" s="176">
        <v>5.3716999999999997</v>
      </c>
      <c r="Q327" s="176">
        <v>7.6576000000000004</v>
      </c>
      <c r="R327" s="176">
        <v>1.6485000000000001</v>
      </c>
      <c r="S327" s="118"/>
    </row>
    <row r="328" spans="1:19" x14ac:dyDescent="0.3">
      <c r="A328" s="172" t="s">
        <v>663</v>
      </c>
      <c r="B328" s="172" t="s">
        <v>679</v>
      </c>
      <c r="C328" s="172">
        <v>118553</v>
      </c>
      <c r="D328" s="175">
        <v>44158</v>
      </c>
      <c r="E328" s="176">
        <v>20.610399999999998</v>
      </c>
      <c r="F328" s="176">
        <v>9.4524000000000008</v>
      </c>
      <c r="G328" s="176">
        <v>9.4524000000000008</v>
      </c>
      <c r="H328" s="176">
        <v>23.957799999999999</v>
      </c>
      <c r="I328" s="176">
        <v>26.063300000000002</v>
      </c>
      <c r="J328" s="176">
        <v>24.105799999999999</v>
      </c>
      <c r="K328" s="176">
        <v>20.029699999999998</v>
      </c>
      <c r="L328" s="176">
        <v>11.852600000000001</v>
      </c>
      <c r="M328" s="176">
        <v>0.35959999999999998</v>
      </c>
      <c r="N328" s="176">
        <v>-2.1158000000000001</v>
      </c>
      <c r="O328" s="176">
        <v>3.9215</v>
      </c>
      <c r="P328" s="176">
        <v>6.1516000000000002</v>
      </c>
      <c r="Q328" s="176">
        <v>7.8795999999999999</v>
      </c>
      <c r="R328" s="176">
        <v>2.3256999999999999</v>
      </c>
      <c r="S328" s="118"/>
    </row>
    <row r="329" spans="1:19" x14ac:dyDescent="0.3">
      <c r="A329" s="172" t="s">
        <v>663</v>
      </c>
      <c r="B329" s="172" t="s">
        <v>680</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663</v>
      </c>
      <c r="B330" s="172" t="s">
        <v>681</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663</v>
      </c>
      <c r="B331" s="172" t="s">
        <v>682</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663</v>
      </c>
      <c r="B332" s="172" t="s">
        <v>683</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663</v>
      </c>
      <c r="B333" s="172" t="s">
        <v>684</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663</v>
      </c>
      <c r="B334" s="172" t="s">
        <v>685</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663</v>
      </c>
      <c r="B335" s="172" t="s">
        <v>686</v>
      </c>
      <c r="C335" s="172">
        <v>128053</v>
      </c>
      <c r="D335" s="175">
        <v>44158</v>
      </c>
      <c r="E335" s="176">
        <v>17.841100000000001</v>
      </c>
      <c r="F335" s="176">
        <v>10.7843</v>
      </c>
      <c r="G335" s="176">
        <v>10.7843</v>
      </c>
      <c r="H335" s="176">
        <v>16.130800000000001</v>
      </c>
      <c r="I335" s="176">
        <v>15.952299999999999</v>
      </c>
      <c r="J335" s="176">
        <v>18.14</v>
      </c>
      <c r="K335" s="176">
        <v>15.327299999999999</v>
      </c>
      <c r="L335" s="176">
        <v>15.7082</v>
      </c>
      <c r="M335" s="176">
        <v>9.9311000000000007</v>
      </c>
      <c r="N335" s="176">
        <v>10.395099999999999</v>
      </c>
      <c r="O335" s="176">
        <v>7.9100999999999999</v>
      </c>
      <c r="P335" s="176">
        <v>8.4411000000000005</v>
      </c>
      <c r="Q335" s="176">
        <v>9.0655000000000001</v>
      </c>
      <c r="R335" s="176">
        <v>9.9230999999999998</v>
      </c>
      <c r="S335" s="118"/>
    </row>
    <row r="336" spans="1:19" x14ac:dyDescent="0.3">
      <c r="A336" s="172" t="s">
        <v>663</v>
      </c>
      <c r="B336" s="172" t="s">
        <v>687</v>
      </c>
      <c r="C336" s="172">
        <v>128051</v>
      </c>
      <c r="D336" s="175">
        <v>44158</v>
      </c>
      <c r="E336" s="176">
        <v>18.752500000000001</v>
      </c>
      <c r="F336" s="176">
        <v>11.2996</v>
      </c>
      <c r="G336" s="176">
        <v>11.2996</v>
      </c>
      <c r="H336" s="176">
        <v>16.619800000000001</v>
      </c>
      <c r="I336" s="176">
        <v>16.424800000000001</v>
      </c>
      <c r="J336" s="176">
        <v>18.6174</v>
      </c>
      <c r="K336" s="176">
        <v>15.826599999999999</v>
      </c>
      <c r="L336" s="176">
        <v>16.215699999999998</v>
      </c>
      <c r="M336" s="176">
        <v>10.432</v>
      </c>
      <c r="N336" s="176">
        <v>10.895300000000001</v>
      </c>
      <c r="O336" s="176">
        <v>8.5277999999999992</v>
      </c>
      <c r="P336" s="176">
        <v>9.2281999999999993</v>
      </c>
      <c r="Q336" s="176">
        <v>9.8831000000000007</v>
      </c>
      <c r="R336" s="176">
        <v>10.42</v>
      </c>
      <c r="S336" s="118"/>
    </row>
    <row r="337" spans="1:19" x14ac:dyDescent="0.3">
      <c r="A337" s="172" t="s">
        <v>663</v>
      </c>
      <c r="B337" s="172" t="s">
        <v>688</v>
      </c>
      <c r="C337" s="172">
        <v>114239</v>
      </c>
      <c r="D337" s="175">
        <v>44158</v>
      </c>
      <c r="E337" s="176">
        <v>23.182300000000001</v>
      </c>
      <c r="F337" s="176">
        <v>5.6181999999999999</v>
      </c>
      <c r="G337" s="176">
        <v>5.6181999999999999</v>
      </c>
      <c r="H337" s="176">
        <v>10.215400000000001</v>
      </c>
      <c r="I337" s="176">
        <v>10.580500000000001</v>
      </c>
      <c r="J337" s="176">
        <v>10.205</v>
      </c>
      <c r="K337" s="176">
        <v>11.1004</v>
      </c>
      <c r="L337" s="176">
        <v>11.764200000000001</v>
      </c>
      <c r="M337" s="176">
        <v>8.9160000000000004</v>
      </c>
      <c r="N337" s="176">
        <v>9.9809000000000001</v>
      </c>
      <c r="O337" s="176">
        <v>8.4032999999999998</v>
      </c>
      <c r="P337" s="176">
        <v>8.3680000000000003</v>
      </c>
      <c r="Q337" s="176">
        <v>8.7891999999999992</v>
      </c>
      <c r="R337" s="176">
        <v>9.74</v>
      </c>
      <c r="S337" s="118"/>
    </row>
    <row r="338" spans="1:19" x14ac:dyDescent="0.3">
      <c r="A338" s="172" t="s">
        <v>663</v>
      </c>
      <c r="B338" s="172" t="s">
        <v>689</v>
      </c>
      <c r="C338" s="172">
        <v>120711</v>
      </c>
      <c r="D338" s="175">
        <v>44158</v>
      </c>
      <c r="E338" s="176">
        <v>24.777799999999999</v>
      </c>
      <c r="F338" s="176">
        <v>6.4359000000000002</v>
      </c>
      <c r="G338" s="176">
        <v>6.4359000000000002</v>
      </c>
      <c r="H338" s="176">
        <v>10.992800000000001</v>
      </c>
      <c r="I338" s="176">
        <v>11.3393</v>
      </c>
      <c r="J338" s="176">
        <v>10.930099999999999</v>
      </c>
      <c r="K338" s="176">
        <v>11.8056</v>
      </c>
      <c r="L338" s="176">
        <v>12.462199999999999</v>
      </c>
      <c r="M338" s="176">
        <v>9.5962999999999994</v>
      </c>
      <c r="N338" s="176">
        <v>10.6601</v>
      </c>
      <c r="O338" s="176">
        <v>9.2172000000000001</v>
      </c>
      <c r="P338" s="176">
        <v>9.2599</v>
      </c>
      <c r="Q338" s="176">
        <v>9.6242999999999999</v>
      </c>
      <c r="R338" s="176">
        <v>10.438700000000001</v>
      </c>
      <c r="S338" s="118"/>
    </row>
    <row r="339" spans="1:19" x14ac:dyDescent="0.3">
      <c r="A339" s="172" t="s">
        <v>663</v>
      </c>
      <c r="B339" s="172" t="s">
        <v>690</v>
      </c>
      <c r="C339" s="172">
        <v>127183</v>
      </c>
      <c r="D339" s="175">
        <v>44158</v>
      </c>
      <c r="E339" s="176">
        <v>12.960900000000001</v>
      </c>
      <c r="F339" s="176">
        <v>7.7023999999999999</v>
      </c>
      <c r="G339" s="176">
        <v>7.7023999999999999</v>
      </c>
      <c r="H339" s="176">
        <v>11.923</v>
      </c>
      <c r="I339" s="176">
        <v>15.2151</v>
      </c>
      <c r="J339" s="176">
        <v>14.1768</v>
      </c>
      <c r="K339" s="176">
        <v>13.1419</v>
      </c>
      <c r="L339" s="176">
        <v>14.2578</v>
      </c>
      <c r="M339" s="176">
        <v>-7.4417999999999997</v>
      </c>
      <c r="N339" s="176">
        <v>-4.6653000000000002</v>
      </c>
      <c r="O339" s="176">
        <v>-1.3949</v>
      </c>
      <c r="P339" s="176">
        <v>1.9990000000000001</v>
      </c>
      <c r="Q339" s="176">
        <v>3.9279999999999999</v>
      </c>
      <c r="R339" s="176">
        <v>-4.1134000000000004</v>
      </c>
      <c r="S339" s="118"/>
    </row>
    <row r="340" spans="1:19" x14ac:dyDescent="0.3">
      <c r="A340" s="172" t="s">
        <v>663</v>
      </c>
      <c r="B340" s="172" t="s">
        <v>691</v>
      </c>
      <c r="C340" s="172">
        <v>127181</v>
      </c>
      <c r="D340" s="175">
        <v>44158</v>
      </c>
      <c r="E340" s="176">
        <v>13.734</v>
      </c>
      <c r="F340" s="176">
        <v>8.4216999999999995</v>
      </c>
      <c r="G340" s="176">
        <v>8.4216999999999995</v>
      </c>
      <c r="H340" s="176">
        <v>12.587300000000001</v>
      </c>
      <c r="I340" s="176">
        <v>15.8902</v>
      </c>
      <c r="J340" s="176">
        <v>14.8447</v>
      </c>
      <c r="K340" s="176">
        <v>13.8409</v>
      </c>
      <c r="L340" s="176">
        <v>14.967000000000001</v>
      </c>
      <c r="M340" s="176">
        <v>-6.843</v>
      </c>
      <c r="N340" s="176">
        <v>-4.0724999999999998</v>
      </c>
      <c r="O340" s="176">
        <v>-0.59989999999999999</v>
      </c>
      <c r="P340" s="176">
        <v>2.9070999999999998</v>
      </c>
      <c r="Q340" s="176">
        <v>4.8262999999999998</v>
      </c>
      <c r="R340" s="176">
        <v>-3.4697</v>
      </c>
      <c r="S340" s="118"/>
    </row>
    <row r="341" spans="1:19" x14ac:dyDescent="0.3">
      <c r="A341" s="172" t="s">
        <v>663</v>
      </c>
      <c r="B341" s="172" t="s">
        <v>692</v>
      </c>
      <c r="C341" s="172">
        <v>140603</v>
      </c>
      <c r="D341" s="175">
        <v>44158</v>
      </c>
      <c r="E341" s="176">
        <v>13.3613</v>
      </c>
      <c r="F341" s="176">
        <v>7.5625999999999998</v>
      </c>
      <c r="G341" s="176">
        <v>7.5625999999999998</v>
      </c>
      <c r="H341" s="176">
        <v>10.932399999999999</v>
      </c>
      <c r="I341" s="176">
        <v>10.992699999999999</v>
      </c>
      <c r="J341" s="176">
        <v>6.9763000000000002</v>
      </c>
      <c r="K341" s="176">
        <v>11.083500000000001</v>
      </c>
      <c r="L341" s="176">
        <v>10.4239</v>
      </c>
      <c r="M341" s="176">
        <v>6.9301000000000004</v>
      </c>
      <c r="N341" s="176">
        <v>8.2094000000000005</v>
      </c>
      <c r="O341" s="176">
        <v>7.8954000000000004</v>
      </c>
      <c r="P341" s="176"/>
      <c r="Q341" s="176">
        <v>8.0813000000000006</v>
      </c>
      <c r="R341" s="176">
        <v>9.3377999999999997</v>
      </c>
      <c r="S341" s="118"/>
    </row>
    <row r="342" spans="1:19" x14ac:dyDescent="0.3">
      <c r="A342" s="172" t="s">
        <v>663</v>
      </c>
      <c r="B342" s="172" t="s">
        <v>693</v>
      </c>
      <c r="C342" s="172">
        <v>140609</v>
      </c>
      <c r="D342" s="175">
        <v>44158</v>
      </c>
      <c r="E342" s="176">
        <v>12.873900000000001</v>
      </c>
      <c r="F342" s="176">
        <v>6.6191000000000004</v>
      </c>
      <c r="G342" s="176">
        <v>6.6191000000000004</v>
      </c>
      <c r="H342" s="176">
        <v>9.9502000000000006</v>
      </c>
      <c r="I342" s="176">
        <v>10.001899999999999</v>
      </c>
      <c r="J342" s="176">
        <v>5.9934000000000003</v>
      </c>
      <c r="K342" s="176">
        <v>10.0977</v>
      </c>
      <c r="L342" s="176">
        <v>9.4375</v>
      </c>
      <c r="M342" s="176">
        <v>5.9577999999999998</v>
      </c>
      <c r="N342" s="176">
        <v>7.2366000000000001</v>
      </c>
      <c r="O342" s="176">
        <v>6.8333000000000004</v>
      </c>
      <c r="P342" s="176"/>
      <c r="Q342" s="176">
        <v>7.0095999999999998</v>
      </c>
      <c r="R342" s="176">
        <v>8.3770000000000007</v>
      </c>
      <c r="S342" s="118"/>
    </row>
    <row r="343" spans="1:19" x14ac:dyDescent="0.3">
      <c r="A343" s="172" t="s">
        <v>663</v>
      </c>
      <c r="B343" s="172" t="s">
        <v>694</v>
      </c>
      <c r="C343" s="172">
        <v>130721</v>
      </c>
      <c r="D343" s="175">
        <v>44158</v>
      </c>
      <c r="E343" s="176">
        <v>1439.3510000000001</v>
      </c>
      <c r="F343" s="176">
        <v>4.3175999999999997</v>
      </c>
      <c r="G343" s="176">
        <v>4.3175999999999997</v>
      </c>
      <c r="H343" s="176">
        <v>8.1771999999999991</v>
      </c>
      <c r="I343" s="176">
        <v>7.6791999999999998</v>
      </c>
      <c r="J343" s="176">
        <v>6.0515999999999996</v>
      </c>
      <c r="K343" s="176">
        <v>6.6927000000000003</v>
      </c>
      <c r="L343" s="176">
        <v>7.9946000000000002</v>
      </c>
      <c r="M343" s="176">
        <v>8.4276999999999997</v>
      </c>
      <c r="N343" s="176">
        <v>8.0798000000000005</v>
      </c>
      <c r="O343" s="176">
        <v>2.3529</v>
      </c>
      <c r="P343" s="176">
        <v>5.0160999999999998</v>
      </c>
      <c r="Q343" s="176">
        <v>6.0252999999999997</v>
      </c>
      <c r="R343" s="176">
        <v>2.0001000000000002</v>
      </c>
      <c r="S343" s="118"/>
    </row>
    <row r="344" spans="1:19" x14ac:dyDescent="0.3">
      <c r="A344" s="172" t="s">
        <v>663</v>
      </c>
      <c r="B344" s="172" t="s">
        <v>695</v>
      </c>
      <c r="C344" s="172">
        <v>130722</v>
      </c>
      <c r="D344" s="175">
        <v>44158</v>
      </c>
      <c r="E344" s="176">
        <v>1518.0282999999999</v>
      </c>
      <c r="F344" s="176">
        <v>5.4573</v>
      </c>
      <c r="G344" s="176">
        <v>5.4573</v>
      </c>
      <c r="H344" s="176">
        <v>9.32</v>
      </c>
      <c r="I344" s="176">
        <v>8.8228000000000009</v>
      </c>
      <c r="J344" s="176">
        <v>7.1978999999999997</v>
      </c>
      <c r="K344" s="176">
        <v>7.8540000000000001</v>
      </c>
      <c r="L344" s="176">
        <v>9.1999999999999993</v>
      </c>
      <c r="M344" s="176">
        <v>9.7665000000000006</v>
      </c>
      <c r="N344" s="176">
        <v>9.4015000000000004</v>
      </c>
      <c r="O344" s="176">
        <v>3.3483000000000001</v>
      </c>
      <c r="P344" s="176">
        <v>5.9447999999999999</v>
      </c>
      <c r="Q344" s="176">
        <v>6.9356999999999998</v>
      </c>
      <c r="R344" s="176">
        <v>3.1038000000000001</v>
      </c>
      <c r="S344" s="118"/>
    </row>
    <row r="345" spans="1:19" x14ac:dyDescent="0.3">
      <c r="A345" s="172" t="s">
        <v>663</v>
      </c>
      <c r="B345" s="172" t="s">
        <v>696</v>
      </c>
      <c r="C345" s="172">
        <v>117716</v>
      </c>
      <c r="D345" s="175">
        <v>44158</v>
      </c>
      <c r="E345" s="176">
        <v>22.9618</v>
      </c>
      <c r="F345" s="176">
        <v>5.407</v>
      </c>
      <c r="G345" s="176">
        <v>5.407</v>
      </c>
      <c r="H345" s="176">
        <v>7.1353</v>
      </c>
      <c r="I345" s="176">
        <v>6.7390999999999996</v>
      </c>
      <c r="J345" s="176">
        <v>12.9185</v>
      </c>
      <c r="K345" s="176">
        <v>8.9920000000000009</v>
      </c>
      <c r="L345" s="176">
        <v>10.579499999999999</v>
      </c>
      <c r="M345" s="176">
        <v>4.6809000000000003</v>
      </c>
      <c r="N345" s="176">
        <v>6.2252999999999998</v>
      </c>
      <c r="O345" s="176">
        <v>7.0046999999999997</v>
      </c>
      <c r="P345" s="176">
        <v>7.7572999999999999</v>
      </c>
      <c r="Q345" s="176">
        <v>8.2017000000000007</v>
      </c>
      <c r="R345" s="176">
        <v>7.8640999999999996</v>
      </c>
      <c r="S345" s="118"/>
    </row>
    <row r="346" spans="1:19" x14ac:dyDescent="0.3">
      <c r="A346" s="172" t="s">
        <v>663</v>
      </c>
      <c r="B346" s="172" t="s">
        <v>697</v>
      </c>
      <c r="C346" s="172">
        <v>119741</v>
      </c>
      <c r="D346" s="175">
        <v>44158</v>
      </c>
      <c r="E346" s="176">
        <v>24.7029</v>
      </c>
      <c r="F346" s="176">
        <v>6.5540000000000003</v>
      </c>
      <c r="G346" s="176">
        <v>6.5540000000000003</v>
      </c>
      <c r="H346" s="176">
        <v>8.2338000000000005</v>
      </c>
      <c r="I346" s="176">
        <v>7.8440000000000003</v>
      </c>
      <c r="J346" s="176">
        <v>14.010899999999999</v>
      </c>
      <c r="K346" s="176">
        <v>10.095800000000001</v>
      </c>
      <c r="L346" s="176">
        <v>11.669499999999999</v>
      </c>
      <c r="M346" s="176">
        <v>5.7244999999999999</v>
      </c>
      <c r="N346" s="176">
        <v>7.2786</v>
      </c>
      <c r="O346" s="176">
        <v>7.99</v>
      </c>
      <c r="P346" s="176">
        <v>8.8630999999999993</v>
      </c>
      <c r="Q346" s="176">
        <v>9.2652999999999999</v>
      </c>
      <c r="R346" s="176">
        <v>8.9107000000000003</v>
      </c>
      <c r="S346" s="118"/>
    </row>
    <row r="347" spans="1:19" x14ac:dyDescent="0.3">
      <c r="A347" s="172" t="s">
        <v>663</v>
      </c>
      <c r="B347" s="172" t="s">
        <v>698</v>
      </c>
      <c r="C347" s="172">
        <v>112632</v>
      </c>
      <c r="D347" s="175">
        <v>44158</v>
      </c>
      <c r="E347" s="176">
        <v>22.1037</v>
      </c>
      <c r="F347" s="176">
        <v>0.49540000000000001</v>
      </c>
      <c r="G347" s="176">
        <v>0.49540000000000001</v>
      </c>
      <c r="H347" s="176">
        <v>8.1922999999999995</v>
      </c>
      <c r="I347" s="176">
        <v>8.1877999999999993</v>
      </c>
      <c r="J347" s="176">
        <v>7.5805999999999996</v>
      </c>
      <c r="K347" s="176">
        <v>13.2507</v>
      </c>
      <c r="L347" s="176">
        <v>14.5395</v>
      </c>
      <c r="M347" s="176">
        <v>3.6993</v>
      </c>
      <c r="N347" s="176">
        <v>5.2938999999999998</v>
      </c>
      <c r="O347" s="176">
        <v>4.2035</v>
      </c>
      <c r="P347" s="176">
        <v>5.9870000000000001</v>
      </c>
      <c r="Q347" s="176">
        <v>7.3834999999999997</v>
      </c>
      <c r="R347" s="176">
        <v>3.9983</v>
      </c>
      <c r="S347" s="118"/>
    </row>
    <row r="348" spans="1:19" x14ac:dyDescent="0.3">
      <c r="A348" s="172" t="s">
        <v>663</v>
      </c>
      <c r="B348" s="172" t="s">
        <v>699</v>
      </c>
      <c r="C348" s="172">
        <v>119786</v>
      </c>
      <c r="D348" s="175">
        <v>44158</v>
      </c>
      <c r="E348" s="176">
        <v>23.0944</v>
      </c>
      <c r="F348" s="176">
        <v>1.3171999999999999</v>
      </c>
      <c r="G348" s="176">
        <v>1.3171999999999999</v>
      </c>
      <c r="H348" s="176">
        <v>8.9992000000000001</v>
      </c>
      <c r="I348" s="176">
        <v>8.9944000000000006</v>
      </c>
      <c r="J348" s="176">
        <v>8.3795999999999999</v>
      </c>
      <c r="K348" s="176">
        <v>14.935499999999999</v>
      </c>
      <c r="L348" s="176">
        <v>15.8466</v>
      </c>
      <c r="M348" s="176">
        <v>4.8060999999999998</v>
      </c>
      <c r="N348" s="176">
        <v>6.3464</v>
      </c>
      <c r="O348" s="176">
        <v>4.9817</v>
      </c>
      <c r="P348" s="176">
        <v>6.7146999999999997</v>
      </c>
      <c r="Q348" s="176">
        <v>7.6882000000000001</v>
      </c>
      <c r="R348" s="176">
        <v>4.8623000000000003</v>
      </c>
      <c r="S348" s="118"/>
    </row>
    <row r="349" spans="1:19" x14ac:dyDescent="0.3">
      <c r="A349" s="172" t="s">
        <v>663</v>
      </c>
      <c r="B349" s="172" t="s">
        <v>700</v>
      </c>
      <c r="C349" s="172">
        <v>144403</v>
      </c>
      <c r="D349" s="175">
        <v>44158</v>
      </c>
      <c r="E349" s="176">
        <v>11.8256</v>
      </c>
      <c r="F349" s="176">
        <v>3.0872999999999999</v>
      </c>
      <c r="G349" s="176">
        <v>3.0872999999999999</v>
      </c>
      <c r="H349" s="176">
        <v>6.4931999999999999</v>
      </c>
      <c r="I349" s="176">
        <v>5.9661999999999997</v>
      </c>
      <c r="J349" s="176">
        <v>5.6322999999999999</v>
      </c>
      <c r="K349" s="176">
        <v>8.2012</v>
      </c>
      <c r="L349" s="176">
        <v>6.734</v>
      </c>
      <c r="M349" s="176">
        <v>5.8489000000000004</v>
      </c>
      <c r="N349" s="176">
        <v>6.8836000000000004</v>
      </c>
      <c r="O349" s="176"/>
      <c r="P349" s="176"/>
      <c r="Q349" s="176">
        <v>7.6910999999999996</v>
      </c>
      <c r="R349" s="176">
        <v>8.0604999999999993</v>
      </c>
      <c r="S349" s="118"/>
    </row>
    <row r="350" spans="1:19" x14ac:dyDescent="0.3">
      <c r="A350" s="172" t="s">
        <v>663</v>
      </c>
      <c r="B350" s="172" t="s">
        <v>701</v>
      </c>
      <c r="C350" s="172">
        <v>144401</v>
      </c>
      <c r="D350" s="175">
        <v>44158</v>
      </c>
      <c r="E350" s="176">
        <v>11.530799999999999</v>
      </c>
      <c r="F350" s="176">
        <v>2.0051000000000001</v>
      </c>
      <c r="G350" s="176">
        <v>2.0051000000000001</v>
      </c>
      <c r="H350" s="176">
        <v>5.4527000000000001</v>
      </c>
      <c r="I350" s="176">
        <v>4.9157000000000002</v>
      </c>
      <c r="J350" s="176">
        <v>4.5820999999999996</v>
      </c>
      <c r="K350" s="176">
        <v>7.0980999999999996</v>
      </c>
      <c r="L350" s="176">
        <v>5.5736999999999997</v>
      </c>
      <c r="M350" s="176">
        <v>4.6445999999999996</v>
      </c>
      <c r="N350" s="176">
        <v>5.6658999999999997</v>
      </c>
      <c r="O350" s="176"/>
      <c r="P350" s="176"/>
      <c r="Q350" s="176">
        <v>6.4964000000000004</v>
      </c>
      <c r="R350" s="176">
        <v>6.8784000000000001</v>
      </c>
      <c r="S350" s="118"/>
    </row>
    <row r="351" spans="1:19" x14ac:dyDescent="0.3">
      <c r="A351" s="172" t="s">
        <v>663</v>
      </c>
      <c r="B351" s="172" t="s">
        <v>702</v>
      </c>
      <c r="C351" s="172">
        <v>112938</v>
      </c>
      <c r="D351" s="175">
        <v>44158</v>
      </c>
      <c r="E351" s="176">
        <v>23.986899999999999</v>
      </c>
      <c r="F351" s="176">
        <v>11.474</v>
      </c>
      <c r="G351" s="176">
        <v>11.474</v>
      </c>
      <c r="H351" s="176">
        <v>12.5511</v>
      </c>
      <c r="I351" s="176">
        <v>12.4499</v>
      </c>
      <c r="J351" s="176">
        <v>12.9473</v>
      </c>
      <c r="K351" s="176">
        <v>12.693300000000001</v>
      </c>
      <c r="L351" s="176">
        <v>11.496</v>
      </c>
      <c r="M351" s="176">
        <v>-9.1432000000000002</v>
      </c>
      <c r="N351" s="176">
        <v>-6.8909000000000002</v>
      </c>
      <c r="O351" s="176">
        <v>0.33289999999999997</v>
      </c>
      <c r="P351" s="176">
        <v>3.6372</v>
      </c>
      <c r="Q351" s="176">
        <v>5.8007999999999997</v>
      </c>
      <c r="R351" s="176">
        <v>-1.954</v>
      </c>
      <c r="S351" s="118"/>
    </row>
    <row r="352" spans="1:19" x14ac:dyDescent="0.3">
      <c r="A352" s="172" t="s">
        <v>663</v>
      </c>
      <c r="B352" s="172" t="s">
        <v>703</v>
      </c>
      <c r="C352" s="172">
        <v>118780</v>
      </c>
      <c r="D352" s="175">
        <v>44158</v>
      </c>
      <c r="E352" s="176">
        <v>25.564900000000002</v>
      </c>
      <c r="F352" s="176">
        <v>12.100199999999999</v>
      </c>
      <c r="G352" s="176">
        <v>12.100199999999999</v>
      </c>
      <c r="H352" s="176">
        <v>13.182600000000001</v>
      </c>
      <c r="I352" s="176">
        <v>13.0678</v>
      </c>
      <c r="J352" s="176">
        <v>13.5708</v>
      </c>
      <c r="K352" s="176">
        <v>13.3268</v>
      </c>
      <c r="L352" s="176">
        <v>12.1473</v>
      </c>
      <c r="M352" s="176">
        <v>-8.5643999999999991</v>
      </c>
      <c r="N352" s="176">
        <v>-6.2941000000000003</v>
      </c>
      <c r="O352" s="176">
        <v>1.0589</v>
      </c>
      <c r="P352" s="176">
        <v>4.4569999999999999</v>
      </c>
      <c r="Q352" s="176">
        <v>6.5381999999999998</v>
      </c>
      <c r="R352" s="176">
        <v>-1.3218000000000001</v>
      </c>
      <c r="S352" s="118"/>
    </row>
    <row r="353" spans="1:19" x14ac:dyDescent="0.3">
      <c r="A353" s="172" t="s">
        <v>663</v>
      </c>
      <c r="B353" s="172" t="s">
        <v>704</v>
      </c>
      <c r="C353" s="172">
        <v>148094</v>
      </c>
      <c r="D353" s="175">
        <v>44158</v>
      </c>
      <c r="E353" s="176">
        <v>0.14960000000000001</v>
      </c>
      <c r="F353" s="176">
        <v>8.1381999999999994</v>
      </c>
      <c r="G353" s="176">
        <v>8.1381999999999994</v>
      </c>
      <c r="H353" s="176">
        <v>7.3342000000000001</v>
      </c>
      <c r="I353" s="176">
        <v>8.7429000000000006</v>
      </c>
      <c r="J353" s="176">
        <v>8.7216000000000005</v>
      </c>
      <c r="K353" s="176">
        <v>-8.1318999999999999</v>
      </c>
      <c r="L353" s="176">
        <v>0.2641</v>
      </c>
      <c r="M353" s="176">
        <v>3.2490999999999999</v>
      </c>
      <c r="N353" s="176"/>
      <c r="O353" s="176"/>
      <c r="P353" s="176"/>
      <c r="Q353" s="176">
        <v>3.3058000000000001</v>
      </c>
      <c r="R353" s="176"/>
      <c r="S353" s="118"/>
    </row>
    <row r="354" spans="1:19" x14ac:dyDescent="0.3">
      <c r="A354" s="172" t="s">
        <v>663</v>
      </c>
      <c r="B354" s="172" t="s">
        <v>705</v>
      </c>
      <c r="C354" s="172">
        <v>148101</v>
      </c>
      <c r="D354" s="175">
        <v>44158</v>
      </c>
      <c r="E354" s="176">
        <v>0.15870000000000001</v>
      </c>
      <c r="F354" s="176">
        <v>7.6712999999999996</v>
      </c>
      <c r="G354" s="176">
        <v>7.6712999999999996</v>
      </c>
      <c r="H354" s="176">
        <v>9.2230000000000008</v>
      </c>
      <c r="I354" s="176">
        <v>8.24</v>
      </c>
      <c r="J354" s="176">
        <v>8.9708000000000006</v>
      </c>
      <c r="K354" s="176">
        <v>-8.1443999999999992</v>
      </c>
      <c r="L354" s="176">
        <v>0.249</v>
      </c>
      <c r="M354" s="176">
        <v>3.3197999999999999</v>
      </c>
      <c r="N354" s="176"/>
      <c r="O354" s="176"/>
      <c r="P354" s="176"/>
      <c r="Q354" s="176">
        <v>3.3706</v>
      </c>
      <c r="R354" s="176"/>
      <c r="S354" s="118"/>
    </row>
    <row r="355" spans="1:19" x14ac:dyDescent="0.3">
      <c r="A355" s="172" t="s">
        <v>663</v>
      </c>
      <c r="B355" s="172" t="s">
        <v>706</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663</v>
      </c>
      <c r="B356" s="172" t="s">
        <v>707</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663</v>
      </c>
      <c r="B357" s="172" t="s">
        <v>708</v>
      </c>
      <c r="C357" s="172">
        <v>138898</v>
      </c>
      <c r="D357" s="175">
        <v>44158</v>
      </c>
      <c r="E357" s="176">
        <v>15.073600000000001</v>
      </c>
      <c r="F357" s="176">
        <v>12.6046</v>
      </c>
      <c r="G357" s="176">
        <v>12.6046</v>
      </c>
      <c r="H357" s="176">
        <v>19.377099999999999</v>
      </c>
      <c r="I357" s="176">
        <v>17.008500000000002</v>
      </c>
      <c r="J357" s="176">
        <v>15.0707</v>
      </c>
      <c r="K357" s="176">
        <v>13.236499999999999</v>
      </c>
      <c r="L357" s="176">
        <v>5.7076000000000002</v>
      </c>
      <c r="M357" s="176">
        <v>-5.3813000000000004</v>
      </c>
      <c r="N357" s="176">
        <v>-2.4291999999999998</v>
      </c>
      <c r="O357" s="176">
        <v>2.6448</v>
      </c>
      <c r="P357" s="176">
        <v>5.5559000000000003</v>
      </c>
      <c r="Q357" s="176">
        <v>6.8929999999999998</v>
      </c>
      <c r="R357" s="176">
        <v>1.3257000000000001</v>
      </c>
      <c r="S357" s="118"/>
    </row>
    <row r="358" spans="1:19" x14ac:dyDescent="0.3">
      <c r="A358" s="172" t="s">
        <v>663</v>
      </c>
      <c r="B358" s="172" t="s">
        <v>709</v>
      </c>
      <c r="C358" s="172">
        <v>138905</v>
      </c>
      <c r="D358" s="175">
        <v>44158</v>
      </c>
      <c r="E358" s="176">
        <v>14.141999999999999</v>
      </c>
      <c r="F358" s="176">
        <v>11.452999999999999</v>
      </c>
      <c r="G358" s="176">
        <v>11.452999999999999</v>
      </c>
      <c r="H358" s="176">
        <v>18.260899999999999</v>
      </c>
      <c r="I358" s="176">
        <v>15.876899999999999</v>
      </c>
      <c r="J358" s="176">
        <v>13.9678</v>
      </c>
      <c r="K358" s="176">
        <v>12.062900000000001</v>
      </c>
      <c r="L358" s="176">
        <v>4.4028</v>
      </c>
      <c r="M358" s="176">
        <v>-6.5202</v>
      </c>
      <c r="N358" s="176">
        <v>-3.5409999999999999</v>
      </c>
      <c r="O358" s="176">
        <v>1.5652999999999999</v>
      </c>
      <c r="P358" s="176">
        <v>4.4390999999999998</v>
      </c>
      <c r="Q358" s="176">
        <v>5.7910000000000004</v>
      </c>
      <c r="R358" s="176">
        <v>0.252</v>
      </c>
      <c r="S358" s="118"/>
    </row>
    <row r="359" spans="1:19" x14ac:dyDescent="0.3">
      <c r="A359" s="172" t="s">
        <v>663</v>
      </c>
      <c r="B359" s="172" t="s">
        <v>710</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663</v>
      </c>
      <c r="B360" s="172" t="s">
        <v>711</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663</v>
      </c>
      <c r="B361" s="172" t="s">
        <v>712</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663</v>
      </c>
      <c r="B362" s="172" t="s">
        <v>713</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663</v>
      </c>
      <c r="B363" s="172" t="s">
        <v>714</v>
      </c>
      <c r="C363" s="172">
        <v>119798</v>
      </c>
      <c r="D363" s="175">
        <v>44158</v>
      </c>
      <c r="E363" s="176">
        <v>35.511200000000002</v>
      </c>
      <c r="F363" s="176">
        <v>7.9882</v>
      </c>
      <c r="G363" s="176">
        <v>7.9882</v>
      </c>
      <c r="H363" s="176">
        <v>12.0655</v>
      </c>
      <c r="I363" s="176">
        <v>11.851800000000001</v>
      </c>
      <c r="J363" s="176">
        <v>12.7662</v>
      </c>
      <c r="K363" s="176">
        <v>13.5944</v>
      </c>
      <c r="L363" s="176">
        <v>13.2338</v>
      </c>
      <c r="M363" s="176">
        <v>9.7917000000000005</v>
      </c>
      <c r="N363" s="176">
        <v>9.6721000000000004</v>
      </c>
      <c r="O363" s="176">
        <v>8.0029000000000003</v>
      </c>
      <c r="P363" s="176">
        <v>8.6996000000000002</v>
      </c>
      <c r="Q363" s="176">
        <v>9.4478000000000009</v>
      </c>
      <c r="R363" s="176">
        <v>9.0045000000000002</v>
      </c>
      <c r="S363" s="118"/>
    </row>
    <row r="364" spans="1:19" x14ac:dyDescent="0.3">
      <c r="A364" s="172" t="s">
        <v>663</v>
      </c>
      <c r="B364" s="172" t="s">
        <v>715</v>
      </c>
      <c r="C364" s="172">
        <v>102505</v>
      </c>
      <c r="D364" s="175">
        <v>44158</v>
      </c>
      <c r="E364" s="176">
        <v>33.865900000000003</v>
      </c>
      <c r="F364" s="176">
        <v>7.3333000000000004</v>
      </c>
      <c r="G364" s="176">
        <v>7.3333000000000004</v>
      </c>
      <c r="H364" s="176">
        <v>11.4278</v>
      </c>
      <c r="I364" s="176">
        <v>11.218500000000001</v>
      </c>
      <c r="J364" s="176">
        <v>12.1287</v>
      </c>
      <c r="K364" s="176">
        <v>12.9414</v>
      </c>
      <c r="L364" s="176">
        <v>12.5641</v>
      </c>
      <c r="M364" s="176">
        <v>9.1218000000000004</v>
      </c>
      <c r="N364" s="176">
        <v>8.9954000000000001</v>
      </c>
      <c r="O364" s="176">
        <v>7.2521000000000004</v>
      </c>
      <c r="P364" s="176">
        <v>7.9184999999999999</v>
      </c>
      <c r="Q364" s="176">
        <v>7.7350000000000003</v>
      </c>
      <c r="R364" s="176">
        <v>8.3434000000000008</v>
      </c>
      <c r="S364" s="118"/>
    </row>
    <row r="365" spans="1:19" x14ac:dyDescent="0.3">
      <c r="A365" s="172" t="s">
        <v>663</v>
      </c>
      <c r="B365" s="172" t="s">
        <v>716</v>
      </c>
      <c r="C365" s="172">
        <v>101545</v>
      </c>
      <c r="D365" s="175">
        <v>44158</v>
      </c>
      <c r="E365" s="176">
        <v>26.2879</v>
      </c>
      <c r="F365" s="176">
        <v>1.7589999999999999</v>
      </c>
      <c r="G365" s="176">
        <v>1.7589999999999999</v>
      </c>
      <c r="H365" s="176">
        <v>3.1823999999999999</v>
      </c>
      <c r="I365" s="176">
        <v>4.4507000000000003</v>
      </c>
      <c r="J365" s="176">
        <v>5.6254</v>
      </c>
      <c r="K365" s="176">
        <v>4.1729000000000003</v>
      </c>
      <c r="L365" s="176">
        <v>4.9027000000000003</v>
      </c>
      <c r="M365" s="176">
        <v>5.1999000000000004</v>
      </c>
      <c r="N365" s="176">
        <v>5.4618000000000002</v>
      </c>
      <c r="O365" s="176">
        <v>1.9540999999999999</v>
      </c>
      <c r="P365" s="176">
        <v>3.8894000000000002</v>
      </c>
      <c r="Q365" s="176">
        <v>5.4138999999999999</v>
      </c>
      <c r="R365" s="176">
        <v>-0.25040000000000001</v>
      </c>
      <c r="S365" s="118"/>
    </row>
    <row r="366" spans="1:19" x14ac:dyDescent="0.3">
      <c r="A366" s="172" t="s">
        <v>663</v>
      </c>
      <c r="B366" s="172" t="s">
        <v>717</v>
      </c>
      <c r="C366" s="172">
        <v>119632</v>
      </c>
      <c r="D366" s="175">
        <v>44158</v>
      </c>
      <c r="E366" s="176">
        <v>27.642499999999998</v>
      </c>
      <c r="F366" s="176">
        <v>2.5093000000000001</v>
      </c>
      <c r="G366" s="176">
        <v>2.5093000000000001</v>
      </c>
      <c r="H366" s="176">
        <v>3.9258999999999999</v>
      </c>
      <c r="I366" s="176">
        <v>4.0335000000000001</v>
      </c>
      <c r="J366" s="176">
        <v>3.6059999999999999</v>
      </c>
      <c r="K366" s="176">
        <v>4.0035999999999996</v>
      </c>
      <c r="L366" s="176">
        <v>5.1883999999999997</v>
      </c>
      <c r="M366" s="176">
        <v>5.6436000000000002</v>
      </c>
      <c r="N366" s="176">
        <v>5.9916999999999998</v>
      </c>
      <c r="O366" s="176">
        <v>2.6392000000000002</v>
      </c>
      <c r="P366" s="176">
        <v>4.9104999999999999</v>
      </c>
      <c r="Q366" s="176">
        <v>5.4631999999999996</v>
      </c>
      <c r="R366" s="176">
        <v>0.31209999999999999</v>
      </c>
      <c r="S366" s="118"/>
    </row>
    <row r="367" spans="1:19" x14ac:dyDescent="0.3">
      <c r="A367" s="172" t="s">
        <v>663</v>
      </c>
      <c r="B367" s="172" t="s">
        <v>718</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663</v>
      </c>
      <c r="B368" s="172" t="s">
        <v>719</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663</v>
      </c>
      <c r="B369" s="172" t="s">
        <v>720</v>
      </c>
      <c r="C369" s="172">
        <v>147651</v>
      </c>
      <c r="D369" s="175">
        <v>44158</v>
      </c>
      <c r="E369" s="176">
        <v>0.15989999999999999</v>
      </c>
      <c r="F369" s="176">
        <v>0</v>
      </c>
      <c r="G369" s="176">
        <v>0</v>
      </c>
      <c r="H369" s="176">
        <v>0</v>
      </c>
      <c r="I369" s="176">
        <v>0</v>
      </c>
      <c r="J369" s="176">
        <v>0</v>
      </c>
      <c r="K369" s="176">
        <v>-74.7179</v>
      </c>
      <c r="L369" s="176">
        <v>-37.964799999999997</v>
      </c>
      <c r="M369" s="176">
        <v>-25.355499999999999</v>
      </c>
      <c r="N369" s="176">
        <v>-39.826799999999999</v>
      </c>
      <c r="O369" s="176"/>
      <c r="P369" s="176"/>
      <c r="Q369" s="176">
        <v>-35.036900000000003</v>
      </c>
      <c r="R369" s="176"/>
      <c r="S369" s="118"/>
    </row>
    <row r="370" spans="1:19" x14ac:dyDescent="0.3">
      <c r="A370" s="172" t="s">
        <v>663</v>
      </c>
      <c r="B370" s="172" t="s">
        <v>721</v>
      </c>
      <c r="C370" s="172">
        <v>147650</v>
      </c>
      <c r="D370" s="175">
        <v>44158</v>
      </c>
      <c r="E370" s="176">
        <v>0.14779999999999999</v>
      </c>
      <c r="F370" s="176">
        <v>0</v>
      </c>
      <c r="G370" s="176">
        <v>0</v>
      </c>
      <c r="H370" s="176">
        <v>0</v>
      </c>
      <c r="I370" s="176">
        <v>0</v>
      </c>
      <c r="J370" s="176">
        <v>0</v>
      </c>
      <c r="K370" s="176">
        <v>-74.517499999999998</v>
      </c>
      <c r="L370" s="176">
        <v>-37.863</v>
      </c>
      <c r="M370" s="176">
        <v>-25.287500000000001</v>
      </c>
      <c r="N370" s="176">
        <v>-39.870699999999999</v>
      </c>
      <c r="O370" s="176"/>
      <c r="P370" s="176"/>
      <c r="Q370" s="176">
        <v>-35.054400000000001</v>
      </c>
      <c r="R370" s="176"/>
      <c r="S370" s="118"/>
    </row>
    <row r="371" spans="1:19" x14ac:dyDescent="0.3">
      <c r="A371" s="172" t="s">
        <v>663</v>
      </c>
      <c r="B371" s="172" t="s">
        <v>722</v>
      </c>
      <c r="C371" s="172">
        <v>148147</v>
      </c>
      <c r="D371" s="175">
        <v>44158</v>
      </c>
      <c r="E371" s="176">
        <v>0.79359999999999997</v>
      </c>
      <c r="F371" s="176">
        <v>9.2055000000000007</v>
      </c>
      <c r="G371" s="176">
        <v>9.2055000000000007</v>
      </c>
      <c r="H371" s="176">
        <v>8.7596000000000007</v>
      </c>
      <c r="I371" s="176">
        <v>8.5695999999999994</v>
      </c>
      <c r="J371" s="176">
        <v>8.5178999999999991</v>
      </c>
      <c r="K371" s="176">
        <v>8.6021999999999998</v>
      </c>
      <c r="L371" s="176">
        <v>-96.2941</v>
      </c>
      <c r="M371" s="176">
        <v>-62.908299999999997</v>
      </c>
      <c r="N371" s="176"/>
      <c r="O371" s="176"/>
      <c r="P371" s="176"/>
      <c r="Q371" s="176">
        <v>-62.184899999999999</v>
      </c>
      <c r="R371" s="176"/>
      <c r="S371" s="118"/>
    </row>
    <row r="372" spans="1:19" x14ac:dyDescent="0.3">
      <c r="A372" s="172" t="s">
        <v>663</v>
      </c>
      <c r="B372" s="172" t="s">
        <v>723</v>
      </c>
      <c r="C372" s="172">
        <v>148146</v>
      </c>
      <c r="D372" s="175">
        <v>44158</v>
      </c>
      <c r="E372" s="176">
        <v>0.72499999999999998</v>
      </c>
      <c r="F372" s="176">
        <v>8.3965999999999994</v>
      </c>
      <c r="G372" s="176">
        <v>8.3965999999999994</v>
      </c>
      <c r="H372" s="176">
        <v>8.5786999999999995</v>
      </c>
      <c r="I372" s="176">
        <v>8.6592000000000002</v>
      </c>
      <c r="J372" s="176">
        <v>8.5059000000000005</v>
      </c>
      <c r="K372" s="176">
        <v>8.6507000000000005</v>
      </c>
      <c r="L372" s="176">
        <v>-97.128900000000002</v>
      </c>
      <c r="M372" s="176">
        <v>-63.477800000000002</v>
      </c>
      <c r="N372" s="176"/>
      <c r="O372" s="176"/>
      <c r="P372" s="176"/>
      <c r="Q372" s="176">
        <v>-62.749400000000001</v>
      </c>
      <c r="R372" s="176"/>
      <c r="S372" s="118"/>
    </row>
    <row r="373" spans="1:19" x14ac:dyDescent="0.3">
      <c r="A373" s="172" t="s">
        <v>663</v>
      </c>
      <c r="B373" s="172" t="s">
        <v>724</v>
      </c>
      <c r="C373" s="172">
        <v>120764</v>
      </c>
      <c r="D373" s="175">
        <v>44158</v>
      </c>
      <c r="E373" s="176">
        <v>12.2776</v>
      </c>
      <c r="F373" s="176">
        <v>1.1893</v>
      </c>
      <c r="G373" s="176">
        <v>1.1893</v>
      </c>
      <c r="H373" s="176">
        <v>10.165800000000001</v>
      </c>
      <c r="I373" s="176">
        <v>11.2819</v>
      </c>
      <c r="J373" s="176">
        <v>8.1791</v>
      </c>
      <c r="K373" s="176">
        <v>10.4747</v>
      </c>
      <c r="L373" s="176">
        <v>-9.7721999999999998</v>
      </c>
      <c r="M373" s="176">
        <v>-14.179600000000001</v>
      </c>
      <c r="N373" s="176">
        <v>-26.8674</v>
      </c>
      <c r="O373" s="176">
        <v>-9.3792000000000009</v>
      </c>
      <c r="P373" s="176">
        <v>-2.0535000000000001</v>
      </c>
      <c r="Q373" s="176">
        <v>2.4735</v>
      </c>
      <c r="R373" s="176">
        <v>-16.084599999999998</v>
      </c>
      <c r="S373" s="118"/>
    </row>
    <row r="374" spans="1:19" x14ac:dyDescent="0.3">
      <c r="A374" s="172" t="s">
        <v>663</v>
      </c>
      <c r="B374" s="172" t="s">
        <v>725</v>
      </c>
      <c r="C374" s="172">
        <v>117981</v>
      </c>
      <c r="D374" s="175">
        <v>44158</v>
      </c>
      <c r="E374" s="176">
        <v>11.238099999999999</v>
      </c>
      <c r="F374" s="176">
        <v>0.32479999999999998</v>
      </c>
      <c r="G374" s="176">
        <v>0.32479999999999998</v>
      </c>
      <c r="H374" s="176">
        <v>9.2799999999999994</v>
      </c>
      <c r="I374" s="176">
        <v>10.4114</v>
      </c>
      <c r="J374" s="176">
        <v>7.3162000000000003</v>
      </c>
      <c r="K374" s="176">
        <v>9.5731999999999999</v>
      </c>
      <c r="L374" s="176">
        <v>-10.5692</v>
      </c>
      <c r="M374" s="176">
        <v>-14.910299999999999</v>
      </c>
      <c r="N374" s="176">
        <v>-27.473099999999999</v>
      </c>
      <c r="O374" s="176">
        <v>-10.243</v>
      </c>
      <c r="P374" s="176">
        <v>-3.0695999999999999</v>
      </c>
      <c r="Q374" s="176">
        <v>1.4666999999999999</v>
      </c>
      <c r="R374" s="176">
        <v>-16.843499999999999</v>
      </c>
      <c r="S374" s="118"/>
    </row>
    <row r="375" spans="1:19" x14ac:dyDescent="0.3">
      <c r="A375" s="177" t="s">
        <v>27</v>
      </c>
      <c r="B375" s="172"/>
      <c r="C375" s="172"/>
      <c r="D375" s="172"/>
      <c r="E375" s="172"/>
      <c r="F375" s="178">
        <v>8.9128326086956502</v>
      </c>
      <c r="G375" s="178">
        <v>8.9128326086956502</v>
      </c>
      <c r="H375" s="178">
        <v>10.620680434782603</v>
      </c>
      <c r="I375" s="178">
        <v>10.405149999999999</v>
      </c>
      <c r="J375" s="178">
        <v>9.9756999999999998</v>
      </c>
      <c r="K375" s="178">
        <v>6.3593695652173912</v>
      </c>
      <c r="L375" s="178">
        <v>2.6467891304347795</v>
      </c>
      <c r="M375" s="178">
        <v>-5.7438086956521737</v>
      </c>
      <c r="N375" s="178">
        <v>-1.7022825000000001</v>
      </c>
      <c r="O375" s="178">
        <v>1.7305416666666671</v>
      </c>
      <c r="P375" s="178">
        <v>4.3572970588235274</v>
      </c>
      <c r="Q375" s="178">
        <v>-0.26878260869565251</v>
      </c>
      <c r="R375" s="178">
        <v>0.86707368421052633</v>
      </c>
      <c r="S375" s="118"/>
    </row>
    <row r="376" spans="1:19" x14ac:dyDescent="0.3">
      <c r="A376" s="177" t="s">
        <v>408</v>
      </c>
      <c r="B376" s="172"/>
      <c r="C376" s="172"/>
      <c r="D376" s="172"/>
      <c r="E376" s="172"/>
      <c r="F376" s="178">
        <v>6.9762000000000004</v>
      </c>
      <c r="G376" s="178">
        <v>6.9762000000000004</v>
      </c>
      <c r="H376" s="178">
        <v>9.6069500000000012</v>
      </c>
      <c r="I376" s="178">
        <v>9.8231999999999999</v>
      </c>
      <c r="J376" s="178">
        <v>8.8461999999999996</v>
      </c>
      <c r="K376" s="178">
        <v>10.7791</v>
      </c>
      <c r="L376" s="178">
        <v>10.5017</v>
      </c>
      <c r="M376" s="178">
        <v>3.7368000000000001</v>
      </c>
      <c r="N376" s="178">
        <v>5.6238999999999999</v>
      </c>
      <c r="O376" s="178">
        <v>3.6349</v>
      </c>
      <c r="P376" s="178">
        <v>5.9354999999999993</v>
      </c>
      <c r="Q376" s="178">
        <v>6.7556499999999993</v>
      </c>
      <c r="R376" s="178">
        <v>3.3579999999999997</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726</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727</v>
      </c>
      <c r="B379" s="172" t="s">
        <v>728</v>
      </c>
      <c r="C379" s="172">
        <v>147848</v>
      </c>
      <c r="D379" s="175">
        <v>44158</v>
      </c>
      <c r="E379" s="176">
        <v>1106.3047999999999</v>
      </c>
      <c r="F379" s="176">
        <v>6.0461999999999998</v>
      </c>
      <c r="G379" s="176">
        <v>6.0461999999999998</v>
      </c>
      <c r="H379" s="176">
        <v>13.962300000000001</v>
      </c>
      <c r="I379" s="176">
        <v>15.166600000000001</v>
      </c>
      <c r="J379" s="176">
        <v>10.6632</v>
      </c>
      <c r="K379" s="176">
        <v>10.4064</v>
      </c>
      <c r="L379" s="176">
        <v>10.264200000000001</v>
      </c>
      <c r="M379" s="176">
        <v>11.195</v>
      </c>
      <c r="N379" s="176"/>
      <c r="O379" s="176"/>
      <c r="P379" s="176"/>
      <c r="Q379" s="176">
        <v>11.7163</v>
      </c>
      <c r="R379" s="176"/>
      <c r="S379" s="118"/>
    </row>
    <row r="380" spans="1:19" x14ac:dyDescent="0.3">
      <c r="A380" s="172" t="s">
        <v>727</v>
      </c>
      <c r="B380" s="172" t="s">
        <v>729</v>
      </c>
      <c r="C380" s="172">
        <v>147849</v>
      </c>
      <c r="D380" s="175">
        <v>44158</v>
      </c>
      <c r="E380" s="176">
        <v>1126.6121000000001</v>
      </c>
      <c r="F380" s="176">
        <v>6.3166000000000002</v>
      </c>
      <c r="G380" s="176">
        <v>6.3166000000000002</v>
      </c>
      <c r="H380" s="176">
        <v>12.2348</v>
      </c>
      <c r="I380" s="176">
        <v>5.8631000000000002</v>
      </c>
      <c r="J380" s="176">
        <v>6.4367000000000001</v>
      </c>
      <c r="K380" s="176">
        <v>14.2803</v>
      </c>
      <c r="L380" s="176">
        <v>11.1942</v>
      </c>
      <c r="M380" s="176">
        <v>12.510899999999999</v>
      </c>
      <c r="N380" s="176"/>
      <c r="O380" s="176"/>
      <c r="P380" s="176"/>
      <c r="Q380" s="176">
        <v>13.9673</v>
      </c>
      <c r="R380" s="176"/>
      <c r="S380" s="118"/>
    </row>
    <row r="381" spans="1:19" x14ac:dyDescent="0.3">
      <c r="A381" s="172" t="s">
        <v>727</v>
      </c>
      <c r="B381" s="172" t="s">
        <v>730</v>
      </c>
      <c r="C381" s="172">
        <v>133307</v>
      </c>
      <c r="D381" s="175">
        <v>44158</v>
      </c>
      <c r="E381" s="176">
        <v>21.9757</v>
      </c>
      <c r="F381" s="176">
        <v>-4.5381999999999998</v>
      </c>
      <c r="G381" s="176">
        <v>-4.5381999999999998</v>
      </c>
      <c r="H381" s="176">
        <v>5.3394000000000004</v>
      </c>
      <c r="I381" s="176">
        <v>4.6946000000000003</v>
      </c>
      <c r="J381" s="176">
        <v>4.1131000000000002</v>
      </c>
      <c r="K381" s="176">
        <v>11.067399999999999</v>
      </c>
      <c r="L381" s="176">
        <v>5.4222999999999999</v>
      </c>
      <c r="M381" s="176">
        <v>10.528700000000001</v>
      </c>
      <c r="N381" s="176">
        <v>10.424099999999999</v>
      </c>
      <c r="O381" s="176">
        <v>8.8733000000000004</v>
      </c>
      <c r="P381" s="176">
        <v>8.7881</v>
      </c>
      <c r="Q381" s="176">
        <v>8.7011000000000003</v>
      </c>
      <c r="R381" s="176">
        <v>11.9717</v>
      </c>
      <c r="S381" s="118" t="s">
        <v>1884</v>
      </c>
    </row>
    <row r="382" spans="1:19" x14ac:dyDescent="0.3">
      <c r="A382" s="172" t="s">
        <v>727</v>
      </c>
      <c r="B382" s="172" t="s">
        <v>731</v>
      </c>
      <c r="C382" s="172">
        <v>139496</v>
      </c>
      <c r="D382" s="175">
        <v>44158</v>
      </c>
      <c r="E382" s="176">
        <v>22.305499999999999</v>
      </c>
      <c r="F382" s="176">
        <v>-4.2530999999999999</v>
      </c>
      <c r="G382" s="176">
        <v>-4.2530999999999999</v>
      </c>
      <c r="H382" s="176">
        <v>5.4737</v>
      </c>
      <c r="I382" s="176">
        <v>4.2145999999999999</v>
      </c>
      <c r="J382" s="176">
        <v>3.9617</v>
      </c>
      <c r="K382" s="176">
        <v>10.9617</v>
      </c>
      <c r="L382" s="176">
        <v>5.4099000000000004</v>
      </c>
      <c r="M382" s="176">
        <v>10.501799999999999</v>
      </c>
      <c r="N382" s="176">
        <v>10.4552</v>
      </c>
      <c r="O382" s="176">
        <v>9.1669999999999998</v>
      </c>
      <c r="P382" s="176"/>
      <c r="Q382" s="176">
        <v>8.7948000000000004</v>
      </c>
      <c r="R382" s="176">
        <v>12.3348</v>
      </c>
      <c r="S382" s="118" t="s">
        <v>1884</v>
      </c>
    </row>
    <row r="383" spans="1:19" x14ac:dyDescent="0.3">
      <c r="A383" s="172" t="s">
        <v>727</v>
      </c>
      <c r="B383" s="172" t="s">
        <v>732</v>
      </c>
      <c r="C383" s="172">
        <v>139430</v>
      </c>
      <c r="D383" s="175">
        <v>44158</v>
      </c>
      <c r="E383" s="176">
        <v>202.1217</v>
      </c>
      <c r="F383" s="176">
        <v>-10.326700000000001</v>
      </c>
      <c r="G383" s="176">
        <v>-10.326700000000001</v>
      </c>
      <c r="H383" s="176">
        <v>0.9284</v>
      </c>
      <c r="I383" s="176">
        <v>2.4169</v>
      </c>
      <c r="J383" s="176">
        <v>2.7343000000000002</v>
      </c>
      <c r="K383" s="176">
        <v>10.689399999999999</v>
      </c>
      <c r="L383" s="176">
        <v>2.3990999999999998</v>
      </c>
      <c r="M383" s="176">
        <v>8.1370000000000005</v>
      </c>
      <c r="N383" s="176">
        <v>8.4026999999999994</v>
      </c>
      <c r="O383" s="176">
        <v>7.3758999999999997</v>
      </c>
      <c r="P383" s="176"/>
      <c r="Q383" s="176">
        <v>7.6454000000000004</v>
      </c>
      <c r="R383" s="176">
        <v>10.5275</v>
      </c>
      <c r="S383" s="118" t="s">
        <v>1885</v>
      </c>
    </row>
    <row r="384" spans="1:19" x14ac:dyDescent="0.3">
      <c r="A384" s="177" t="s">
        <v>27</v>
      </c>
      <c r="B384" s="172"/>
      <c r="C384" s="172"/>
      <c r="D384" s="172"/>
      <c r="E384" s="172"/>
      <c r="F384" s="178">
        <v>-1.35104</v>
      </c>
      <c r="G384" s="178">
        <v>-1.35104</v>
      </c>
      <c r="H384" s="178">
        <v>7.58772</v>
      </c>
      <c r="I384" s="178">
        <v>6.4711600000000002</v>
      </c>
      <c r="J384" s="178">
        <v>5.5817999999999994</v>
      </c>
      <c r="K384" s="178">
        <v>11.48104</v>
      </c>
      <c r="L384" s="178">
        <v>6.9379399999999993</v>
      </c>
      <c r="M384" s="178">
        <v>10.574680000000001</v>
      </c>
      <c r="N384" s="178">
        <v>9.7606666666666673</v>
      </c>
      <c r="O384" s="178">
        <v>8.4720666666666684</v>
      </c>
      <c r="P384" s="178">
        <v>8.7881</v>
      </c>
      <c r="Q384" s="178">
        <v>10.16498</v>
      </c>
      <c r="R384" s="178">
        <v>11.611333333333334</v>
      </c>
      <c r="S384" s="118"/>
    </row>
    <row r="385" spans="1:19" x14ac:dyDescent="0.3">
      <c r="A385" s="177" t="s">
        <v>408</v>
      </c>
      <c r="B385" s="172"/>
      <c r="C385" s="172"/>
      <c r="D385" s="172"/>
      <c r="E385" s="172"/>
      <c r="F385" s="178">
        <v>-4.2530999999999999</v>
      </c>
      <c r="G385" s="178">
        <v>-4.2530999999999999</v>
      </c>
      <c r="H385" s="178">
        <v>5.4737</v>
      </c>
      <c r="I385" s="178">
        <v>4.6946000000000003</v>
      </c>
      <c r="J385" s="178">
        <v>4.1131000000000002</v>
      </c>
      <c r="K385" s="178">
        <v>10.9617</v>
      </c>
      <c r="L385" s="178">
        <v>5.4222999999999999</v>
      </c>
      <c r="M385" s="178">
        <v>10.528700000000001</v>
      </c>
      <c r="N385" s="178">
        <v>10.424099999999999</v>
      </c>
      <c r="O385" s="178">
        <v>8.8733000000000004</v>
      </c>
      <c r="P385" s="178">
        <v>8.7881</v>
      </c>
      <c r="Q385" s="178">
        <v>8.7948000000000004</v>
      </c>
      <c r="R385" s="178">
        <v>11.9717</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733</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734</v>
      </c>
      <c r="B388" s="172" t="s">
        <v>735</v>
      </c>
      <c r="C388" s="172">
        <v>131896</v>
      </c>
      <c r="D388" s="175">
        <v>44158</v>
      </c>
      <c r="E388" s="176">
        <v>28.761199999999999</v>
      </c>
      <c r="F388" s="176">
        <v>13.170299999999999</v>
      </c>
      <c r="G388" s="176">
        <v>13.170299999999999</v>
      </c>
      <c r="H388" s="176">
        <v>14.4354</v>
      </c>
      <c r="I388" s="176">
        <v>13.842499999999999</v>
      </c>
      <c r="J388" s="176">
        <v>9.6579999999999995</v>
      </c>
      <c r="K388" s="176">
        <v>8.8003999999999998</v>
      </c>
      <c r="L388" s="176">
        <v>9.3099000000000007</v>
      </c>
      <c r="M388" s="176">
        <v>8.5853999999999999</v>
      </c>
      <c r="N388" s="176">
        <v>9.0181000000000004</v>
      </c>
      <c r="O388" s="176">
        <v>7.4156000000000004</v>
      </c>
      <c r="P388" s="176">
        <v>7.9039000000000001</v>
      </c>
      <c r="Q388" s="176">
        <v>7.8876999999999997</v>
      </c>
      <c r="R388" s="176">
        <v>9.2472999999999992</v>
      </c>
      <c r="S388" s="118" t="s">
        <v>1873</v>
      </c>
    </row>
    <row r="389" spans="1:19" x14ac:dyDescent="0.3">
      <c r="A389" s="172" t="s">
        <v>734</v>
      </c>
      <c r="B389" s="172" t="s">
        <v>736</v>
      </c>
      <c r="C389" s="172">
        <v>131898</v>
      </c>
      <c r="D389" s="175">
        <v>44158</v>
      </c>
      <c r="E389" s="176">
        <v>29.8736</v>
      </c>
      <c r="F389" s="176">
        <v>13.658899999999999</v>
      </c>
      <c r="G389" s="176">
        <v>13.658899999999999</v>
      </c>
      <c r="H389" s="176">
        <v>14.930300000000001</v>
      </c>
      <c r="I389" s="176">
        <v>14.3299</v>
      </c>
      <c r="J389" s="176">
        <v>10.153</v>
      </c>
      <c r="K389" s="176">
        <v>9.2992000000000008</v>
      </c>
      <c r="L389" s="176">
        <v>9.8797999999999995</v>
      </c>
      <c r="M389" s="176">
        <v>9.1857000000000006</v>
      </c>
      <c r="N389" s="176">
        <v>9.6466999999999992</v>
      </c>
      <c r="O389" s="176">
        <v>7.9989999999999997</v>
      </c>
      <c r="P389" s="176">
        <v>8.4718</v>
      </c>
      <c r="Q389" s="176">
        <v>8.3894000000000002</v>
      </c>
      <c r="R389" s="176">
        <v>9.8632000000000009</v>
      </c>
      <c r="S389" s="118" t="s">
        <v>1873</v>
      </c>
    </row>
    <row r="390" spans="1:19" x14ac:dyDescent="0.3">
      <c r="A390" s="172" t="s">
        <v>734</v>
      </c>
      <c r="B390" s="172" t="s">
        <v>737</v>
      </c>
      <c r="C390" s="172">
        <v>131864</v>
      </c>
      <c r="D390" s="175">
        <v>44158</v>
      </c>
      <c r="E390" s="176">
        <v>34.420299999999997</v>
      </c>
      <c r="F390" s="176">
        <v>37.761800000000001</v>
      </c>
      <c r="G390" s="176">
        <v>37.761800000000001</v>
      </c>
      <c r="H390" s="176">
        <v>53.234900000000003</v>
      </c>
      <c r="I390" s="176">
        <v>58.857500000000002</v>
      </c>
      <c r="J390" s="176">
        <v>61.0107</v>
      </c>
      <c r="K390" s="176">
        <v>28.468699999999998</v>
      </c>
      <c r="L390" s="176">
        <v>51.821599999999997</v>
      </c>
      <c r="M390" s="176">
        <v>15.3886</v>
      </c>
      <c r="N390" s="176">
        <v>16.533000000000001</v>
      </c>
      <c r="O390" s="176">
        <v>7.1563999999999997</v>
      </c>
      <c r="P390" s="176">
        <v>10.094099999999999</v>
      </c>
      <c r="Q390" s="176">
        <v>9.0419</v>
      </c>
      <c r="R390" s="176">
        <v>11.9793</v>
      </c>
      <c r="S390" s="118"/>
    </row>
    <row r="391" spans="1:19" x14ac:dyDescent="0.3">
      <c r="A391" s="172" t="s">
        <v>734</v>
      </c>
      <c r="B391" s="172" t="s">
        <v>738</v>
      </c>
      <c r="C391" s="172">
        <v>131865</v>
      </c>
      <c r="D391" s="175">
        <v>44158</v>
      </c>
      <c r="E391" s="176">
        <v>17.3889</v>
      </c>
      <c r="F391" s="176">
        <v>38.393300000000004</v>
      </c>
      <c r="G391" s="176">
        <v>38.393300000000004</v>
      </c>
      <c r="H391" s="176">
        <v>53.933</v>
      </c>
      <c r="I391" s="176">
        <v>59.548099999999998</v>
      </c>
      <c r="J391" s="176">
        <v>61.710999999999999</v>
      </c>
      <c r="K391" s="176">
        <v>29.1797</v>
      </c>
      <c r="L391" s="176">
        <v>51.8247</v>
      </c>
      <c r="M391" s="176">
        <v>15.6357</v>
      </c>
      <c r="N391" s="176">
        <v>16.9129</v>
      </c>
      <c r="O391" s="176">
        <v>7.5251000000000001</v>
      </c>
      <c r="P391" s="176">
        <v>10.333500000000001</v>
      </c>
      <c r="Q391" s="176">
        <v>9.5996000000000006</v>
      </c>
      <c r="R391" s="176">
        <v>12.525399999999999</v>
      </c>
      <c r="S391" s="118"/>
    </row>
    <row r="392" spans="1:19" x14ac:dyDescent="0.3">
      <c r="A392" s="172" t="s">
        <v>734</v>
      </c>
      <c r="B392" s="172" t="s">
        <v>739</v>
      </c>
      <c r="C392" s="172">
        <v>132178</v>
      </c>
      <c r="D392" s="175">
        <v>44158</v>
      </c>
      <c r="E392" s="176">
        <v>21.089099999999998</v>
      </c>
      <c r="F392" s="176">
        <v>26.1327</v>
      </c>
      <c r="G392" s="176">
        <v>26.1327</v>
      </c>
      <c r="H392" s="176">
        <v>36.199399999999997</v>
      </c>
      <c r="I392" s="176">
        <v>38.220799999999997</v>
      </c>
      <c r="J392" s="176">
        <v>38.389800000000001</v>
      </c>
      <c r="K392" s="176">
        <v>18.905100000000001</v>
      </c>
      <c r="L392" s="176">
        <v>27.111000000000001</v>
      </c>
      <c r="M392" s="176">
        <v>11.162599999999999</v>
      </c>
      <c r="N392" s="176">
        <v>12.124499999999999</v>
      </c>
      <c r="O392" s="176">
        <v>6.8113999999999999</v>
      </c>
      <c r="P392" s="176">
        <v>7.8228999999999997</v>
      </c>
      <c r="Q392" s="176">
        <v>8.1260999999999992</v>
      </c>
      <c r="R392" s="176">
        <v>9.2332000000000001</v>
      </c>
      <c r="S392" s="118" t="s">
        <v>1880</v>
      </c>
    </row>
    <row r="393" spans="1:19" x14ac:dyDescent="0.3">
      <c r="A393" s="172" t="s">
        <v>734</v>
      </c>
      <c r="B393" s="172" t="s">
        <v>740</v>
      </c>
      <c r="C393" s="172">
        <v>132183</v>
      </c>
      <c r="D393" s="175">
        <v>44158</v>
      </c>
      <c r="E393" s="176">
        <v>21.952999999999999</v>
      </c>
      <c r="F393" s="176">
        <v>26.9389</v>
      </c>
      <c r="G393" s="176">
        <v>26.9389</v>
      </c>
      <c r="H393" s="176">
        <v>36.829700000000003</v>
      </c>
      <c r="I393" s="176">
        <v>38.797800000000002</v>
      </c>
      <c r="J393" s="176">
        <v>38.917499999999997</v>
      </c>
      <c r="K393" s="176">
        <v>19.407499999999999</v>
      </c>
      <c r="L393" s="176">
        <v>27.5319</v>
      </c>
      <c r="M393" s="176">
        <v>11.6553</v>
      </c>
      <c r="N393" s="176">
        <v>12.655799999999999</v>
      </c>
      <c r="O393" s="176">
        <v>7.3513000000000002</v>
      </c>
      <c r="P393" s="176">
        <v>8.3806999999999992</v>
      </c>
      <c r="Q393" s="176">
        <v>8.3299000000000003</v>
      </c>
      <c r="R393" s="176">
        <v>9.7711000000000006</v>
      </c>
      <c r="S393" s="118" t="s">
        <v>1880</v>
      </c>
    </row>
    <row r="394" spans="1:19" x14ac:dyDescent="0.3">
      <c r="A394" s="172" t="s">
        <v>734</v>
      </c>
      <c r="B394" s="172" t="s">
        <v>741</v>
      </c>
      <c r="C394" s="172">
        <v>132174</v>
      </c>
      <c r="D394" s="175">
        <v>44158</v>
      </c>
      <c r="E394" s="176">
        <v>23.263500000000001</v>
      </c>
      <c r="F394" s="176">
        <v>42.352499999999999</v>
      </c>
      <c r="G394" s="176">
        <v>42.352499999999999</v>
      </c>
      <c r="H394" s="176">
        <v>53.716500000000003</v>
      </c>
      <c r="I394" s="176">
        <v>61.0871</v>
      </c>
      <c r="J394" s="176">
        <v>59.932899999999997</v>
      </c>
      <c r="K394" s="176">
        <v>26.997299999999999</v>
      </c>
      <c r="L394" s="176">
        <v>40.1325</v>
      </c>
      <c r="M394" s="176">
        <v>11.9222</v>
      </c>
      <c r="N394" s="176">
        <v>13.6061</v>
      </c>
      <c r="O394" s="176">
        <v>6.8064999999999998</v>
      </c>
      <c r="P394" s="176">
        <v>8.7921999999999993</v>
      </c>
      <c r="Q394" s="176">
        <v>9.2426999999999992</v>
      </c>
      <c r="R394" s="176">
        <v>10.408099999999999</v>
      </c>
      <c r="S394" s="118"/>
    </row>
    <row r="395" spans="1:19" x14ac:dyDescent="0.3">
      <c r="A395" s="172" t="s">
        <v>734</v>
      </c>
      <c r="B395" s="172" t="s">
        <v>742</v>
      </c>
      <c r="C395" s="172">
        <v>132185</v>
      </c>
      <c r="D395" s="175">
        <v>44158</v>
      </c>
      <c r="E395" s="176">
        <v>24.196300000000001</v>
      </c>
      <c r="F395" s="176">
        <v>43.245800000000003</v>
      </c>
      <c r="G395" s="176">
        <v>43.245800000000003</v>
      </c>
      <c r="H395" s="176">
        <v>54.411099999999998</v>
      </c>
      <c r="I395" s="176">
        <v>61.7468</v>
      </c>
      <c r="J395" s="176">
        <v>60.546799999999998</v>
      </c>
      <c r="K395" s="176">
        <v>27.584800000000001</v>
      </c>
      <c r="L395" s="176">
        <v>40.625100000000003</v>
      </c>
      <c r="M395" s="176">
        <v>12.467000000000001</v>
      </c>
      <c r="N395" s="176">
        <v>14.1867</v>
      </c>
      <c r="O395" s="176">
        <v>7.3685</v>
      </c>
      <c r="P395" s="176">
        <v>9.3674999999999997</v>
      </c>
      <c r="Q395" s="176">
        <v>9.6809999999999992</v>
      </c>
      <c r="R395" s="176">
        <v>10.9849</v>
      </c>
      <c r="S395" s="118"/>
    </row>
    <row r="396" spans="1:19" x14ac:dyDescent="0.3">
      <c r="A396" s="172" t="s">
        <v>734</v>
      </c>
      <c r="B396" s="172" t="s">
        <v>743</v>
      </c>
      <c r="C396" s="172">
        <v>147889</v>
      </c>
      <c r="D396" s="175">
        <v>44158</v>
      </c>
      <c r="E396" s="176">
        <v>10.8774</v>
      </c>
      <c r="F396" s="176">
        <v>6.1550000000000002</v>
      </c>
      <c r="G396" s="176">
        <v>6.1550000000000002</v>
      </c>
      <c r="H396" s="176">
        <v>9.9259000000000004</v>
      </c>
      <c r="I396" s="176">
        <v>8.4160000000000004</v>
      </c>
      <c r="J396" s="176">
        <v>8.7018000000000004</v>
      </c>
      <c r="K396" s="176">
        <v>11.5953</v>
      </c>
      <c r="L396" s="176">
        <v>10.203900000000001</v>
      </c>
      <c r="M396" s="176">
        <v>9.5936000000000003</v>
      </c>
      <c r="N396" s="176"/>
      <c r="O396" s="176"/>
      <c r="P396" s="176"/>
      <c r="Q396" s="176">
        <v>10.675000000000001</v>
      </c>
      <c r="R396" s="176"/>
      <c r="S396" s="118"/>
    </row>
    <row r="397" spans="1:19" x14ac:dyDescent="0.3">
      <c r="A397" s="172" t="s">
        <v>734</v>
      </c>
      <c r="B397" s="172" t="s">
        <v>744</v>
      </c>
      <c r="C397" s="172">
        <v>147890</v>
      </c>
      <c r="D397" s="175">
        <v>44158</v>
      </c>
      <c r="E397" s="176">
        <v>10.8536</v>
      </c>
      <c r="F397" s="176">
        <v>5.8319000000000001</v>
      </c>
      <c r="G397" s="176">
        <v>5.8319000000000001</v>
      </c>
      <c r="H397" s="176">
        <v>9.6096000000000004</v>
      </c>
      <c r="I397" s="176">
        <v>8.1203000000000003</v>
      </c>
      <c r="J397" s="176">
        <v>8.4017999999999997</v>
      </c>
      <c r="K397" s="176">
        <v>11.284000000000001</v>
      </c>
      <c r="L397" s="176">
        <v>9.8881999999999994</v>
      </c>
      <c r="M397" s="176">
        <v>9.3108000000000004</v>
      </c>
      <c r="N397" s="176"/>
      <c r="O397" s="176"/>
      <c r="P397" s="176"/>
      <c r="Q397" s="176">
        <v>10.3855</v>
      </c>
      <c r="R397" s="176"/>
      <c r="S397" s="118"/>
    </row>
    <row r="398" spans="1:19" x14ac:dyDescent="0.3">
      <c r="A398" s="172" t="s">
        <v>734</v>
      </c>
      <c r="B398" s="172" t="s">
        <v>745</v>
      </c>
      <c r="C398" s="172">
        <v>147851</v>
      </c>
      <c r="D398" s="175">
        <v>44158</v>
      </c>
      <c r="E398" s="176">
        <v>11.0463</v>
      </c>
      <c r="F398" s="176">
        <v>5.9505999999999997</v>
      </c>
      <c r="G398" s="176">
        <v>5.9505999999999997</v>
      </c>
      <c r="H398" s="176">
        <v>13.897600000000001</v>
      </c>
      <c r="I398" s="176">
        <v>15.121600000000001</v>
      </c>
      <c r="J398" s="176">
        <v>10.6478</v>
      </c>
      <c r="K398" s="176">
        <v>10.353999999999999</v>
      </c>
      <c r="L398" s="176">
        <v>10.1229</v>
      </c>
      <c r="M398" s="176">
        <v>11.0029</v>
      </c>
      <c r="N398" s="176"/>
      <c r="O398" s="176"/>
      <c r="P398" s="176"/>
      <c r="Q398" s="176">
        <v>11.607900000000001</v>
      </c>
      <c r="R398" s="176"/>
      <c r="S398" s="118"/>
    </row>
    <row r="399" spans="1:19" x14ac:dyDescent="0.3">
      <c r="A399" s="172" t="s">
        <v>734</v>
      </c>
      <c r="B399" s="172" t="s">
        <v>746</v>
      </c>
      <c r="C399" s="172">
        <v>147850</v>
      </c>
      <c r="D399" s="175">
        <v>44158</v>
      </c>
      <c r="E399" s="176">
        <v>11.0463</v>
      </c>
      <c r="F399" s="176">
        <v>5.9505999999999997</v>
      </c>
      <c r="G399" s="176">
        <v>5.9505999999999997</v>
      </c>
      <c r="H399" s="176">
        <v>13.897600000000001</v>
      </c>
      <c r="I399" s="176">
        <v>15.121600000000001</v>
      </c>
      <c r="J399" s="176">
        <v>10.6478</v>
      </c>
      <c r="K399" s="176">
        <v>10.353999999999999</v>
      </c>
      <c r="L399" s="176">
        <v>10.1229</v>
      </c>
      <c r="M399" s="176">
        <v>11.0029</v>
      </c>
      <c r="N399" s="176"/>
      <c r="O399" s="176"/>
      <c r="P399" s="176"/>
      <c r="Q399" s="176">
        <v>11.607900000000001</v>
      </c>
      <c r="R399" s="176"/>
      <c r="S399" s="118"/>
    </row>
    <row r="400" spans="1:19" x14ac:dyDescent="0.3">
      <c r="A400" s="172" t="s">
        <v>734</v>
      </c>
      <c r="B400" s="172" t="s">
        <v>747</v>
      </c>
      <c r="C400" s="172">
        <v>147857</v>
      </c>
      <c r="D400" s="175">
        <v>44158</v>
      </c>
      <c r="E400" s="176">
        <v>11.2524</v>
      </c>
      <c r="F400" s="176">
        <v>6.2744999999999997</v>
      </c>
      <c r="G400" s="176">
        <v>6.2744999999999997</v>
      </c>
      <c r="H400" s="176">
        <v>12.0741</v>
      </c>
      <c r="I400" s="176">
        <v>5.7587999999999999</v>
      </c>
      <c r="J400" s="176">
        <v>6.3330000000000002</v>
      </c>
      <c r="K400" s="176">
        <v>14.030200000000001</v>
      </c>
      <c r="L400" s="176">
        <v>11.079599999999999</v>
      </c>
      <c r="M400" s="176">
        <v>12.4811</v>
      </c>
      <c r="N400" s="176"/>
      <c r="O400" s="176"/>
      <c r="P400" s="176"/>
      <c r="Q400" s="176">
        <v>13.894399999999999</v>
      </c>
      <c r="R400" s="176"/>
      <c r="S400" s="118"/>
    </row>
    <row r="401" spans="1:19" x14ac:dyDescent="0.3">
      <c r="A401" s="172" t="s">
        <v>734</v>
      </c>
      <c r="B401" s="172" t="s">
        <v>748</v>
      </c>
      <c r="C401" s="172">
        <v>147854</v>
      </c>
      <c r="D401" s="175">
        <v>44158</v>
      </c>
      <c r="E401" s="176">
        <v>11.2524</v>
      </c>
      <c r="F401" s="176">
        <v>6.2744999999999997</v>
      </c>
      <c r="G401" s="176">
        <v>6.2744999999999997</v>
      </c>
      <c r="H401" s="176">
        <v>12.0741</v>
      </c>
      <c r="I401" s="176">
        <v>5.7587999999999999</v>
      </c>
      <c r="J401" s="176">
        <v>6.3330000000000002</v>
      </c>
      <c r="K401" s="176">
        <v>14.030200000000001</v>
      </c>
      <c r="L401" s="176">
        <v>11.079599999999999</v>
      </c>
      <c r="M401" s="176">
        <v>12.4811</v>
      </c>
      <c r="N401" s="176"/>
      <c r="O401" s="176"/>
      <c r="P401" s="176"/>
      <c r="Q401" s="176">
        <v>13.894399999999999</v>
      </c>
      <c r="R401" s="176"/>
      <c r="S401" s="118"/>
    </row>
    <row r="402" spans="1:19" x14ac:dyDescent="0.3">
      <c r="A402" s="172" t="s">
        <v>734</v>
      </c>
      <c r="B402" s="172" t="s">
        <v>749</v>
      </c>
      <c r="C402" s="172">
        <v>101656</v>
      </c>
      <c r="D402" s="175">
        <v>44158</v>
      </c>
      <c r="E402" s="176">
        <v>76.421300000000002</v>
      </c>
      <c r="F402" s="176">
        <v>0.50949999999999995</v>
      </c>
      <c r="G402" s="176">
        <v>0.50949999999999995</v>
      </c>
      <c r="H402" s="176">
        <v>55.041400000000003</v>
      </c>
      <c r="I402" s="176">
        <v>72.920199999999994</v>
      </c>
      <c r="J402" s="176">
        <v>65.537999999999997</v>
      </c>
      <c r="K402" s="176">
        <v>29.321400000000001</v>
      </c>
      <c r="L402" s="176">
        <v>47.131999999999998</v>
      </c>
      <c r="M402" s="176">
        <v>-13.956200000000001</v>
      </c>
      <c r="N402" s="176">
        <v>-11.0466</v>
      </c>
      <c r="O402" s="176">
        <v>-0.27389999999999998</v>
      </c>
      <c r="P402" s="176">
        <v>4.1157000000000004</v>
      </c>
      <c r="Q402" s="176">
        <v>12.6472</v>
      </c>
      <c r="R402" s="176">
        <v>-2.1158999999999999</v>
      </c>
      <c r="S402" s="118" t="s">
        <v>1871</v>
      </c>
    </row>
    <row r="403" spans="1:19" x14ac:dyDescent="0.3">
      <c r="A403" s="172" t="s">
        <v>734</v>
      </c>
      <c r="B403" s="172" t="s">
        <v>750</v>
      </c>
      <c r="C403" s="172">
        <v>118543</v>
      </c>
      <c r="D403" s="175">
        <v>44158</v>
      </c>
      <c r="E403" s="176">
        <v>82.636300000000006</v>
      </c>
      <c r="F403" s="176">
        <v>1.5609</v>
      </c>
      <c r="G403" s="176">
        <v>1.5609</v>
      </c>
      <c r="H403" s="176">
        <v>56.050699999999999</v>
      </c>
      <c r="I403" s="176">
        <v>73.937399999999997</v>
      </c>
      <c r="J403" s="176">
        <v>66.574100000000001</v>
      </c>
      <c r="K403" s="176">
        <v>30.411000000000001</v>
      </c>
      <c r="L403" s="176">
        <v>48.345799999999997</v>
      </c>
      <c r="M403" s="176">
        <v>-13.0967</v>
      </c>
      <c r="N403" s="176">
        <v>-10.161</v>
      </c>
      <c r="O403" s="176">
        <v>0.7833</v>
      </c>
      <c r="P403" s="176">
        <v>5.2285000000000004</v>
      </c>
      <c r="Q403" s="176">
        <v>7.6875999999999998</v>
      </c>
      <c r="R403" s="176">
        <v>-1.1000000000000001</v>
      </c>
      <c r="S403" s="118" t="s">
        <v>1871</v>
      </c>
    </row>
    <row r="404" spans="1:19" x14ac:dyDescent="0.3">
      <c r="A404" s="172" t="s">
        <v>734</v>
      </c>
      <c r="B404" s="172" t="s">
        <v>751</v>
      </c>
      <c r="C404" s="172">
        <v>102112</v>
      </c>
      <c r="D404" s="175">
        <v>44158</v>
      </c>
      <c r="E404" s="176">
        <v>43.793100000000003</v>
      </c>
      <c r="F404" s="176">
        <v>17.332899999999999</v>
      </c>
      <c r="G404" s="176">
        <v>17.332899999999999</v>
      </c>
      <c r="H404" s="176">
        <v>40.500799999999998</v>
      </c>
      <c r="I404" s="176">
        <v>60.357100000000003</v>
      </c>
      <c r="J404" s="176">
        <v>50.618299999999998</v>
      </c>
      <c r="K404" s="176">
        <v>24.423200000000001</v>
      </c>
      <c r="L404" s="176">
        <v>35.162700000000001</v>
      </c>
      <c r="M404" s="176">
        <v>-15.7834</v>
      </c>
      <c r="N404" s="176">
        <v>-11.037599999999999</v>
      </c>
      <c r="O404" s="176">
        <v>-1.2742</v>
      </c>
      <c r="P404" s="176">
        <v>3.4969000000000001</v>
      </c>
      <c r="Q404" s="176">
        <v>9.0807000000000002</v>
      </c>
      <c r="R404" s="176">
        <v>-2.2128999999999999</v>
      </c>
      <c r="S404" s="118" t="s">
        <v>1886</v>
      </c>
    </row>
    <row r="405" spans="1:19" x14ac:dyDescent="0.3">
      <c r="A405" s="172" t="s">
        <v>734</v>
      </c>
      <c r="B405" s="172" t="s">
        <v>752</v>
      </c>
      <c r="C405" s="172">
        <v>118516</v>
      </c>
      <c r="D405" s="175">
        <v>44158</v>
      </c>
      <c r="E405" s="176">
        <v>46.132100000000001</v>
      </c>
      <c r="F405" s="176">
        <v>17.986899999999999</v>
      </c>
      <c r="G405" s="176">
        <v>17.986899999999999</v>
      </c>
      <c r="H405" s="176">
        <v>41.11</v>
      </c>
      <c r="I405" s="176">
        <v>60.959299999999999</v>
      </c>
      <c r="J405" s="176">
        <v>51.218000000000004</v>
      </c>
      <c r="K405" s="176">
        <v>25.035399999999999</v>
      </c>
      <c r="L405" s="176">
        <v>35.847499999999997</v>
      </c>
      <c r="M405" s="176">
        <v>-15.265499999999999</v>
      </c>
      <c r="N405" s="176">
        <v>-10.4983</v>
      </c>
      <c r="O405" s="176">
        <v>-0.63580000000000003</v>
      </c>
      <c r="P405" s="176">
        <v>4.26</v>
      </c>
      <c r="Q405" s="176">
        <v>7.0646000000000004</v>
      </c>
      <c r="R405" s="176">
        <v>-1.6138999999999999</v>
      </c>
      <c r="S405" s="118" t="s">
        <v>1886</v>
      </c>
    </row>
    <row r="406" spans="1:19" x14ac:dyDescent="0.3">
      <c r="A406" s="172" t="s">
        <v>734</v>
      </c>
      <c r="B406" s="172" t="s">
        <v>753</v>
      </c>
      <c r="C406" s="172">
        <v>102114</v>
      </c>
      <c r="D406" s="175">
        <v>44158</v>
      </c>
      <c r="E406" s="176">
        <v>29.2303</v>
      </c>
      <c r="F406" s="176">
        <v>7.6219000000000001</v>
      </c>
      <c r="G406" s="176">
        <v>7.6219000000000001</v>
      </c>
      <c r="H406" s="176">
        <v>25.779199999999999</v>
      </c>
      <c r="I406" s="176">
        <v>40.460900000000002</v>
      </c>
      <c r="J406" s="176">
        <v>33.638300000000001</v>
      </c>
      <c r="K406" s="176">
        <v>17.894200000000001</v>
      </c>
      <c r="L406" s="176">
        <v>24.545100000000001</v>
      </c>
      <c r="M406" s="176">
        <v>-27.432099999999998</v>
      </c>
      <c r="N406" s="176">
        <v>-20.6723</v>
      </c>
      <c r="O406" s="176">
        <v>-4.5915999999999997</v>
      </c>
      <c r="P406" s="176">
        <v>0.98599999999999999</v>
      </c>
      <c r="Q406" s="176">
        <v>6.5160999999999998</v>
      </c>
      <c r="R406" s="176">
        <v>-7.7084999999999999</v>
      </c>
      <c r="S406" s="118" t="s">
        <v>1873</v>
      </c>
    </row>
    <row r="407" spans="1:19" x14ac:dyDescent="0.3">
      <c r="A407" s="172" t="s">
        <v>734</v>
      </c>
      <c r="B407" s="172" t="s">
        <v>754</v>
      </c>
      <c r="C407" s="172">
        <v>118518</v>
      </c>
      <c r="D407" s="175">
        <v>44158</v>
      </c>
      <c r="E407" s="176">
        <v>30.816299999999998</v>
      </c>
      <c r="F407" s="176">
        <v>8.4153000000000002</v>
      </c>
      <c r="G407" s="176">
        <v>8.4153000000000002</v>
      </c>
      <c r="H407" s="176">
        <v>26.509399999999999</v>
      </c>
      <c r="I407" s="176">
        <v>41.182000000000002</v>
      </c>
      <c r="J407" s="176">
        <v>34.356099999999998</v>
      </c>
      <c r="K407" s="176">
        <v>18.57</v>
      </c>
      <c r="L407" s="176">
        <v>25.221599999999999</v>
      </c>
      <c r="M407" s="176">
        <v>-26.9682</v>
      </c>
      <c r="N407" s="176">
        <v>-20.201499999999999</v>
      </c>
      <c r="O407" s="176">
        <v>-3.9194</v>
      </c>
      <c r="P407" s="176">
        <v>1.7138</v>
      </c>
      <c r="Q407" s="176">
        <v>4.6787999999999998</v>
      </c>
      <c r="R407" s="176">
        <v>-7.1165000000000003</v>
      </c>
      <c r="S407" s="118" t="s">
        <v>1873</v>
      </c>
    </row>
    <row r="408" spans="1:19" x14ac:dyDescent="0.3">
      <c r="A408" s="172" t="s">
        <v>734</v>
      </c>
      <c r="B408" s="172" t="s">
        <v>755</v>
      </c>
      <c r="C408" s="172">
        <v>102547</v>
      </c>
      <c r="D408" s="175">
        <v>44158</v>
      </c>
      <c r="E408" s="176">
        <v>41.722799999999999</v>
      </c>
      <c r="F408" s="176">
        <v>5.0176999999999996</v>
      </c>
      <c r="G408" s="176">
        <v>5.0176999999999996</v>
      </c>
      <c r="H408" s="176">
        <v>19.577999999999999</v>
      </c>
      <c r="I408" s="176">
        <v>32.826599999999999</v>
      </c>
      <c r="J408" s="176">
        <v>26.415099999999999</v>
      </c>
      <c r="K408" s="176">
        <v>13.17</v>
      </c>
      <c r="L408" s="176">
        <v>17.987300000000001</v>
      </c>
      <c r="M408" s="176">
        <v>7.2054</v>
      </c>
      <c r="N408" s="176">
        <v>6.7526000000000002</v>
      </c>
      <c r="O408" s="176">
        <v>6.1352000000000002</v>
      </c>
      <c r="P408" s="176">
        <v>7.3315999999999999</v>
      </c>
      <c r="Q408" s="176">
        <v>9.1087000000000007</v>
      </c>
      <c r="R408" s="176">
        <v>7.2275999999999998</v>
      </c>
      <c r="S408" s="118" t="s">
        <v>1876</v>
      </c>
    </row>
    <row r="409" spans="1:19" x14ac:dyDescent="0.3">
      <c r="A409" s="172" t="s">
        <v>734</v>
      </c>
      <c r="B409" s="172" t="s">
        <v>756</v>
      </c>
      <c r="C409" s="172">
        <v>118519</v>
      </c>
      <c r="D409" s="175">
        <v>44158</v>
      </c>
      <c r="E409" s="176">
        <v>43.174500000000002</v>
      </c>
      <c r="F409" s="176">
        <v>5.6669</v>
      </c>
      <c r="G409" s="176">
        <v>5.6669</v>
      </c>
      <c r="H409" s="176">
        <v>20.232199999999999</v>
      </c>
      <c r="I409" s="176">
        <v>33.4861</v>
      </c>
      <c r="J409" s="176">
        <v>27.0839</v>
      </c>
      <c r="K409" s="176">
        <v>13.860300000000001</v>
      </c>
      <c r="L409" s="176">
        <v>18.730499999999999</v>
      </c>
      <c r="M409" s="176">
        <v>7.9009</v>
      </c>
      <c r="N409" s="176">
        <v>7.4208999999999996</v>
      </c>
      <c r="O409" s="176">
        <v>6.6231</v>
      </c>
      <c r="P409" s="176">
        <v>7.7939999999999996</v>
      </c>
      <c r="Q409" s="176">
        <v>8.7273999999999994</v>
      </c>
      <c r="R409" s="176">
        <v>7.7678000000000003</v>
      </c>
      <c r="S409" s="118" t="s">
        <v>1876</v>
      </c>
    </row>
    <row r="410" spans="1:19" x14ac:dyDescent="0.3">
      <c r="A410" s="172" t="s">
        <v>734</v>
      </c>
      <c r="B410" s="172" t="s">
        <v>757</v>
      </c>
      <c r="C410" s="172">
        <v>132987</v>
      </c>
      <c r="D410" s="175">
        <v>44158</v>
      </c>
      <c r="E410" s="176">
        <v>10.981299999999999</v>
      </c>
      <c r="F410" s="176">
        <v>2.1055000000000001</v>
      </c>
      <c r="G410" s="176">
        <v>2.1055000000000001</v>
      </c>
      <c r="H410" s="176">
        <v>10.868</v>
      </c>
      <c r="I410" s="176">
        <v>21.495799999999999</v>
      </c>
      <c r="J410" s="176">
        <v>38.270899999999997</v>
      </c>
      <c r="K410" s="176">
        <v>12.9457</v>
      </c>
      <c r="L410" s="176">
        <v>26.126000000000001</v>
      </c>
      <c r="M410" s="176">
        <v>-22.5107</v>
      </c>
      <c r="N410" s="176">
        <v>-16.023399999999999</v>
      </c>
      <c r="O410" s="176">
        <v>-3.0602999999999998</v>
      </c>
      <c r="P410" s="176">
        <v>1.6459999999999999</v>
      </c>
      <c r="Q410" s="176">
        <v>1.5746</v>
      </c>
      <c r="R410" s="176">
        <v>-3.8927999999999998</v>
      </c>
      <c r="S410" s="118" t="s">
        <v>1871</v>
      </c>
    </row>
    <row r="411" spans="1:19" x14ac:dyDescent="0.3">
      <c r="A411" s="172" t="s">
        <v>734</v>
      </c>
      <c r="B411" s="172" t="s">
        <v>758</v>
      </c>
      <c r="C411" s="172">
        <v>132989</v>
      </c>
      <c r="D411" s="175">
        <v>44158</v>
      </c>
      <c r="E411" s="176">
        <v>11.849500000000001</v>
      </c>
      <c r="F411" s="176">
        <v>3.0811000000000002</v>
      </c>
      <c r="G411" s="176">
        <v>3.0811000000000002</v>
      </c>
      <c r="H411" s="176">
        <v>11.5878</v>
      </c>
      <c r="I411" s="176">
        <v>22.2118</v>
      </c>
      <c r="J411" s="176">
        <v>38.924700000000001</v>
      </c>
      <c r="K411" s="176">
        <v>13.5726</v>
      </c>
      <c r="L411" s="176">
        <v>26.823799999999999</v>
      </c>
      <c r="M411" s="176">
        <v>-21.991599999999998</v>
      </c>
      <c r="N411" s="176">
        <v>-15.5067</v>
      </c>
      <c r="O411" s="176">
        <v>-2.2805</v>
      </c>
      <c r="P411" s="176">
        <v>2.8519000000000001</v>
      </c>
      <c r="Q411" s="176">
        <v>2.8727</v>
      </c>
      <c r="R411" s="176">
        <v>-3.2323</v>
      </c>
      <c r="S411" s="118" t="s">
        <v>1871</v>
      </c>
    </row>
    <row r="412" spans="1:19" x14ac:dyDescent="0.3">
      <c r="A412" s="172" t="s">
        <v>734</v>
      </c>
      <c r="B412" s="172" t="s">
        <v>759</v>
      </c>
      <c r="C412" s="172">
        <v>130543</v>
      </c>
      <c r="D412" s="175">
        <v>44158</v>
      </c>
      <c r="E412" s="176">
        <v>22.189</v>
      </c>
      <c r="F412" s="176">
        <v>39.662700000000001</v>
      </c>
      <c r="G412" s="176">
        <v>39.662700000000001</v>
      </c>
      <c r="H412" s="176">
        <v>57.579500000000003</v>
      </c>
      <c r="I412" s="176">
        <v>74.904899999999998</v>
      </c>
      <c r="J412" s="176">
        <v>54.55</v>
      </c>
      <c r="K412" s="176">
        <v>23.260899999999999</v>
      </c>
      <c r="L412" s="176">
        <v>56.357599999999998</v>
      </c>
      <c r="M412" s="176">
        <v>11.4664</v>
      </c>
      <c r="N412" s="176">
        <v>10.921200000000001</v>
      </c>
      <c r="O412" s="176">
        <v>5.2728000000000002</v>
      </c>
      <c r="P412" s="176">
        <v>9.8278999999999996</v>
      </c>
      <c r="Q412" s="176">
        <v>9.4413999999999998</v>
      </c>
      <c r="R412" s="176">
        <v>9.6489999999999991</v>
      </c>
      <c r="S412" s="118"/>
    </row>
    <row r="413" spans="1:19" x14ac:dyDescent="0.3">
      <c r="A413" s="172" t="s">
        <v>734</v>
      </c>
      <c r="B413" s="172" t="s">
        <v>760</v>
      </c>
      <c r="C413" s="172">
        <v>130533</v>
      </c>
      <c r="D413" s="175">
        <v>44158</v>
      </c>
      <c r="E413" s="176">
        <v>20.816099999999999</v>
      </c>
      <c r="F413" s="176">
        <v>38.933900000000001</v>
      </c>
      <c r="G413" s="176">
        <v>38.933900000000001</v>
      </c>
      <c r="H413" s="176">
        <v>56.859900000000003</v>
      </c>
      <c r="I413" s="176">
        <v>74.181799999999996</v>
      </c>
      <c r="J413" s="176">
        <v>53.812899999999999</v>
      </c>
      <c r="K413" s="176">
        <v>22.503599999999999</v>
      </c>
      <c r="L413" s="176">
        <v>55.410699999999999</v>
      </c>
      <c r="M413" s="176">
        <v>10.6225</v>
      </c>
      <c r="N413" s="176">
        <v>10.0406</v>
      </c>
      <c r="O413" s="176">
        <v>4.4063999999999997</v>
      </c>
      <c r="P413" s="176">
        <v>8.8704000000000001</v>
      </c>
      <c r="Q413" s="176">
        <v>8.6852</v>
      </c>
      <c r="R413" s="176">
        <v>8.7995000000000001</v>
      </c>
      <c r="S413" s="118"/>
    </row>
    <row r="414" spans="1:19" x14ac:dyDescent="0.3">
      <c r="A414" s="172" t="s">
        <v>734</v>
      </c>
      <c r="B414" s="172" t="s">
        <v>761</v>
      </c>
      <c r="C414" s="172">
        <v>129195</v>
      </c>
      <c r="D414" s="175">
        <v>44158</v>
      </c>
      <c r="E414" s="176">
        <v>16.5181</v>
      </c>
      <c r="F414" s="176">
        <v>8.2551000000000005</v>
      </c>
      <c r="G414" s="176">
        <v>8.2551000000000005</v>
      </c>
      <c r="H414" s="176">
        <v>12.883699999999999</v>
      </c>
      <c r="I414" s="176">
        <v>17.1264</v>
      </c>
      <c r="J414" s="176">
        <v>15.754300000000001</v>
      </c>
      <c r="K414" s="176">
        <v>13.316599999999999</v>
      </c>
      <c r="L414" s="176">
        <v>21.2118</v>
      </c>
      <c r="M414" s="176">
        <v>7.8273999999999999</v>
      </c>
      <c r="N414" s="176">
        <v>8.1523000000000003</v>
      </c>
      <c r="O414" s="176">
        <v>6.1093999999999999</v>
      </c>
      <c r="P414" s="176">
        <v>6.9480000000000004</v>
      </c>
      <c r="Q414" s="176">
        <v>7.9348999999999998</v>
      </c>
      <c r="R414" s="176">
        <v>7.702</v>
      </c>
      <c r="S414" s="118" t="s">
        <v>1873</v>
      </c>
    </row>
    <row r="415" spans="1:19" x14ac:dyDescent="0.3">
      <c r="A415" s="172" t="s">
        <v>734</v>
      </c>
      <c r="B415" s="172" t="s">
        <v>762</v>
      </c>
      <c r="C415" s="172">
        <v>129197</v>
      </c>
      <c r="D415" s="175">
        <v>44158</v>
      </c>
      <c r="E415" s="176">
        <v>16.924299999999999</v>
      </c>
      <c r="F415" s="176">
        <v>8.9926999999999992</v>
      </c>
      <c r="G415" s="176">
        <v>8.9926999999999992</v>
      </c>
      <c r="H415" s="176">
        <v>13.637700000000001</v>
      </c>
      <c r="I415" s="176">
        <v>17.805399999999999</v>
      </c>
      <c r="J415" s="176">
        <v>16.478899999999999</v>
      </c>
      <c r="K415" s="176">
        <v>14.079599999999999</v>
      </c>
      <c r="L415" s="176">
        <v>22.0352</v>
      </c>
      <c r="M415" s="176">
        <v>8.6265000000000001</v>
      </c>
      <c r="N415" s="176">
        <v>8.9710999999999999</v>
      </c>
      <c r="O415" s="176">
        <v>6.6539999999999999</v>
      </c>
      <c r="P415" s="176">
        <v>7.3842999999999996</v>
      </c>
      <c r="Q415" s="176">
        <v>8.3346</v>
      </c>
      <c r="R415" s="176">
        <v>8.3952000000000009</v>
      </c>
      <c r="S415" s="118" t="s">
        <v>1873</v>
      </c>
    </row>
    <row r="416" spans="1:19" x14ac:dyDescent="0.3">
      <c r="A416" s="172" t="s">
        <v>734</v>
      </c>
      <c r="B416" s="172" t="s">
        <v>763</v>
      </c>
      <c r="C416" s="172">
        <v>102137</v>
      </c>
      <c r="D416" s="175">
        <v>44158</v>
      </c>
      <c r="E416" s="176">
        <v>63.597900000000003</v>
      </c>
      <c r="F416" s="176">
        <v>41.212600000000002</v>
      </c>
      <c r="G416" s="176">
        <v>41.212600000000002</v>
      </c>
      <c r="H416" s="176">
        <v>48.341700000000003</v>
      </c>
      <c r="I416" s="176">
        <v>64.542699999999996</v>
      </c>
      <c r="J416" s="176">
        <v>61.329799999999999</v>
      </c>
      <c r="K416" s="176">
        <v>22.8978</v>
      </c>
      <c r="L416" s="176">
        <v>46.6997</v>
      </c>
      <c r="M416" s="176">
        <v>9.4640000000000004</v>
      </c>
      <c r="N416" s="176">
        <v>9.4567999999999994</v>
      </c>
      <c r="O416" s="176">
        <v>8.8231000000000002</v>
      </c>
      <c r="P416" s="176">
        <v>10.8188</v>
      </c>
      <c r="Q416" s="176">
        <v>11.5358</v>
      </c>
      <c r="R416" s="176">
        <v>9.6329999999999991</v>
      </c>
      <c r="S416" s="118"/>
    </row>
    <row r="417" spans="1:19" x14ac:dyDescent="0.3">
      <c r="A417" s="172" t="s">
        <v>734</v>
      </c>
      <c r="B417" s="172" t="s">
        <v>764</v>
      </c>
      <c r="C417" s="172">
        <v>120679</v>
      </c>
      <c r="D417" s="175">
        <v>44158</v>
      </c>
      <c r="E417" s="176">
        <v>66.652600000000007</v>
      </c>
      <c r="F417" s="176">
        <v>42.552</v>
      </c>
      <c r="G417" s="176">
        <v>42.552</v>
      </c>
      <c r="H417" s="176">
        <v>49.689900000000002</v>
      </c>
      <c r="I417" s="176">
        <v>65.907300000000006</v>
      </c>
      <c r="J417" s="176">
        <v>62.681699999999999</v>
      </c>
      <c r="K417" s="176">
        <v>24.251200000000001</v>
      </c>
      <c r="L417" s="176">
        <v>48.244799999999998</v>
      </c>
      <c r="M417" s="176">
        <v>10.7692</v>
      </c>
      <c r="N417" s="176">
        <v>10.819000000000001</v>
      </c>
      <c r="O417" s="176">
        <v>9.7288999999999994</v>
      </c>
      <c r="P417" s="176">
        <v>11.441000000000001</v>
      </c>
      <c r="Q417" s="176">
        <v>11.023999999999999</v>
      </c>
      <c r="R417" s="176">
        <v>10.9824</v>
      </c>
      <c r="S417" s="118"/>
    </row>
    <row r="418" spans="1:19" x14ac:dyDescent="0.3">
      <c r="A418" s="172" t="s">
        <v>734</v>
      </c>
      <c r="B418" s="172" t="s">
        <v>765</v>
      </c>
      <c r="C418" s="172">
        <v>102141</v>
      </c>
      <c r="D418" s="175">
        <v>44158</v>
      </c>
      <c r="E418" s="176">
        <v>33.807200000000002</v>
      </c>
      <c r="F418" s="176">
        <v>6.1932</v>
      </c>
      <c r="G418" s="176">
        <v>6.1932</v>
      </c>
      <c r="H418" s="176">
        <v>10.3725</v>
      </c>
      <c r="I418" s="176">
        <v>9.8231000000000002</v>
      </c>
      <c r="J418" s="176">
        <v>7.7652000000000001</v>
      </c>
      <c r="K418" s="176">
        <v>9.4329000000000001</v>
      </c>
      <c r="L418" s="176">
        <v>10.336499999999999</v>
      </c>
      <c r="M418" s="176">
        <v>9.3092000000000006</v>
      </c>
      <c r="N418" s="176">
        <v>9.3328000000000007</v>
      </c>
      <c r="O418" s="176">
        <v>7.8978000000000002</v>
      </c>
      <c r="P418" s="176">
        <v>8.2908000000000008</v>
      </c>
      <c r="Q418" s="176">
        <v>7.4531000000000001</v>
      </c>
      <c r="R418" s="176">
        <v>9.1961999999999993</v>
      </c>
      <c r="S418" s="118" t="s">
        <v>1873</v>
      </c>
    </row>
    <row r="419" spans="1:19" x14ac:dyDescent="0.3">
      <c r="A419" s="172" t="s">
        <v>734</v>
      </c>
      <c r="B419" s="172" t="s">
        <v>766</v>
      </c>
      <c r="C419" s="172">
        <v>120702</v>
      </c>
      <c r="D419" s="175">
        <v>44158</v>
      </c>
      <c r="E419" s="176">
        <v>34.800800000000002</v>
      </c>
      <c r="F419" s="176">
        <v>6.3662000000000001</v>
      </c>
      <c r="G419" s="176">
        <v>6.3662000000000001</v>
      </c>
      <c r="H419" s="176">
        <v>10.5396</v>
      </c>
      <c r="I419" s="176">
        <v>9.9945000000000004</v>
      </c>
      <c r="J419" s="176">
        <v>7.9363000000000001</v>
      </c>
      <c r="K419" s="176">
        <v>9.6934000000000005</v>
      </c>
      <c r="L419" s="176">
        <v>10.6417</v>
      </c>
      <c r="M419" s="176">
        <v>9.5732999999999997</v>
      </c>
      <c r="N419" s="176">
        <v>9.5794999999999995</v>
      </c>
      <c r="O419" s="176">
        <v>8.4685000000000006</v>
      </c>
      <c r="P419" s="176">
        <v>8.8125999999999998</v>
      </c>
      <c r="Q419" s="176">
        <v>9.2026000000000003</v>
      </c>
      <c r="R419" s="176">
        <v>9.6792999999999996</v>
      </c>
      <c r="S419" s="118" t="s">
        <v>1873</v>
      </c>
    </row>
    <row r="420" spans="1:19" x14ac:dyDescent="0.3">
      <c r="A420" s="172" t="s">
        <v>734</v>
      </c>
      <c r="B420" s="172" t="s">
        <v>767</v>
      </c>
      <c r="C420" s="172">
        <v>102139</v>
      </c>
      <c r="D420" s="175">
        <v>44158</v>
      </c>
      <c r="E420" s="176">
        <v>38.8354</v>
      </c>
      <c r="F420" s="176">
        <v>32.417499999999997</v>
      </c>
      <c r="G420" s="176">
        <v>32.417499999999997</v>
      </c>
      <c r="H420" s="176">
        <v>33.8645</v>
      </c>
      <c r="I420" s="176">
        <v>37.978700000000003</v>
      </c>
      <c r="J420" s="176">
        <v>24.290800000000001</v>
      </c>
      <c r="K420" s="176">
        <v>15.587400000000001</v>
      </c>
      <c r="L420" s="176">
        <v>32.411499999999997</v>
      </c>
      <c r="M420" s="176">
        <v>7.0731000000000002</v>
      </c>
      <c r="N420" s="176">
        <v>7.6540999999999997</v>
      </c>
      <c r="O420" s="176">
        <v>7.2816999999999998</v>
      </c>
      <c r="P420" s="176">
        <v>7.4116999999999997</v>
      </c>
      <c r="Q420" s="176">
        <v>8.3359000000000005</v>
      </c>
      <c r="R420" s="176">
        <v>8.1247000000000007</v>
      </c>
      <c r="S420" s="118" t="s">
        <v>1887</v>
      </c>
    </row>
    <row r="421" spans="1:19" x14ac:dyDescent="0.3">
      <c r="A421" s="172" t="s">
        <v>734</v>
      </c>
      <c r="B421" s="172" t="s">
        <v>768</v>
      </c>
      <c r="C421" s="172">
        <v>120313</v>
      </c>
      <c r="D421" s="175">
        <v>44158</v>
      </c>
      <c r="E421" s="176">
        <v>40.482199999999999</v>
      </c>
      <c r="F421" s="176">
        <v>32.908099999999997</v>
      </c>
      <c r="G421" s="176">
        <v>32.908099999999997</v>
      </c>
      <c r="H421" s="176">
        <v>34.347799999999999</v>
      </c>
      <c r="I421" s="176">
        <v>38.459800000000001</v>
      </c>
      <c r="J421" s="176">
        <v>24.773099999999999</v>
      </c>
      <c r="K421" s="176">
        <v>16.077200000000001</v>
      </c>
      <c r="L421" s="176">
        <v>33.057000000000002</v>
      </c>
      <c r="M421" s="176">
        <v>7.7744</v>
      </c>
      <c r="N421" s="176">
        <v>8.3331999999999997</v>
      </c>
      <c r="O421" s="176">
        <v>7.8448000000000002</v>
      </c>
      <c r="P421" s="176">
        <v>7.9256000000000002</v>
      </c>
      <c r="Q421" s="176">
        <v>8.8248999999999995</v>
      </c>
      <c r="R421" s="176">
        <v>8.7402999999999995</v>
      </c>
      <c r="S421" s="118" t="s">
        <v>1887</v>
      </c>
    </row>
    <row r="422" spans="1:19" x14ac:dyDescent="0.3">
      <c r="A422" s="172" t="s">
        <v>734</v>
      </c>
      <c r="B422" s="172" t="s">
        <v>769</v>
      </c>
      <c r="C422" s="172">
        <v>118410</v>
      </c>
      <c r="D422" s="175">
        <v>44158</v>
      </c>
      <c r="E422" s="176">
        <v>35.241199999999999</v>
      </c>
      <c r="F422" s="176">
        <v>5.8719000000000001</v>
      </c>
      <c r="G422" s="176">
        <v>5.8719000000000001</v>
      </c>
      <c r="H422" s="176">
        <v>11.803800000000001</v>
      </c>
      <c r="I422" s="176">
        <v>12.1745</v>
      </c>
      <c r="J422" s="176">
        <v>8.9512999999999998</v>
      </c>
      <c r="K422" s="176">
        <v>8.7104999999999997</v>
      </c>
      <c r="L422" s="176">
        <v>9.5581999999999994</v>
      </c>
      <c r="M422" s="176">
        <v>11.018700000000001</v>
      </c>
      <c r="N422" s="176">
        <v>10.786</v>
      </c>
      <c r="O422" s="176">
        <v>9.1945999999999994</v>
      </c>
      <c r="P422" s="176">
        <v>8.8541000000000007</v>
      </c>
      <c r="Q422" s="176">
        <v>9.1054999999999993</v>
      </c>
      <c r="R422" s="176">
        <v>11.2986</v>
      </c>
      <c r="S422" s="118"/>
    </row>
    <row r="423" spans="1:19" x14ac:dyDescent="0.3">
      <c r="A423" s="172" t="s">
        <v>734</v>
      </c>
      <c r="B423" s="172" t="s">
        <v>770</v>
      </c>
      <c r="C423" s="172">
        <v>108545</v>
      </c>
      <c r="D423" s="175">
        <v>44158</v>
      </c>
      <c r="E423" s="176">
        <v>34.082500000000003</v>
      </c>
      <c r="F423" s="176">
        <v>5.4999000000000002</v>
      </c>
      <c r="G423" s="176">
        <v>5.4999000000000002</v>
      </c>
      <c r="H423" s="176">
        <v>11.430400000000001</v>
      </c>
      <c r="I423" s="176">
        <v>11.7951</v>
      </c>
      <c r="J423" s="176">
        <v>8.5707000000000004</v>
      </c>
      <c r="K423" s="176">
        <v>8.3216000000000001</v>
      </c>
      <c r="L423" s="176">
        <v>9.1584000000000003</v>
      </c>
      <c r="M423" s="176">
        <v>10.600899999999999</v>
      </c>
      <c r="N423" s="176">
        <v>10.358000000000001</v>
      </c>
      <c r="O423" s="176">
        <v>8.7646999999999995</v>
      </c>
      <c r="P423" s="176">
        <v>8.4057999999999993</v>
      </c>
      <c r="Q423" s="176">
        <v>7.8601999999999999</v>
      </c>
      <c r="R423" s="176">
        <v>10.885300000000001</v>
      </c>
      <c r="S423" s="118"/>
    </row>
    <row r="424" spans="1:19" x14ac:dyDescent="0.3">
      <c r="A424" s="172" t="s">
        <v>734</v>
      </c>
      <c r="B424" s="172" t="s">
        <v>771</v>
      </c>
      <c r="C424" s="172">
        <v>118486</v>
      </c>
      <c r="D424" s="175">
        <v>44158</v>
      </c>
      <c r="E424" s="176">
        <v>24.6294</v>
      </c>
      <c r="F424" s="176">
        <v>16.373100000000001</v>
      </c>
      <c r="G424" s="176">
        <v>16.373100000000001</v>
      </c>
      <c r="H424" s="176">
        <v>15.4031</v>
      </c>
      <c r="I424" s="176">
        <v>17.8306</v>
      </c>
      <c r="J424" s="176">
        <v>14.895799999999999</v>
      </c>
      <c r="K424" s="176">
        <v>12.2895</v>
      </c>
      <c r="L424" s="176">
        <v>18.806699999999999</v>
      </c>
      <c r="M424" s="176">
        <v>6.0987</v>
      </c>
      <c r="N424" s="176">
        <v>7.5015000000000001</v>
      </c>
      <c r="O424" s="176">
        <v>6.6492000000000004</v>
      </c>
      <c r="P424" s="176">
        <v>8.0884999999999998</v>
      </c>
      <c r="Q424" s="176">
        <v>8.9831000000000003</v>
      </c>
      <c r="R424" s="176">
        <v>8.5885999999999996</v>
      </c>
      <c r="S424" s="118"/>
    </row>
    <row r="425" spans="1:19" x14ac:dyDescent="0.3">
      <c r="A425" s="172" t="s">
        <v>734</v>
      </c>
      <c r="B425" s="172" t="s">
        <v>772</v>
      </c>
      <c r="C425" s="172">
        <v>112327</v>
      </c>
      <c r="D425" s="175">
        <v>44158</v>
      </c>
      <c r="E425" s="176">
        <v>23.625699999999998</v>
      </c>
      <c r="F425" s="176">
        <v>15.6754</v>
      </c>
      <c r="G425" s="176">
        <v>15.6754</v>
      </c>
      <c r="H425" s="176">
        <v>14.720499999999999</v>
      </c>
      <c r="I425" s="176">
        <v>17.139199999999999</v>
      </c>
      <c r="J425" s="176">
        <v>14.1981</v>
      </c>
      <c r="K425" s="176">
        <v>11.604900000000001</v>
      </c>
      <c r="L425" s="176">
        <v>18.0962</v>
      </c>
      <c r="M425" s="176">
        <v>5.4151999999999996</v>
      </c>
      <c r="N425" s="176">
        <v>6.78</v>
      </c>
      <c r="O425" s="176">
        <v>5.8612000000000002</v>
      </c>
      <c r="P425" s="176">
        <v>7.3857999999999997</v>
      </c>
      <c r="Q425" s="176">
        <v>8.2948000000000004</v>
      </c>
      <c r="R425" s="176">
        <v>7.8055000000000003</v>
      </c>
      <c r="S425" s="118"/>
    </row>
    <row r="426" spans="1:19" x14ac:dyDescent="0.3">
      <c r="A426" s="172" t="s">
        <v>734</v>
      </c>
      <c r="B426" s="172" t="s">
        <v>773</v>
      </c>
      <c r="C426" s="172">
        <v>118489</v>
      </c>
      <c r="D426" s="175">
        <v>44158</v>
      </c>
      <c r="E426" s="176">
        <v>25.684200000000001</v>
      </c>
      <c r="F426" s="176">
        <v>33.011600000000001</v>
      </c>
      <c r="G426" s="176">
        <v>33.011600000000001</v>
      </c>
      <c r="H426" s="176">
        <v>29.352699999999999</v>
      </c>
      <c r="I426" s="176">
        <v>33.6419</v>
      </c>
      <c r="J426" s="176">
        <v>26.958100000000002</v>
      </c>
      <c r="K426" s="176">
        <v>19.605699999999999</v>
      </c>
      <c r="L426" s="176">
        <v>33.487000000000002</v>
      </c>
      <c r="M426" s="176">
        <v>4.5952000000000002</v>
      </c>
      <c r="N426" s="176">
        <v>7.2138999999999998</v>
      </c>
      <c r="O426" s="176">
        <v>5.2333999999999996</v>
      </c>
      <c r="P426" s="176">
        <v>7.8739999999999997</v>
      </c>
      <c r="Q426" s="176">
        <v>8.9054000000000002</v>
      </c>
      <c r="R426" s="176">
        <v>7.5827999999999998</v>
      </c>
      <c r="S426" s="118"/>
    </row>
    <row r="427" spans="1:19" x14ac:dyDescent="0.3">
      <c r="A427" s="172" t="s">
        <v>734</v>
      </c>
      <c r="B427" s="172" t="s">
        <v>774</v>
      </c>
      <c r="C427" s="172">
        <v>112329</v>
      </c>
      <c r="D427" s="175">
        <v>44158</v>
      </c>
      <c r="E427" s="176">
        <v>24.7118</v>
      </c>
      <c r="F427" s="176">
        <v>32.334099999999999</v>
      </c>
      <c r="G427" s="176">
        <v>32.334099999999999</v>
      </c>
      <c r="H427" s="176">
        <v>28.640999999999998</v>
      </c>
      <c r="I427" s="176">
        <v>32.926299999999998</v>
      </c>
      <c r="J427" s="176">
        <v>26.228999999999999</v>
      </c>
      <c r="K427" s="176">
        <v>18.922599999999999</v>
      </c>
      <c r="L427" s="176">
        <v>32.736699999999999</v>
      </c>
      <c r="M427" s="176">
        <v>3.9159999999999999</v>
      </c>
      <c r="N427" s="176">
        <v>6.5019</v>
      </c>
      <c r="O427" s="176">
        <v>4.5309999999999997</v>
      </c>
      <c r="P427" s="176">
        <v>7.2252999999999998</v>
      </c>
      <c r="Q427" s="176">
        <v>8.7469000000000001</v>
      </c>
      <c r="R427" s="176">
        <v>6.8537999999999997</v>
      </c>
      <c r="S427" s="118"/>
    </row>
    <row r="428" spans="1:19" x14ac:dyDescent="0.3">
      <c r="A428" s="172" t="s">
        <v>734</v>
      </c>
      <c r="B428" s="172" t="s">
        <v>775</v>
      </c>
      <c r="C428" s="172">
        <v>102574</v>
      </c>
      <c r="D428" s="175">
        <v>44158</v>
      </c>
      <c r="E428" s="176">
        <v>104.238</v>
      </c>
      <c r="F428" s="176">
        <v>80.600399999999993</v>
      </c>
      <c r="G428" s="176">
        <v>80.600399999999993</v>
      </c>
      <c r="H428" s="176">
        <v>95.655500000000004</v>
      </c>
      <c r="I428" s="176">
        <v>95.867400000000004</v>
      </c>
      <c r="J428" s="176">
        <v>65.963499999999996</v>
      </c>
      <c r="K428" s="176">
        <v>30.113</v>
      </c>
      <c r="L428" s="176">
        <v>63.969499999999996</v>
      </c>
      <c r="M428" s="176">
        <v>22.014600000000002</v>
      </c>
      <c r="N428" s="176">
        <v>21.4344</v>
      </c>
      <c r="O428" s="176">
        <v>11.5107</v>
      </c>
      <c r="P428" s="176">
        <v>11.4575</v>
      </c>
      <c r="Q428" s="176">
        <v>15.465</v>
      </c>
      <c r="R428" s="176">
        <v>15.7615</v>
      </c>
      <c r="S428" s="118"/>
    </row>
    <row r="429" spans="1:19" x14ac:dyDescent="0.3">
      <c r="A429" s="172" t="s">
        <v>734</v>
      </c>
      <c r="B429" s="172" t="s">
        <v>776</v>
      </c>
      <c r="C429" s="172">
        <v>119777</v>
      </c>
      <c r="D429" s="175">
        <v>44158</v>
      </c>
      <c r="E429" s="176">
        <v>108.34099999999999</v>
      </c>
      <c r="F429" s="176">
        <v>81.282899999999998</v>
      </c>
      <c r="G429" s="176">
        <v>81.282899999999998</v>
      </c>
      <c r="H429" s="176">
        <v>96.372900000000001</v>
      </c>
      <c r="I429" s="176">
        <v>96.630200000000002</v>
      </c>
      <c r="J429" s="176">
        <v>66.719399999999993</v>
      </c>
      <c r="K429" s="176">
        <v>30.782800000000002</v>
      </c>
      <c r="L429" s="176">
        <v>64.659199999999998</v>
      </c>
      <c r="M429" s="176">
        <v>22.5776</v>
      </c>
      <c r="N429" s="176">
        <v>21.996500000000001</v>
      </c>
      <c r="O429" s="176">
        <v>12.314299999999999</v>
      </c>
      <c r="P429" s="176">
        <v>12.228400000000001</v>
      </c>
      <c r="Q429" s="176">
        <v>13.7592</v>
      </c>
      <c r="R429" s="176">
        <v>16.4131</v>
      </c>
      <c r="S429" s="118"/>
    </row>
    <row r="430" spans="1:19" x14ac:dyDescent="0.3">
      <c r="A430" s="172" t="s">
        <v>734</v>
      </c>
      <c r="B430" s="172" t="s">
        <v>777</v>
      </c>
      <c r="C430" s="172">
        <v>117608</v>
      </c>
      <c r="D430" s="175">
        <v>44158</v>
      </c>
      <c r="E430" s="176">
        <v>21.3828</v>
      </c>
      <c r="F430" s="176">
        <v>16.066800000000001</v>
      </c>
      <c r="G430" s="176">
        <v>16.066800000000001</v>
      </c>
      <c r="H430" s="176">
        <v>15.1868</v>
      </c>
      <c r="I430" s="176">
        <v>19.284099999999999</v>
      </c>
      <c r="J430" s="176">
        <v>25.455100000000002</v>
      </c>
      <c r="K430" s="176">
        <v>15.1607</v>
      </c>
      <c r="L430" s="176">
        <v>30.390999999999998</v>
      </c>
      <c r="M430" s="176">
        <v>12.941700000000001</v>
      </c>
      <c r="N430" s="176">
        <v>12.0642</v>
      </c>
      <c r="O430" s="176">
        <v>7.9557000000000002</v>
      </c>
      <c r="P430" s="176">
        <v>9.3359000000000005</v>
      </c>
      <c r="Q430" s="176">
        <v>9.4986999999999995</v>
      </c>
      <c r="R430" s="176">
        <v>10.1572</v>
      </c>
      <c r="S430" s="118" t="s">
        <v>1888</v>
      </c>
    </row>
    <row r="431" spans="1:19" x14ac:dyDescent="0.3">
      <c r="A431" s="172" t="s">
        <v>734</v>
      </c>
      <c r="B431" s="172" t="s">
        <v>1699</v>
      </c>
      <c r="C431" s="172">
        <v>141072</v>
      </c>
      <c r="D431" s="175">
        <v>44158</v>
      </c>
      <c r="E431" s="176">
        <v>21.250499999999999</v>
      </c>
      <c r="F431" s="176">
        <v>15.707700000000001</v>
      </c>
      <c r="G431" s="176">
        <v>15.707700000000001</v>
      </c>
      <c r="H431" s="176">
        <v>14.8141</v>
      </c>
      <c r="I431" s="176">
        <v>18.9071</v>
      </c>
      <c r="J431" s="176">
        <v>25.0793</v>
      </c>
      <c r="K431" s="176">
        <v>14.7956</v>
      </c>
      <c r="L431" s="176">
        <v>30.050999999999998</v>
      </c>
      <c r="M431" s="176">
        <v>12.638999999999999</v>
      </c>
      <c r="N431" s="176">
        <v>11.765000000000001</v>
      </c>
      <c r="O431" s="176">
        <v>7.7409999999999997</v>
      </c>
      <c r="P431" s="176">
        <v>9.1708999999999996</v>
      </c>
      <c r="Q431" s="176">
        <v>9.3559999999999999</v>
      </c>
      <c r="R431" s="176">
        <v>9.8958999999999993</v>
      </c>
      <c r="S431" s="118" t="s">
        <v>1888</v>
      </c>
    </row>
    <row r="432" spans="1:19" x14ac:dyDescent="0.3">
      <c r="A432" s="177" t="s">
        <v>27</v>
      </c>
      <c r="B432" s="172"/>
      <c r="C432" s="172"/>
      <c r="D432" s="172"/>
      <c r="E432" s="172"/>
      <c r="F432" s="178">
        <v>20.620629545454555</v>
      </c>
      <c r="G432" s="178">
        <v>20.620629545454555</v>
      </c>
      <c r="H432" s="178">
        <v>30.861915909090907</v>
      </c>
      <c r="I432" s="178">
        <v>37.079222727272743</v>
      </c>
      <c r="J432" s="178">
        <v>32.645809090909097</v>
      </c>
      <c r="K432" s="178">
        <v>17.747765909090905</v>
      </c>
      <c r="L432" s="178">
        <v>28.954006818181821</v>
      </c>
      <c r="M432" s="178">
        <v>5.097736363636364</v>
      </c>
      <c r="N432" s="178">
        <v>5.615050000000001</v>
      </c>
      <c r="O432" s="178">
        <v>5.4784973684210527</v>
      </c>
      <c r="P432" s="178">
        <v>7.5881131578947363</v>
      </c>
      <c r="Q432" s="178">
        <v>9.1606590909090908</v>
      </c>
      <c r="R432" s="178">
        <v>7.0041842105263141</v>
      </c>
      <c r="S432" s="118"/>
    </row>
    <row r="433" spans="1:19" x14ac:dyDescent="0.3">
      <c r="A433" s="177" t="s">
        <v>408</v>
      </c>
      <c r="B433" s="172"/>
      <c r="C433" s="172"/>
      <c r="D433" s="172"/>
      <c r="E433" s="172"/>
      <c r="F433" s="178">
        <v>14.667149999999999</v>
      </c>
      <c r="G433" s="178">
        <v>14.667149999999999</v>
      </c>
      <c r="H433" s="178">
        <v>23.005699999999997</v>
      </c>
      <c r="I433" s="178">
        <v>33.206199999999995</v>
      </c>
      <c r="J433" s="178">
        <v>26.686599999999999</v>
      </c>
      <c r="K433" s="178">
        <v>15.37405</v>
      </c>
      <c r="L433" s="178">
        <v>26.967399999999998</v>
      </c>
      <c r="M433" s="178">
        <v>9.3873999999999995</v>
      </c>
      <c r="N433" s="178">
        <v>9.1754500000000014</v>
      </c>
      <c r="O433" s="178">
        <v>6.8089499999999994</v>
      </c>
      <c r="P433" s="178">
        <v>8.0070499999999996</v>
      </c>
      <c r="Q433" s="178">
        <v>9.0124999999999993</v>
      </c>
      <c r="R433" s="178">
        <v>8.9978499999999997</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778</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779</v>
      </c>
      <c r="B436" s="172" t="s">
        <v>780</v>
      </c>
      <c r="C436" s="172">
        <v>101738</v>
      </c>
      <c r="D436" s="175">
        <v>44158</v>
      </c>
      <c r="E436" s="176">
        <v>174.32</v>
      </c>
      <c r="F436" s="176">
        <v>0.75139999999999996</v>
      </c>
      <c r="G436" s="176">
        <v>0.75139999999999996</v>
      </c>
      <c r="H436" s="176">
        <v>2.3125</v>
      </c>
      <c r="I436" s="176">
        <v>3.6015999999999999</v>
      </c>
      <c r="J436" s="176">
        <v>6.0018000000000002</v>
      </c>
      <c r="K436" s="176">
        <v>5.1196999999999999</v>
      </c>
      <c r="L436" s="176">
        <v>34.891300000000001</v>
      </c>
      <c r="M436" s="176">
        <v>5.7126000000000001</v>
      </c>
      <c r="N436" s="176">
        <v>10.686400000000001</v>
      </c>
      <c r="O436" s="176">
        <v>-0.76749999999999996</v>
      </c>
      <c r="P436" s="176">
        <v>5.2736999999999998</v>
      </c>
      <c r="Q436" s="176">
        <v>17.422000000000001</v>
      </c>
      <c r="R436" s="176">
        <v>6.6725000000000003</v>
      </c>
      <c r="S436" s="118" t="s">
        <v>1889</v>
      </c>
    </row>
    <row r="437" spans="1:19" x14ac:dyDescent="0.3">
      <c r="A437" s="172" t="s">
        <v>779</v>
      </c>
      <c r="B437" s="172" t="s">
        <v>781</v>
      </c>
      <c r="C437" s="172">
        <v>119507</v>
      </c>
      <c r="D437" s="175">
        <v>44158</v>
      </c>
      <c r="E437" s="176">
        <v>184.93</v>
      </c>
      <c r="F437" s="176">
        <v>0.75729999999999997</v>
      </c>
      <c r="G437" s="176">
        <v>0.75729999999999997</v>
      </c>
      <c r="H437" s="176">
        <v>2.3296000000000001</v>
      </c>
      <c r="I437" s="176">
        <v>3.6255000000000002</v>
      </c>
      <c r="J437" s="176">
        <v>6.0621999999999998</v>
      </c>
      <c r="K437" s="176">
        <v>5.3192000000000004</v>
      </c>
      <c r="L437" s="176">
        <v>35.390599999999999</v>
      </c>
      <c r="M437" s="176">
        <v>6.3550000000000004</v>
      </c>
      <c r="N437" s="176">
        <v>11.4909</v>
      </c>
      <c r="O437" s="176">
        <v>-7.1900000000000006E-2</v>
      </c>
      <c r="P437" s="176">
        <v>6.0593000000000004</v>
      </c>
      <c r="Q437" s="176">
        <v>8.7309999999999999</v>
      </c>
      <c r="R437" s="176">
        <v>7.4005000000000001</v>
      </c>
      <c r="S437" s="118" t="s">
        <v>1889</v>
      </c>
    </row>
    <row r="438" spans="1:19" x14ac:dyDescent="0.3">
      <c r="A438" s="172" t="s">
        <v>779</v>
      </c>
      <c r="B438" s="172" t="s">
        <v>782</v>
      </c>
      <c r="C438" s="172">
        <v>129310</v>
      </c>
      <c r="D438" s="175">
        <v>44158</v>
      </c>
      <c r="E438" s="176">
        <v>16.239999999999998</v>
      </c>
      <c r="F438" s="176">
        <v>1.4366000000000001</v>
      </c>
      <c r="G438" s="176">
        <v>1.4366000000000001</v>
      </c>
      <c r="H438" s="176">
        <v>3.77</v>
      </c>
      <c r="I438" s="176">
        <v>6.0052000000000003</v>
      </c>
      <c r="J438" s="176">
        <v>8.8472000000000008</v>
      </c>
      <c r="K438" s="176">
        <v>4.5717999999999996</v>
      </c>
      <c r="L438" s="176">
        <v>33.7727</v>
      </c>
      <c r="M438" s="176">
        <v>5.4545000000000003</v>
      </c>
      <c r="N438" s="176">
        <v>3.77</v>
      </c>
      <c r="O438" s="176">
        <v>-3.3329</v>
      </c>
      <c r="P438" s="176">
        <v>6.0552000000000001</v>
      </c>
      <c r="Q438" s="176">
        <v>7.7098000000000004</v>
      </c>
      <c r="R438" s="176">
        <v>1.0288999999999999</v>
      </c>
      <c r="S438" s="118" t="s">
        <v>1889</v>
      </c>
    </row>
    <row r="439" spans="1:19" x14ac:dyDescent="0.3">
      <c r="A439" s="172" t="s">
        <v>779</v>
      </c>
      <c r="B439" s="172" t="s">
        <v>783</v>
      </c>
      <c r="C439" s="172">
        <v>129312</v>
      </c>
      <c r="D439" s="175">
        <v>44158</v>
      </c>
      <c r="E439" s="176">
        <v>17.04</v>
      </c>
      <c r="F439" s="176">
        <v>1.4286000000000001</v>
      </c>
      <c r="G439" s="176">
        <v>1.4286000000000001</v>
      </c>
      <c r="H439" s="176">
        <v>3.8391000000000002</v>
      </c>
      <c r="I439" s="176">
        <v>6.0361000000000002</v>
      </c>
      <c r="J439" s="176">
        <v>8.9513999999999996</v>
      </c>
      <c r="K439" s="176">
        <v>4.7969999999999997</v>
      </c>
      <c r="L439" s="176">
        <v>34.384900000000002</v>
      </c>
      <c r="M439" s="176">
        <v>6.0361000000000002</v>
      </c>
      <c r="N439" s="176">
        <v>4.6040999999999999</v>
      </c>
      <c r="O439" s="176">
        <v>-2.5425</v>
      </c>
      <c r="P439" s="176">
        <v>6.8506</v>
      </c>
      <c r="Q439" s="176">
        <v>8.5060000000000002</v>
      </c>
      <c r="R439" s="176">
        <v>1.8035000000000001</v>
      </c>
      <c r="S439" s="118" t="s">
        <v>1889</v>
      </c>
    </row>
    <row r="440" spans="1:19" x14ac:dyDescent="0.3">
      <c r="A440" s="172" t="s">
        <v>779</v>
      </c>
      <c r="B440" s="172" t="s">
        <v>784</v>
      </c>
      <c r="C440" s="172">
        <v>145750</v>
      </c>
      <c r="D440" s="175">
        <v>44158</v>
      </c>
      <c r="E440" s="176">
        <v>12.87</v>
      </c>
      <c r="F440" s="176">
        <v>1.0204</v>
      </c>
      <c r="G440" s="176">
        <v>1.0204</v>
      </c>
      <c r="H440" s="176">
        <v>2.4681999999999999</v>
      </c>
      <c r="I440" s="176">
        <v>2.8776999999999999</v>
      </c>
      <c r="J440" s="176">
        <v>6.4516</v>
      </c>
      <c r="K440" s="176">
        <v>7.6086999999999998</v>
      </c>
      <c r="L440" s="176">
        <v>35.047199999999997</v>
      </c>
      <c r="M440" s="176">
        <v>10.094099999999999</v>
      </c>
      <c r="N440" s="176">
        <v>18.181799999999999</v>
      </c>
      <c r="O440" s="176"/>
      <c r="P440" s="176"/>
      <c r="Q440" s="176">
        <v>13.997</v>
      </c>
      <c r="R440" s="176"/>
      <c r="S440" s="118" t="s">
        <v>1889</v>
      </c>
    </row>
    <row r="441" spans="1:19" x14ac:dyDescent="0.3">
      <c r="A441" s="172" t="s">
        <v>779</v>
      </c>
      <c r="B441" s="172" t="s">
        <v>785</v>
      </c>
      <c r="C441" s="172">
        <v>145747</v>
      </c>
      <c r="D441" s="175">
        <v>44158</v>
      </c>
      <c r="E441" s="176">
        <v>12.5</v>
      </c>
      <c r="F441" s="176">
        <v>1.0508999999999999</v>
      </c>
      <c r="G441" s="176">
        <v>1.0508999999999999</v>
      </c>
      <c r="H441" s="176">
        <v>2.4590000000000001</v>
      </c>
      <c r="I441" s="176">
        <v>2.8807</v>
      </c>
      <c r="J441" s="176">
        <v>6.383</v>
      </c>
      <c r="K441" s="176">
        <v>7.3883000000000001</v>
      </c>
      <c r="L441" s="176">
        <v>34.4086</v>
      </c>
      <c r="M441" s="176">
        <v>9.1702999999999992</v>
      </c>
      <c r="N441" s="176">
        <v>16.7134</v>
      </c>
      <c r="O441" s="176"/>
      <c r="P441" s="176"/>
      <c r="Q441" s="176">
        <v>12.2835</v>
      </c>
      <c r="R441" s="176"/>
      <c r="S441" s="118" t="s">
        <v>1889</v>
      </c>
    </row>
    <row r="442" spans="1:19" x14ac:dyDescent="0.3">
      <c r="A442" s="172" t="s">
        <v>779</v>
      </c>
      <c r="B442" s="172" t="s">
        <v>786</v>
      </c>
      <c r="C442" s="172">
        <v>102807</v>
      </c>
      <c r="D442" s="175">
        <v>44158</v>
      </c>
      <c r="E442" s="176">
        <v>60.73</v>
      </c>
      <c r="F442" s="176">
        <v>1.1324000000000001</v>
      </c>
      <c r="G442" s="176">
        <v>1.1324000000000001</v>
      </c>
      <c r="H442" s="176">
        <v>2.2563</v>
      </c>
      <c r="I442" s="176">
        <v>3.7765</v>
      </c>
      <c r="J442" s="176">
        <v>7.4107000000000003</v>
      </c>
      <c r="K442" s="176">
        <v>9.5418000000000003</v>
      </c>
      <c r="L442" s="176">
        <v>33.590000000000003</v>
      </c>
      <c r="M442" s="176">
        <v>8.7571999999999992</v>
      </c>
      <c r="N442" s="176">
        <v>12.901999999999999</v>
      </c>
      <c r="O442" s="176">
        <v>5.0358999999999998</v>
      </c>
      <c r="P442" s="176">
        <v>11.934100000000001</v>
      </c>
      <c r="Q442" s="176">
        <v>11.842000000000001</v>
      </c>
      <c r="R442" s="176">
        <v>9.4506999999999994</v>
      </c>
      <c r="S442" s="118" t="s">
        <v>1889</v>
      </c>
    </row>
    <row r="443" spans="1:19" x14ac:dyDescent="0.3">
      <c r="A443" s="172" t="s">
        <v>779</v>
      </c>
      <c r="B443" s="172" t="s">
        <v>787</v>
      </c>
      <c r="C443" s="172">
        <v>119438</v>
      </c>
      <c r="D443" s="175">
        <v>44158</v>
      </c>
      <c r="E443" s="176">
        <v>63.31</v>
      </c>
      <c r="F443" s="176">
        <v>1.1503000000000001</v>
      </c>
      <c r="G443" s="176">
        <v>1.1503000000000001</v>
      </c>
      <c r="H443" s="176">
        <v>2.2778999999999998</v>
      </c>
      <c r="I443" s="176">
        <v>3.8209</v>
      </c>
      <c r="J443" s="176">
        <v>7.4508000000000001</v>
      </c>
      <c r="K443" s="176">
        <v>9.7036999999999995</v>
      </c>
      <c r="L443" s="176">
        <v>33.961100000000002</v>
      </c>
      <c r="M443" s="176">
        <v>9.2117000000000004</v>
      </c>
      <c r="N443" s="176">
        <v>13.5198</v>
      </c>
      <c r="O443" s="176">
        <v>5.7012999999999998</v>
      </c>
      <c r="P443" s="176">
        <v>12.493499999999999</v>
      </c>
      <c r="Q443" s="176">
        <v>11.678100000000001</v>
      </c>
      <c r="R443" s="176">
        <v>10.1313</v>
      </c>
      <c r="S443" s="118" t="s">
        <v>1889</v>
      </c>
    </row>
    <row r="444" spans="1:19" x14ac:dyDescent="0.3">
      <c r="A444" s="172" t="s">
        <v>779</v>
      </c>
      <c r="B444" s="172" t="s">
        <v>788</v>
      </c>
      <c r="C444" s="172">
        <v>103678</v>
      </c>
      <c r="D444" s="175">
        <v>44158</v>
      </c>
      <c r="E444" s="176">
        <v>51.367600000000003</v>
      </c>
      <c r="F444" s="176">
        <v>1.7282999999999999</v>
      </c>
      <c r="G444" s="176">
        <v>1.7282999999999999</v>
      </c>
      <c r="H444" s="176">
        <v>3.2109999999999999</v>
      </c>
      <c r="I444" s="176">
        <v>3.9626000000000001</v>
      </c>
      <c r="J444" s="176">
        <v>7.5731999999999999</v>
      </c>
      <c r="K444" s="176">
        <v>10.4497</v>
      </c>
      <c r="L444" s="176">
        <v>41.258299999999998</v>
      </c>
      <c r="M444" s="176">
        <v>10.0481</v>
      </c>
      <c r="N444" s="176">
        <v>12.854699999999999</v>
      </c>
      <c r="O444" s="176">
        <v>3.0688</v>
      </c>
      <c r="P444" s="176">
        <v>8.8763000000000005</v>
      </c>
      <c r="Q444" s="176">
        <v>11.9221</v>
      </c>
      <c r="R444" s="176">
        <v>8.2782</v>
      </c>
      <c r="S444" s="118" t="s">
        <v>1890</v>
      </c>
    </row>
    <row r="445" spans="1:19" x14ac:dyDescent="0.3">
      <c r="A445" s="172" t="s">
        <v>779</v>
      </c>
      <c r="B445" s="172" t="s">
        <v>789</v>
      </c>
      <c r="C445" s="172">
        <v>118527</v>
      </c>
      <c r="D445" s="175">
        <v>44158</v>
      </c>
      <c r="E445" s="176">
        <v>54.200499999999998</v>
      </c>
      <c r="F445" s="176">
        <v>1.7359</v>
      </c>
      <c r="G445" s="176">
        <v>1.7359</v>
      </c>
      <c r="H445" s="176">
        <v>3.2368999999999999</v>
      </c>
      <c r="I445" s="176">
        <v>3.9994999999999998</v>
      </c>
      <c r="J445" s="176">
        <v>7.6584000000000003</v>
      </c>
      <c r="K445" s="176">
        <v>10.7378</v>
      </c>
      <c r="L445" s="176">
        <v>42.050899999999999</v>
      </c>
      <c r="M445" s="176">
        <v>11.011100000000001</v>
      </c>
      <c r="N445" s="176">
        <v>14.115</v>
      </c>
      <c r="O445" s="176">
        <v>3.9018999999999999</v>
      </c>
      <c r="P445" s="176">
        <v>9.7067999999999994</v>
      </c>
      <c r="Q445" s="176">
        <v>11.2355</v>
      </c>
      <c r="R445" s="176">
        <v>9.2240000000000002</v>
      </c>
      <c r="S445" s="118" t="s">
        <v>1890</v>
      </c>
    </row>
    <row r="446" spans="1:19" x14ac:dyDescent="0.3">
      <c r="A446" s="172" t="s">
        <v>779</v>
      </c>
      <c r="B446" s="172" t="s">
        <v>790</v>
      </c>
      <c r="C446" s="172">
        <v>120749</v>
      </c>
      <c r="D446" s="175">
        <v>44158</v>
      </c>
      <c r="E446" s="176">
        <v>75.317400000000006</v>
      </c>
      <c r="F446" s="176">
        <v>1.2882</v>
      </c>
      <c r="G446" s="176">
        <v>1.2882</v>
      </c>
      <c r="H446" s="176">
        <v>1.871</v>
      </c>
      <c r="I446" s="176">
        <v>3.2645</v>
      </c>
      <c r="J446" s="176">
        <v>5.0656999999999996</v>
      </c>
      <c r="K446" s="176">
        <v>5.3021000000000003</v>
      </c>
      <c r="L446" s="176">
        <v>31.940200000000001</v>
      </c>
      <c r="M446" s="176">
        <v>7.8319999999999999</v>
      </c>
      <c r="N446" s="176">
        <v>11.5526</v>
      </c>
      <c r="O446" s="176">
        <v>5.7373000000000003</v>
      </c>
      <c r="P446" s="176">
        <v>9.8171999999999997</v>
      </c>
      <c r="Q446" s="176">
        <v>10.268700000000001</v>
      </c>
      <c r="R446" s="176">
        <v>9.1888000000000005</v>
      </c>
      <c r="S446" s="118" t="s">
        <v>1889</v>
      </c>
    </row>
    <row r="447" spans="1:19" x14ac:dyDescent="0.3">
      <c r="A447" s="172" t="s">
        <v>779</v>
      </c>
      <c r="B447" s="172" t="s">
        <v>791</v>
      </c>
      <c r="C447" s="172">
        <v>103026</v>
      </c>
      <c r="D447" s="175">
        <v>44158</v>
      </c>
      <c r="E447" s="176">
        <v>71.761899999999997</v>
      </c>
      <c r="F447" s="176">
        <v>1.2837000000000001</v>
      </c>
      <c r="G447" s="176">
        <v>1.2837000000000001</v>
      </c>
      <c r="H447" s="176">
        <v>1.8551</v>
      </c>
      <c r="I447" s="176">
        <v>3.2418999999999998</v>
      </c>
      <c r="J447" s="176">
        <v>5.0145</v>
      </c>
      <c r="K447" s="176">
        <v>5.1470000000000002</v>
      </c>
      <c r="L447" s="176">
        <v>31.5655</v>
      </c>
      <c r="M447" s="176">
        <v>7.3788</v>
      </c>
      <c r="N447" s="176">
        <v>10.9375</v>
      </c>
      <c r="O447" s="176">
        <v>5.1073000000000004</v>
      </c>
      <c r="P447" s="176">
        <v>9.1481999999999992</v>
      </c>
      <c r="Q447" s="176">
        <v>13.493600000000001</v>
      </c>
      <c r="R447" s="176">
        <v>8.5601000000000003</v>
      </c>
      <c r="S447" s="118" t="s">
        <v>1889</v>
      </c>
    </row>
    <row r="448" spans="1:19" x14ac:dyDescent="0.3">
      <c r="A448" s="177" t="s">
        <v>27</v>
      </c>
      <c r="B448" s="172"/>
      <c r="C448" s="172"/>
      <c r="D448" s="172"/>
      <c r="E448" s="172"/>
      <c r="F448" s="178">
        <v>1.2303333333333333</v>
      </c>
      <c r="G448" s="178">
        <v>1.2303333333333333</v>
      </c>
      <c r="H448" s="178">
        <v>2.6572166666666663</v>
      </c>
      <c r="I448" s="178">
        <v>3.9243916666666667</v>
      </c>
      <c r="J448" s="178">
        <v>6.9058749999999991</v>
      </c>
      <c r="K448" s="178">
        <v>7.1405666666666656</v>
      </c>
      <c r="L448" s="178">
        <v>35.18844166666667</v>
      </c>
      <c r="M448" s="178">
        <v>8.0884583333333335</v>
      </c>
      <c r="N448" s="178">
        <v>11.777349999999998</v>
      </c>
      <c r="O448" s="178">
        <v>2.18377</v>
      </c>
      <c r="P448" s="178">
        <v>8.6214899999999997</v>
      </c>
      <c r="Q448" s="178">
        <v>11.590774999999999</v>
      </c>
      <c r="R448" s="178">
        <v>7.1738499999999998</v>
      </c>
      <c r="S448" s="118"/>
    </row>
    <row r="449" spans="1:19" x14ac:dyDescent="0.3">
      <c r="A449" s="177" t="s">
        <v>408</v>
      </c>
      <c r="B449" s="172"/>
      <c r="C449" s="172"/>
      <c r="D449" s="172"/>
      <c r="E449" s="172"/>
      <c r="F449" s="178">
        <v>1.2170000000000001</v>
      </c>
      <c r="G449" s="178">
        <v>1.2170000000000001</v>
      </c>
      <c r="H449" s="178">
        <v>2.3943000000000003</v>
      </c>
      <c r="I449" s="178">
        <v>3.7010000000000001</v>
      </c>
      <c r="J449" s="178">
        <v>6.9311500000000006</v>
      </c>
      <c r="K449" s="178">
        <v>6.3537499999999998</v>
      </c>
      <c r="L449" s="178">
        <v>34.396749999999997</v>
      </c>
      <c r="M449" s="178">
        <v>8.2945999999999991</v>
      </c>
      <c r="N449" s="178">
        <v>12.20365</v>
      </c>
      <c r="O449" s="178">
        <v>3.4853499999999999</v>
      </c>
      <c r="P449" s="178">
        <v>9.0122499999999999</v>
      </c>
      <c r="Q449" s="178">
        <v>11.76005</v>
      </c>
      <c r="R449" s="178">
        <v>8.4191500000000001</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44158</v>
      </c>
      <c r="E452" s="176">
        <v>35.4878</v>
      </c>
      <c r="F452" s="176">
        <v>3.9439000000000002</v>
      </c>
      <c r="G452" s="176">
        <v>3.9439000000000002</v>
      </c>
      <c r="H452" s="176">
        <v>12.622299999999999</v>
      </c>
      <c r="I452" s="176">
        <v>9.6301000000000005</v>
      </c>
      <c r="J452" s="176">
        <v>10.0349</v>
      </c>
      <c r="K452" s="176">
        <v>9.6136999999999997</v>
      </c>
      <c r="L452" s="176">
        <v>12.1272</v>
      </c>
      <c r="M452" s="176">
        <v>8.9306000000000001</v>
      </c>
      <c r="N452" s="176">
        <v>4.5388999999999999</v>
      </c>
      <c r="O452" s="176">
        <v>4.7496</v>
      </c>
      <c r="P452" s="176">
        <v>6.4294000000000002</v>
      </c>
      <c r="Q452" s="176">
        <v>7.9230999999999998</v>
      </c>
      <c r="R452" s="176">
        <v>5.5837000000000003</v>
      </c>
      <c r="S452" s="118"/>
    </row>
    <row r="453" spans="1:19" x14ac:dyDescent="0.3">
      <c r="A453" s="172" t="s">
        <v>358</v>
      </c>
      <c r="B453" s="172" t="s">
        <v>82</v>
      </c>
      <c r="C453" s="172">
        <v>111848</v>
      </c>
      <c r="D453" s="175">
        <v>44158</v>
      </c>
      <c r="E453" s="176">
        <v>23.5015</v>
      </c>
      <c r="F453" s="176">
        <v>3.3142</v>
      </c>
      <c r="G453" s="176">
        <v>3.3142</v>
      </c>
      <c r="H453" s="176">
        <v>11.9825</v>
      </c>
      <c r="I453" s="176">
        <v>9.0056999999999992</v>
      </c>
      <c r="J453" s="176">
        <v>9.4082000000000008</v>
      </c>
      <c r="K453" s="176">
        <v>8.9882000000000009</v>
      </c>
      <c r="L453" s="176">
        <v>11.498100000000001</v>
      </c>
      <c r="M453" s="176">
        <v>8.3112999999999992</v>
      </c>
      <c r="N453" s="176">
        <v>3.9352</v>
      </c>
      <c r="O453" s="176">
        <v>4.1657999999999999</v>
      </c>
      <c r="P453" s="176">
        <v>5.8026999999999997</v>
      </c>
      <c r="Q453" s="176">
        <v>7.62</v>
      </c>
      <c r="R453" s="176">
        <v>4.9706999999999999</v>
      </c>
      <c r="S453" s="118"/>
    </row>
    <row r="454" spans="1:19" x14ac:dyDescent="0.3">
      <c r="A454" s="172" t="s">
        <v>358</v>
      </c>
      <c r="B454" s="172" t="s">
        <v>83</v>
      </c>
      <c r="C454" s="172">
        <v>102767</v>
      </c>
      <c r="D454" s="175">
        <v>44158</v>
      </c>
      <c r="E454" s="176">
        <v>33.977400000000003</v>
      </c>
      <c r="F454" s="176">
        <v>3.3668999999999998</v>
      </c>
      <c r="G454" s="176">
        <v>3.3668999999999998</v>
      </c>
      <c r="H454" s="176">
        <v>12.017300000000001</v>
      </c>
      <c r="I454" s="176">
        <v>9.0318000000000005</v>
      </c>
      <c r="J454" s="176">
        <v>9.4313000000000002</v>
      </c>
      <c r="K454" s="176">
        <v>9.0000999999999998</v>
      </c>
      <c r="L454" s="176">
        <v>11.506600000000001</v>
      </c>
      <c r="M454" s="176">
        <v>8.3232999999999997</v>
      </c>
      <c r="N454" s="176">
        <v>3.9443000000000001</v>
      </c>
      <c r="O454" s="176">
        <v>4.1691000000000003</v>
      </c>
      <c r="P454" s="176">
        <v>5.8045999999999998</v>
      </c>
      <c r="Q454" s="176">
        <v>7.859</v>
      </c>
      <c r="R454" s="176">
        <v>4.9752999999999998</v>
      </c>
      <c r="S454" s="118"/>
    </row>
    <row r="455" spans="1:19" x14ac:dyDescent="0.3">
      <c r="A455" s="172" t="s">
        <v>358</v>
      </c>
      <c r="B455" s="172" t="s">
        <v>54</v>
      </c>
      <c r="C455" s="172">
        <v>147808</v>
      </c>
      <c r="D455" s="175">
        <v>44158</v>
      </c>
      <c r="E455" s="176">
        <v>1.4522999999999999</v>
      </c>
      <c r="F455" s="176">
        <v>0</v>
      </c>
      <c r="G455" s="176">
        <v>0</v>
      </c>
      <c r="H455" s="176">
        <v>0</v>
      </c>
      <c r="I455" s="176">
        <v>0</v>
      </c>
      <c r="J455" s="176">
        <v>0</v>
      </c>
      <c r="K455" s="176">
        <v>0</v>
      </c>
      <c r="L455" s="176">
        <v>0</v>
      </c>
      <c r="M455" s="176">
        <v>-33.726999999999997</v>
      </c>
      <c r="N455" s="176"/>
      <c r="O455" s="176"/>
      <c r="P455" s="176"/>
      <c r="Q455" s="176">
        <v>-24.005199999999999</v>
      </c>
      <c r="R455" s="176"/>
      <c r="S455" s="118"/>
    </row>
    <row r="456" spans="1:19" x14ac:dyDescent="0.3">
      <c r="A456" s="172" t="s">
        <v>358</v>
      </c>
      <c r="B456" s="172" t="s">
        <v>84</v>
      </c>
      <c r="C456" s="172">
        <v>147807</v>
      </c>
      <c r="D456" s="175">
        <v>44158</v>
      </c>
      <c r="E456" s="176">
        <v>0.96740000000000004</v>
      </c>
      <c r="F456" s="176">
        <v>0</v>
      </c>
      <c r="G456" s="176">
        <v>0</v>
      </c>
      <c r="H456" s="176">
        <v>0</v>
      </c>
      <c r="I456" s="176">
        <v>0</v>
      </c>
      <c r="J456" s="176">
        <v>0</v>
      </c>
      <c r="K456" s="176">
        <v>0</v>
      </c>
      <c r="L456" s="176">
        <v>0</v>
      </c>
      <c r="M456" s="176">
        <v>-33.727699999999999</v>
      </c>
      <c r="N456" s="176"/>
      <c r="O456" s="176"/>
      <c r="P456" s="176"/>
      <c r="Q456" s="176">
        <v>-24.000299999999999</v>
      </c>
      <c r="R456" s="176"/>
      <c r="S456" s="118"/>
    </row>
    <row r="457" spans="1:19" x14ac:dyDescent="0.3">
      <c r="A457" s="172" t="s">
        <v>358</v>
      </c>
      <c r="B457" s="172" t="s">
        <v>85</v>
      </c>
      <c r="C457" s="172">
        <v>147804</v>
      </c>
      <c r="D457" s="175">
        <v>44158</v>
      </c>
      <c r="E457" s="176">
        <v>1.3985000000000001</v>
      </c>
      <c r="F457" s="176">
        <v>0</v>
      </c>
      <c r="G457" s="176">
        <v>0</v>
      </c>
      <c r="H457" s="176">
        <v>0</v>
      </c>
      <c r="I457" s="176">
        <v>0</v>
      </c>
      <c r="J457" s="176">
        <v>0</v>
      </c>
      <c r="K457" s="176">
        <v>0</v>
      </c>
      <c r="L457" s="176">
        <v>0</v>
      </c>
      <c r="M457" s="176">
        <v>-33.722200000000001</v>
      </c>
      <c r="N457" s="176"/>
      <c r="O457" s="176"/>
      <c r="P457" s="176"/>
      <c r="Q457" s="176">
        <v>-24.002500000000001</v>
      </c>
      <c r="R457" s="176"/>
      <c r="S457" s="118"/>
    </row>
    <row r="458" spans="1:19" x14ac:dyDescent="0.3">
      <c r="A458" s="172" t="s">
        <v>358</v>
      </c>
      <c r="B458" s="172" t="s">
        <v>55</v>
      </c>
      <c r="C458" s="172">
        <v>120451</v>
      </c>
      <c r="D458" s="175">
        <v>44158</v>
      </c>
      <c r="E458" s="176">
        <v>24.781600000000001</v>
      </c>
      <c r="F458" s="176">
        <v>5.6486000000000001</v>
      </c>
      <c r="G458" s="176">
        <v>5.6486000000000001</v>
      </c>
      <c r="H458" s="176">
        <v>9.4952000000000005</v>
      </c>
      <c r="I458" s="176">
        <v>4.0038999999999998</v>
      </c>
      <c r="J458" s="176">
        <v>4.8757999999999999</v>
      </c>
      <c r="K458" s="176">
        <v>12.8277</v>
      </c>
      <c r="L458" s="176">
        <v>10.326000000000001</v>
      </c>
      <c r="M458" s="176">
        <v>11.6417</v>
      </c>
      <c r="N458" s="176">
        <v>13.109400000000001</v>
      </c>
      <c r="O458" s="176">
        <v>10.348800000000001</v>
      </c>
      <c r="P458" s="176">
        <v>9.9646000000000008</v>
      </c>
      <c r="Q458" s="176">
        <v>10.0227</v>
      </c>
      <c r="R458" s="176">
        <v>13.073700000000001</v>
      </c>
      <c r="S458" s="118"/>
    </row>
    <row r="459" spans="1:19" x14ac:dyDescent="0.3">
      <c r="A459" s="172" t="s">
        <v>358</v>
      </c>
      <c r="B459" s="172" t="s">
        <v>86</v>
      </c>
      <c r="C459" s="172">
        <v>115068</v>
      </c>
      <c r="D459" s="175">
        <v>44158</v>
      </c>
      <c r="E459" s="176">
        <v>22.9404</v>
      </c>
      <c r="F459" s="176">
        <v>5.1997</v>
      </c>
      <c r="G459" s="176">
        <v>5.1997</v>
      </c>
      <c r="H459" s="176">
        <v>9.0757999999999992</v>
      </c>
      <c r="I459" s="176">
        <v>3.5849000000000002</v>
      </c>
      <c r="J459" s="176">
        <v>4.4564000000000004</v>
      </c>
      <c r="K459" s="176">
        <v>12.394299999999999</v>
      </c>
      <c r="L459" s="176">
        <v>9.8895</v>
      </c>
      <c r="M459" s="176">
        <v>11.185</v>
      </c>
      <c r="N459" s="176">
        <v>12.6296</v>
      </c>
      <c r="O459" s="176">
        <v>9.5877999999999997</v>
      </c>
      <c r="P459" s="176">
        <v>9.1015999999999995</v>
      </c>
      <c r="Q459" s="176">
        <v>9.0503</v>
      </c>
      <c r="R459" s="176">
        <v>12.398099999999999</v>
      </c>
      <c r="S459" s="118"/>
    </row>
    <row r="460" spans="1:19" x14ac:dyDescent="0.3">
      <c r="A460" s="172" t="s">
        <v>358</v>
      </c>
      <c r="B460" s="172" t="s">
        <v>87</v>
      </c>
      <c r="C460" s="172">
        <v>117631</v>
      </c>
      <c r="D460" s="175">
        <v>44158</v>
      </c>
      <c r="E460" s="176">
        <v>17.822600000000001</v>
      </c>
      <c r="F460" s="176">
        <v>2.4581</v>
      </c>
      <c r="G460" s="176">
        <v>2.4581</v>
      </c>
      <c r="H460" s="176">
        <v>9.7332000000000001</v>
      </c>
      <c r="I460" s="176">
        <v>8.9833999999999996</v>
      </c>
      <c r="J460" s="176">
        <v>5.4288999999999996</v>
      </c>
      <c r="K460" s="176">
        <v>9.1338000000000008</v>
      </c>
      <c r="L460" s="176">
        <v>6.9279999999999999</v>
      </c>
      <c r="M460" s="176">
        <v>6.8040000000000003</v>
      </c>
      <c r="N460" s="176">
        <v>7.3127000000000004</v>
      </c>
      <c r="O460" s="176">
        <v>3.2332000000000001</v>
      </c>
      <c r="P460" s="176">
        <v>5.5833000000000004</v>
      </c>
      <c r="Q460" s="176">
        <v>7.1169000000000002</v>
      </c>
      <c r="R460" s="176">
        <v>2.5512999999999999</v>
      </c>
      <c r="S460" s="118" t="s">
        <v>1873</v>
      </c>
    </row>
    <row r="461" spans="1:19" x14ac:dyDescent="0.3">
      <c r="A461" s="172" t="s">
        <v>358</v>
      </c>
      <c r="B461" s="172" t="s">
        <v>56</v>
      </c>
      <c r="C461" s="172">
        <v>119337</v>
      </c>
      <c r="D461" s="175">
        <v>44158</v>
      </c>
      <c r="E461" s="176">
        <v>18.807700000000001</v>
      </c>
      <c r="F461" s="176">
        <v>2.7823000000000002</v>
      </c>
      <c r="G461" s="176">
        <v>2.7823000000000002</v>
      </c>
      <c r="H461" s="176">
        <v>10.061</v>
      </c>
      <c r="I461" s="176">
        <v>9.3208000000000002</v>
      </c>
      <c r="J461" s="176">
        <v>5.7625000000000002</v>
      </c>
      <c r="K461" s="176">
        <v>9.4685000000000006</v>
      </c>
      <c r="L461" s="176">
        <v>7.2667000000000002</v>
      </c>
      <c r="M461" s="176">
        <v>7.1577000000000002</v>
      </c>
      <c r="N461" s="176">
        <v>7.6786000000000003</v>
      </c>
      <c r="O461" s="176">
        <v>3.6888000000000001</v>
      </c>
      <c r="P461" s="176">
        <v>6.1397000000000004</v>
      </c>
      <c r="Q461" s="176">
        <v>7.6193999999999997</v>
      </c>
      <c r="R461" s="176">
        <v>2.9580000000000002</v>
      </c>
      <c r="S461" s="118" t="s">
        <v>1873</v>
      </c>
    </row>
    <row r="462" spans="1:19" x14ac:dyDescent="0.3">
      <c r="A462" s="172" t="s">
        <v>358</v>
      </c>
      <c r="B462" s="172" t="s">
        <v>88</v>
      </c>
      <c r="C462" s="172">
        <v>117957</v>
      </c>
      <c r="D462" s="175">
        <v>44158</v>
      </c>
      <c r="E462" s="176">
        <v>36.082299999999996</v>
      </c>
      <c r="F462" s="176">
        <v>-2.8992</v>
      </c>
      <c r="G462" s="176">
        <v>-2.8992</v>
      </c>
      <c r="H462" s="176">
        <v>3.0373000000000001</v>
      </c>
      <c r="I462" s="176">
        <v>2.1839</v>
      </c>
      <c r="J462" s="176">
        <v>4.0044000000000004</v>
      </c>
      <c r="K462" s="176">
        <v>9.9783000000000008</v>
      </c>
      <c r="L462" s="176">
        <v>4.5885999999999996</v>
      </c>
      <c r="M462" s="176">
        <v>7.6341999999999999</v>
      </c>
      <c r="N462" s="176">
        <v>8.9763000000000002</v>
      </c>
      <c r="O462" s="176">
        <v>6.8395000000000001</v>
      </c>
      <c r="P462" s="176">
        <v>7.6498999999999997</v>
      </c>
      <c r="Q462" s="176">
        <v>8.2548999999999992</v>
      </c>
      <c r="R462" s="176">
        <v>9.0441000000000003</v>
      </c>
      <c r="S462" s="118"/>
    </row>
    <row r="463" spans="1:19" x14ac:dyDescent="0.3">
      <c r="A463" s="172" t="s">
        <v>358</v>
      </c>
      <c r="B463" s="172" t="s">
        <v>57</v>
      </c>
      <c r="C463" s="172">
        <v>119992</v>
      </c>
      <c r="D463" s="175">
        <v>44158</v>
      </c>
      <c r="E463" s="176">
        <v>38.272599999999997</v>
      </c>
      <c r="F463" s="176">
        <v>-1.7482</v>
      </c>
      <c r="G463" s="176">
        <v>-1.7482</v>
      </c>
      <c r="H463" s="176">
        <v>4.1818999999999997</v>
      </c>
      <c r="I463" s="176">
        <v>3.3353000000000002</v>
      </c>
      <c r="J463" s="176">
        <v>5.1539000000000001</v>
      </c>
      <c r="K463" s="176">
        <v>11.1465</v>
      </c>
      <c r="L463" s="176">
        <v>5.6871</v>
      </c>
      <c r="M463" s="176">
        <v>8.6303000000000001</v>
      </c>
      <c r="N463" s="176">
        <v>9.8841000000000001</v>
      </c>
      <c r="O463" s="176">
        <v>7.8659999999999997</v>
      </c>
      <c r="P463" s="176">
        <v>8.6145999999999994</v>
      </c>
      <c r="Q463" s="176">
        <v>9.1353000000000009</v>
      </c>
      <c r="R463" s="176">
        <v>10.0953</v>
      </c>
      <c r="S463" s="118"/>
    </row>
    <row r="464" spans="1:19" x14ac:dyDescent="0.3">
      <c r="A464" s="172" t="s">
        <v>358</v>
      </c>
      <c r="B464" s="172" t="s">
        <v>404</v>
      </c>
      <c r="C464" s="172">
        <v>113526</v>
      </c>
      <c r="D464" s="175">
        <v>44158</v>
      </c>
      <c r="E464" s="176">
        <v>25.128399999999999</v>
      </c>
      <c r="F464" s="176">
        <v>-2.2751999999999999</v>
      </c>
      <c r="G464" s="176">
        <v>-2.2751999999999999</v>
      </c>
      <c r="H464" s="176">
        <v>3.6785999999999999</v>
      </c>
      <c r="I464" s="176">
        <v>2.8250999999999999</v>
      </c>
      <c r="J464" s="176">
        <v>4.6477000000000004</v>
      </c>
      <c r="K464" s="176">
        <v>10.6287</v>
      </c>
      <c r="L464" s="176">
        <v>5.1398000000000001</v>
      </c>
      <c r="M464" s="176">
        <v>8.0568000000000008</v>
      </c>
      <c r="N464" s="176">
        <v>9.3051999999999992</v>
      </c>
      <c r="O464" s="176">
        <v>7.3878000000000004</v>
      </c>
      <c r="P464" s="176">
        <v>8.1862999999999992</v>
      </c>
      <c r="Q464" s="176">
        <v>8.1333000000000002</v>
      </c>
      <c r="R464" s="176">
        <v>9.5823</v>
      </c>
      <c r="S464" s="118"/>
    </row>
    <row r="465" spans="1:19" x14ac:dyDescent="0.3">
      <c r="A465" s="172" t="s">
        <v>358</v>
      </c>
      <c r="B465" s="172" t="s">
        <v>58</v>
      </c>
      <c r="C465" s="172">
        <v>118284</v>
      </c>
      <c r="D465" s="175">
        <v>44158</v>
      </c>
      <c r="E465" s="176">
        <v>25.127099999999999</v>
      </c>
      <c r="F465" s="176">
        <v>2.6153</v>
      </c>
      <c r="G465" s="176">
        <v>2.6153</v>
      </c>
      <c r="H465" s="176">
        <v>9.7001000000000008</v>
      </c>
      <c r="I465" s="176">
        <v>7.7111999999999998</v>
      </c>
      <c r="J465" s="176">
        <v>4.7613000000000003</v>
      </c>
      <c r="K465" s="176">
        <v>9.9145000000000003</v>
      </c>
      <c r="L465" s="176">
        <v>5.9783999999999997</v>
      </c>
      <c r="M465" s="176">
        <v>10.3286</v>
      </c>
      <c r="N465" s="176">
        <v>10.139900000000001</v>
      </c>
      <c r="O465" s="176">
        <v>7.8959999999999999</v>
      </c>
      <c r="P465" s="176">
        <v>8.7338000000000005</v>
      </c>
      <c r="Q465" s="176">
        <v>9.1707999999999998</v>
      </c>
      <c r="R465" s="176">
        <v>10.478899999999999</v>
      </c>
      <c r="S465" s="118" t="s">
        <v>1873</v>
      </c>
    </row>
    <row r="466" spans="1:19" x14ac:dyDescent="0.3">
      <c r="A466" s="172" t="s">
        <v>358</v>
      </c>
      <c r="B466" s="172" t="s">
        <v>89</v>
      </c>
      <c r="C466" s="172">
        <v>111962</v>
      </c>
      <c r="D466" s="175">
        <v>44158</v>
      </c>
      <c r="E466" s="176">
        <v>23.9391</v>
      </c>
      <c r="F466" s="176">
        <v>1.7282</v>
      </c>
      <c r="G466" s="176">
        <v>1.7282</v>
      </c>
      <c r="H466" s="176">
        <v>8.7881</v>
      </c>
      <c r="I466" s="176">
        <v>6.8026</v>
      </c>
      <c r="J466" s="176">
        <v>3.8736000000000002</v>
      </c>
      <c r="K466" s="176">
        <v>9.0391999999999992</v>
      </c>
      <c r="L466" s="176">
        <v>5.0972999999999997</v>
      </c>
      <c r="M466" s="176">
        <v>9.4478000000000009</v>
      </c>
      <c r="N466" s="176">
        <v>9.2333999999999996</v>
      </c>
      <c r="O466" s="176">
        <v>7.0513000000000003</v>
      </c>
      <c r="P466" s="176">
        <v>7.9417999999999997</v>
      </c>
      <c r="Q466" s="176">
        <v>7.8891</v>
      </c>
      <c r="R466" s="176">
        <v>9.5639000000000003</v>
      </c>
      <c r="S466" s="118" t="s">
        <v>1873</v>
      </c>
    </row>
    <row r="467" spans="1:19" x14ac:dyDescent="0.3">
      <c r="A467" s="172" t="s">
        <v>358</v>
      </c>
      <c r="B467" s="172" t="s">
        <v>59</v>
      </c>
      <c r="C467" s="172">
        <v>119239</v>
      </c>
      <c r="D467" s="175">
        <v>44158</v>
      </c>
      <c r="E467" s="176">
        <v>2708.0679</v>
      </c>
      <c r="F467" s="176">
        <v>-5.2820999999999998</v>
      </c>
      <c r="G467" s="176">
        <v>-5.2820999999999998</v>
      </c>
      <c r="H467" s="176">
        <v>6.0101000000000004</v>
      </c>
      <c r="I467" s="176">
        <v>4.9112</v>
      </c>
      <c r="J467" s="176">
        <v>6.8673999999999999</v>
      </c>
      <c r="K467" s="176">
        <v>11.619300000000001</v>
      </c>
      <c r="L467" s="176">
        <v>6.8954000000000004</v>
      </c>
      <c r="M467" s="176">
        <v>11.858499999999999</v>
      </c>
      <c r="N467" s="176">
        <v>13.045299999999999</v>
      </c>
      <c r="O467" s="176">
        <v>9.6986000000000008</v>
      </c>
      <c r="P467" s="176">
        <v>9.1503999999999994</v>
      </c>
      <c r="Q467" s="176">
        <v>9.3758999999999997</v>
      </c>
      <c r="R467" s="176">
        <v>12.952199999999999</v>
      </c>
      <c r="S467" s="118" t="s">
        <v>1873</v>
      </c>
    </row>
    <row r="468" spans="1:19" x14ac:dyDescent="0.3">
      <c r="A468" s="172" t="s">
        <v>358</v>
      </c>
      <c r="B468" s="172" t="s">
        <v>90</v>
      </c>
      <c r="C468" s="172">
        <v>105669</v>
      </c>
      <c r="D468" s="175">
        <v>44158</v>
      </c>
      <c r="E468" s="176">
        <v>2618.1893</v>
      </c>
      <c r="F468" s="176">
        <v>-5.9516999999999998</v>
      </c>
      <c r="G468" s="176">
        <v>-5.9516999999999998</v>
      </c>
      <c r="H468" s="176">
        <v>5.3391000000000002</v>
      </c>
      <c r="I468" s="176">
        <v>4.24</v>
      </c>
      <c r="J468" s="176">
        <v>6.1936999999999998</v>
      </c>
      <c r="K468" s="176">
        <v>10.961</v>
      </c>
      <c r="L468" s="176">
        <v>6.2495000000000003</v>
      </c>
      <c r="M468" s="176">
        <v>11.1723</v>
      </c>
      <c r="N468" s="176">
        <v>12.3192</v>
      </c>
      <c r="O468" s="176">
        <v>9.1056000000000008</v>
      </c>
      <c r="P468" s="176">
        <v>8.6439000000000004</v>
      </c>
      <c r="Q468" s="176">
        <v>7.3596000000000004</v>
      </c>
      <c r="R468" s="176">
        <v>12.246700000000001</v>
      </c>
      <c r="S468" s="118" t="s">
        <v>1873</v>
      </c>
    </row>
    <row r="469" spans="1:19" x14ac:dyDescent="0.3">
      <c r="A469" s="172" t="s">
        <v>358</v>
      </c>
      <c r="B469" s="172" t="s">
        <v>92</v>
      </c>
      <c r="C469" s="172">
        <v>100499</v>
      </c>
      <c r="D469" s="175">
        <v>44158</v>
      </c>
      <c r="E469" s="176">
        <v>66.965999999999994</v>
      </c>
      <c r="F469" s="176">
        <v>8.2904</v>
      </c>
      <c r="G469" s="176">
        <v>8.2904</v>
      </c>
      <c r="H469" s="176">
        <v>17.756599999999999</v>
      </c>
      <c r="I469" s="176">
        <v>21.3843</v>
      </c>
      <c r="J469" s="176">
        <v>20.081700000000001</v>
      </c>
      <c r="K469" s="176">
        <v>3.7124999999999999</v>
      </c>
      <c r="L469" s="176">
        <v>4.0875000000000004</v>
      </c>
      <c r="M469" s="176">
        <v>-1.8541000000000001</v>
      </c>
      <c r="N469" s="176">
        <v>-3.1732999999999998</v>
      </c>
      <c r="O469" s="176">
        <v>3.7322000000000002</v>
      </c>
      <c r="P469" s="176">
        <v>5.9848999999999997</v>
      </c>
      <c r="Q469" s="176">
        <v>8.3407999999999998</v>
      </c>
      <c r="R469" s="176">
        <v>2.4874000000000001</v>
      </c>
      <c r="S469" s="118"/>
    </row>
    <row r="470" spans="1:19" x14ac:dyDescent="0.3">
      <c r="A470" s="172" t="s">
        <v>358</v>
      </c>
      <c r="B470" s="172" t="s">
        <v>61</v>
      </c>
      <c r="C470" s="172">
        <v>118495</v>
      </c>
      <c r="D470" s="175">
        <v>44158</v>
      </c>
      <c r="E470" s="176">
        <v>71.414500000000004</v>
      </c>
      <c r="F470" s="176">
        <v>9.0873000000000008</v>
      </c>
      <c r="G470" s="176">
        <v>9.0873000000000008</v>
      </c>
      <c r="H470" s="176">
        <v>18.559999999999999</v>
      </c>
      <c r="I470" s="176">
        <v>22.190200000000001</v>
      </c>
      <c r="J470" s="176">
        <v>20.895800000000001</v>
      </c>
      <c r="K470" s="176">
        <v>4.5209000000000001</v>
      </c>
      <c r="L470" s="176">
        <v>4.9057000000000004</v>
      </c>
      <c r="M470" s="176">
        <v>-1.0533999999999999</v>
      </c>
      <c r="N470" s="176">
        <v>-2.3681999999999999</v>
      </c>
      <c r="O470" s="176">
        <v>4.6536</v>
      </c>
      <c r="P470" s="176">
        <v>6.9260000000000002</v>
      </c>
      <c r="Q470" s="176">
        <v>7.9678000000000004</v>
      </c>
      <c r="R470" s="176">
        <v>3.3765000000000001</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1873</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1873</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1873</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1873</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1873</v>
      </c>
    </row>
    <row r="477" spans="1:19" x14ac:dyDescent="0.3">
      <c r="A477" s="172" t="s">
        <v>358</v>
      </c>
      <c r="B477" s="172" t="s">
        <v>93</v>
      </c>
      <c r="C477" s="172">
        <v>101872</v>
      </c>
      <c r="D477" s="175">
        <v>44158</v>
      </c>
      <c r="E477" s="176">
        <v>67.6828</v>
      </c>
      <c r="F477" s="176">
        <v>4.2618</v>
      </c>
      <c r="G477" s="176">
        <v>4.2618</v>
      </c>
      <c r="H477" s="176">
        <v>7.3544</v>
      </c>
      <c r="I477" s="176">
        <v>8.7192000000000007</v>
      </c>
      <c r="J477" s="176">
        <v>6.9118000000000004</v>
      </c>
      <c r="K477" s="176">
        <v>8.9915000000000003</v>
      </c>
      <c r="L477" s="176">
        <v>8.7576000000000001</v>
      </c>
      <c r="M477" s="176">
        <v>8.2102000000000004</v>
      </c>
      <c r="N477" s="176">
        <v>8.5509000000000004</v>
      </c>
      <c r="O477" s="176">
        <v>4.8777999999999997</v>
      </c>
      <c r="P477" s="176">
        <v>6.4145000000000003</v>
      </c>
      <c r="Q477" s="176">
        <v>8.4441000000000006</v>
      </c>
      <c r="R477" s="176">
        <v>6.4013999999999998</v>
      </c>
      <c r="S477" s="118" t="s">
        <v>1873</v>
      </c>
    </row>
    <row r="478" spans="1:19" x14ac:dyDescent="0.3">
      <c r="A478" s="172" t="s">
        <v>358</v>
      </c>
      <c r="B478" s="172" t="s">
        <v>62</v>
      </c>
      <c r="C478" s="172">
        <v>119075</v>
      </c>
      <c r="D478" s="175">
        <v>44158</v>
      </c>
      <c r="E478" s="176">
        <v>71.729699999999994</v>
      </c>
      <c r="F478" s="176">
        <v>4.8869999999999996</v>
      </c>
      <c r="G478" s="176">
        <v>4.8869999999999996</v>
      </c>
      <c r="H478" s="176">
        <v>7.9861000000000004</v>
      </c>
      <c r="I478" s="176">
        <v>9.3527000000000005</v>
      </c>
      <c r="J478" s="176">
        <v>7.5446</v>
      </c>
      <c r="K478" s="176">
        <v>9.6233000000000004</v>
      </c>
      <c r="L478" s="176">
        <v>9.3832000000000004</v>
      </c>
      <c r="M478" s="176">
        <v>8.9625000000000004</v>
      </c>
      <c r="N478" s="176">
        <v>9.3841999999999999</v>
      </c>
      <c r="O478" s="176">
        <v>5.5667</v>
      </c>
      <c r="P478" s="176">
        <v>7.1391</v>
      </c>
      <c r="Q478" s="176">
        <v>8.2066999999999997</v>
      </c>
      <c r="R478" s="176">
        <v>7.1238000000000001</v>
      </c>
      <c r="S478" s="118" t="s">
        <v>1873</v>
      </c>
    </row>
    <row r="479" spans="1:19" x14ac:dyDescent="0.3">
      <c r="A479" s="172" t="s">
        <v>358</v>
      </c>
      <c r="B479" s="172" t="s">
        <v>94</v>
      </c>
      <c r="C479" s="172"/>
      <c r="D479" s="175">
        <v>44158</v>
      </c>
      <c r="E479" s="176">
        <v>67.6828</v>
      </c>
      <c r="F479" s="176">
        <v>4.2618</v>
      </c>
      <c r="G479" s="176">
        <v>4.2618</v>
      </c>
      <c r="H479" s="176">
        <v>7.3544</v>
      </c>
      <c r="I479" s="176">
        <v>8.7192000000000007</v>
      </c>
      <c r="J479" s="176">
        <v>6.9118000000000004</v>
      </c>
      <c r="K479" s="176">
        <v>8.9915000000000003</v>
      </c>
      <c r="L479" s="176">
        <v>8.7576000000000001</v>
      </c>
      <c r="M479" s="176">
        <v>8.2102000000000004</v>
      </c>
      <c r="N479" s="176">
        <v>8.5509000000000004</v>
      </c>
      <c r="O479" s="176">
        <v>4.8777999999999997</v>
      </c>
      <c r="P479" s="176">
        <v>6.4145000000000003</v>
      </c>
      <c r="Q479" s="176">
        <v>8.4441000000000006</v>
      </c>
      <c r="R479" s="176">
        <v>6.4013999999999998</v>
      </c>
      <c r="S479" s="118" t="s">
        <v>1873</v>
      </c>
    </row>
    <row r="480" spans="1:19" x14ac:dyDescent="0.3">
      <c r="A480" s="172" t="s">
        <v>358</v>
      </c>
      <c r="B480" s="172" t="s">
        <v>95</v>
      </c>
      <c r="C480" s="172"/>
      <c r="D480" s="175">
        <v>44158</v>
      </c>
      <c r="E480" s="176">
        <v>67.6828</v>
      </c>
      <c r="F480" s="176">
        <v>4.2618</v>
      </c>
      <c r="G480" s="176">
        <v>4.2618</v>
      </c>
      <c r="H480" s="176">
        <v>7.3544</v>
      </c>
      <c r="I480" s="176">
        <v>8.7192000000000007</v>
      </c>
      <c r="J480" s="176">
        <v>6.9118000000000004</v>
      </c>
      <c r="K480" s="176">
        <v>8.9915000000000003</v>
      </c>
      <c r="L480" s="176">
        <v>8.7576000000000001</v>
      </c>
      <c r="M480" s="176">
        <v>8.2102000000000004</v>
      </c>
      <c r="N480" s="176">
        <v>8.5509000000000004</v>
      </c>
      <c r="O480" s="176">
        <v>4.8777999999999997</v>
      </c>
      <c r="P480" s="176">
        <v>6.4145000000000003</v>
      </c>
      <c r="Q480" s="176">
        <v>8.4441000000000006</v>
      </c>
      <c r="R480" s="176">
        <v>6.4013999999999998</v>
      </c>
      <c r="S480" s="118"/>
    </row>
    <row r="481" spans="1:19" x14ac:dyDescent="0.3">
      <c r="A481" s="172" t="s">
        <v>358</v>
      </c>
      <c r="B481" s="172" t="s">
        <v>96</v>
      </c>
      <c r="C481" s="172">
        <v>106737</v>
      </c>
      <c r="D481" s="175">
        <v>44158</v>
      </c>
      <c r="E481" s="176">
        <v>28.230399999999999</v>
      </c>
      <c r="F481" s="176">
        <v>4.3099999999999999E-2</v>
      </c>
      <c r="G481" s="176">
        <v>4.3099999999999999E-2</v>
      </c>
      <c r="H481" s="176">
        <v>6.9562999999999997</v>
      </c>
      <c r="I481" s="176">
        <v>6.3414999999999999</v>
      </c>
      <c r="J481" s="176">
        <v>4.0385999999999997</v>
      </c>
      <c r="K481" s="176">
        <v>9.8137000000000008</v>
      </c>
      <c r="L481" s="176">
        <v>6.5149999999999997</v>
      </c>
      <c r="M481" s="176">
        <v>7.9316000000000004</v>
      </c>
      <c r="N481" s="176">
        <v>8.2813999999999997</v>
      </c>
      <c r="O481" s="176">
        <v>7.3921999999999999</v>
      </c>
      <c r="P481" s="176">
        <v>7.2416</v>
      </c>
      <c r="Q481" s="176">
        <v>8.2149999999999999</v>
      </c>
      <c r="R481" s="176">
        <v>10.108700000000001</v>
      </c>
      <c r="S481" s="118"/>
    </row>
    <row r="482" spans="1:19" x14ac:dyDescent="0.3">
      <c r="A482" s="172" t="s">
        <v>358</v>
      </c>
      <c r="B482" s="172" t="s">
        <v>63</v>
      </c>
      <c r="C482" s="172">
        <v>120048</v>
      </c>
      <c r="D482" s="175">
        <v>44158</v>
      </c>
      <c r="E482" s="176">
        <v>29.986899999999999</v>
      </c>
      <c r="F482" s="176">
        <v>0.8115</v>
      </c>
      <c r="G482" s="176">
        <v>0.8115</v>
      </c>
      <c r="H482" s="176">
        <v>7.7455999999999996</v>
      </c>
      <c r="I482" s="176">
        <v>7.1226000000000003</v>
      </c>
      <c r="J482" s="176">
        <v>4.8216999999999999</v>
      </c>
      <c r="K482" s="176">
        <v>10.6157</v>
      </c>
      <c r="L482" s="176">
        <v>7.3231999999999999</v>
      </c>
      <c r="M482" s="176">
        <v>8.7642000000000007</v>
      </c>
      <c r="N482" s="176">
        <v>9.1313999999999993</v>
      </c>
      <c r="O482" s="176">
        <v>8.2141999999999999</v>
      </c>
      <c r="P482" s="176">
        <v>8.0545000000000009</v>
      </c>
      <c r="Q482" s="176">
        <v>8.2195999999999998</v>
      </c>
      <c r="R482" s="176">
        <v>10.959099999999999</v>
      </c>
      <c r="S482" s="118"/>
    </row>
    <row r="483" spans="1:19" x14ac:dyDescent="0.3">
      <c r="A483" s="172" t="s">
        <v>358</v>
      </c>
      <c r="B483" s="172" t="s">
        <v>407</v>
      </c>
      <c r="C483" s="172">
        <v>106736</v>
      </c>
      <c r="D483" s="175">
        <v>44158</v>
      </c>
      <c r="E483" s="176">
        <v>27.183900000000001</v>
      </c>
      <c r="F483" s="176">
        <v>-0.17899999999999999</v>
      </c>
      <c r="G483" s="176">
        <v>-0.17899999999999999</v>
      </c>
      <c r="H483" s="176">
        <v>6.7259000000000002</v>
      </c>
      <c r="I483" s="176">
        <v>6.0948000000000002</v>
      </c>
      <c r="J483" s="176">
        <v>3.7934000000000001</v>
      </c>
      <c r="K483" s="176">
        <v>9.5616000000000003</v>
      </c>
      <c r="L483" s="176">
        <v>6.2609000000000004</v>
      </c>
      <c r="M483" s="176">
        <v>7.6760999999999999</v>
      </c>
      <c r="N483" s="176">
        <v>8.0212000000000003</v>
      </c>
      <c r="O483" s="176">
        <v>7.1281999999999996</v>
      </c>
      <c r="P483" s="176">
        <v>6.9744999999999999</v>
      </c>
      <c r="Q483" s="176">
        <v>7.9044999999999996</v>
      </c>
      <c r="R483" s="176">
        <v>9.8407999999999998</v>
      </c>
      <c r="S483" s="118"/>
    </row>
    <row r="484" spans="1:19" x14ac:dyDescent="0.3">
      <c r="A484" s="172" t="s">
        <v>358</v>
      </c>
      <c r="B484" s="172" t="s">
        <v>97</v>
      </c>
      <c r="C484" s="172">
        <v>112096</v>
      </c>
      <c r="D484" s="175">
        <v>44158</v>
      </c>
      <c r="E484" s="176">
        <v>27.666499999999999</v>
      </c>
      <c r="F484" s="176">
        <v>5.8516000000000004</v>
      </c>
      <c r="G484" s="176">
        <v>5.8516000000000004</v>
      </c>
      <c r="H484" s="176">
        <v>8.2243999999999993</v>
      </c>
      <c r="I484" s="176">
        <v>6.8026</v>
      </c>
      <c r="J484" s="176">
        <v>9.1739999999999995</v>
      </c>
      <c r="K484" s="176">
        <v>11.9094</v>
      </c>
      <c r="L484" s="176">
        <v>9.6931999999999992</v>
      </c>
      <c r="M484" s="176">
        <v>11.0776</v>
      </c>
      <c r="N484" s="176">
        <v>12.2477</v>
      </c>
      <c r="O484" s="176">
        <v>9.0571000000000002</v>
      </c>
      <c r="P484" s="176">
        <v>9.7378999999999998</v>
      </c>
      <c r="Q484" s="176">
        <v>9.8337000000000003</v>
      </c>
      <c r="R484" s="176">
        <v>11.5374</v>
      </c>
      <c r="S484" s="118" t="s">
        <v>1873</v>
      </c>
    </row>
    <row r="485" spans="1:19" x14ac:dyDescent="0.3">
      <c r="A485" s="172" t="s">
        <v>358</v>
      </c>
      <c r="B485" s="172" t="s">
        <v>64</v>
      </c>
      <c r="C485" s="172">
        <v>120603</v>
      </c>
      <c r="D485" s="175">
        <v>44158</v>
      </c>
      <c r="E485" s="176">
        <v>28.886199999999999</v>
      </c>
      <c r="F485" s="176">
        <v>6.5742000000000003</v>
      </c>
      <c r="G485" s="176">
        <v>6.5742000000000003</v>
      </c>
      <c r="H485" s="176">
        <v>8.9427000000000003</v>
      </c>
      <c r="I485" s="176">
        <v>7.5128000000000004</v>
      </c>
      <c r="J485" s="176">
        <v>9.8977000000000004</v>
      </c>
      <c r="K485" s="176">
        <v>12.651899999999999</v>
      </c>
      <c r="L485" s="176">
        <v>10.424899999999999</v>
      </c>
      <c r="M485" s="176">
        <v>11.798</v>
      </c>
      <c r="N485" s="176">
        <v>12.9961</v>
      </c>
      <c r="O485" s="176">
        <v>9.8188999999999993</v>
      </c>
      <c r="P485" s="176">
        <v>10.5078</v>
      </c>
      <c r="Q485" s="176">
        <v>11.1609</v>
      </c>
      <c r="R485" s="176">
        <v>12.2902</v>
      </c>
      <c r="S485" s="118" t="s">
        <v>1873</v>
      </c>
    </row>
    <row r="486" spans="1:19" x14ac:dyDescent="0.3">
      <c r="A486" s="172" t="s">
        <v>358</v>
      </c>
      <c r="B486" s="172" t="s">
        <v>98</v>
      </c>
      <c r="C486" s="172">
        <v>116583</v>
      </c>
      <c r="D486" s="175">
        <v>44158</v>
      </c>
      <c r="E486" s="176">
        <v>17.0505</v>
      </c>
      <c r="F486" s="176">
        <v>6.8540999999999999</v>
      </c>
      <c r="G486" s="176">
        <v>6.8540999999999999</v>
      </c>
      <c r="H486" s="176">
        <v>10.3474</v>
      </c>
      <c r="I486" s="176">
        <v>9.9154</v>
      </c>
      <c r="J486" s="176">
        <v>8.7235999999999994</v>
      </c>
      <c r="K486" s="176">
        <v>8.5798000000000005</v>
      </c>
      <c r="L486" s="176">
        <v>9.1513000000000009</v>
      </c>
      <c r="M486" s="176">
        <v>8.5418000000000003</v>
      </c>
      <c r="N486" s="176">
        <v>9.7127999999999997</v>
      </c>
      <c r="O486" s="176">
        <v>5.8426999999999998</v>
      </c>
      <c r="P486" s="176">
        <v>5.7941000000000003</v>
      </c>
      <c r="Q486" s="176">
        <v>6.2793999999999999</v>
      </c>
      <c r="R486" s="176">
        <v>8.0032999999999994</v>
      </c>
      <c r="S486" s="118" t="s">
        <v>1873</v>
      </c>
    </row>
    <row r="487" spans="1:19" x14ac:dyDescent="0.3">
      <c r="A487" s="172" t="s">
        <v>358</v>
      </c>
      <c r="B487" s="172" t="s">
        <v>65</v>
      </c>
      <c r="C487" s="172">
        <v>116811</v>
      </c>
      <c r="D487" s="175">
        <v>44158</v>
      </c>
      <c r="E487" s="176">
        <v>18.1831</v>
      </c>
      <c r="F487" s="176">
        <v>7.5658000000000003</v>
      </c>
      <c r="G487" s="176">
        <v>7.5658000000000003</v>
      </c>
      <c r="H487" s="176">
        <v>11.074</v>
      </c>
      <c r="I487" s="176">
        <v>10.639200000000001</v>
      </c>
      <c r="J487" s="176">
        <v>9.4647000000000006</v>
      </c>
      <c r="K487" s="176">
        <v>9.3668999999999993</v>
      </c>
      <c r="L487" s="176">
        <v>9.9623000000000008</v>
      </c>
      <c r="M487" s="176">
        <v>9.3704000000000001</v>
      </c>
      <c r="N487" s="176">
        <v>10.5671</v>
      </c>
      <c r="O487" s="176">
        <v>6.944</v>
      </c>
      <c r="P487" s="176">
        <v>6.9089999999999998</v>
      </c>
      <c r="Q487" s="176">
        <v>6.7668999999999997</v>
      </c>
      <c r="R487" s="176">
        <v>8.9301999999999992</v>
      </c>
      <c r="S487" s="118"/>
    </row>
    <row r="488" spans="1:19" x14ac:dyDescent="0.3">
      <c r="A488" s="172" t="s">
        <v>358</v>
      </c>
      <c r="B488" s="172" t="s">
        <v>66</v>
      </c>
      <c r="C488" s="172">
        <v>118416</v>
      </c>
      <c r="D488" s="175">
        <v>44158</v>
      </c>
      <c r="E488" s="176">
        <v>29.0486</v>
      </c>
      <c r="F488" s="176">
        <v>3.4354</v>
      </c>
      <c r="G488" s="176">
        <v>3.4354</v>
      </c>
      <c r="H488" s="176">
        <v>11.457599999999999</v>
      </c>
      <c r="I488" s="176">
        <v>10.027699999999999</v>
      </c>
      <c r="J488" s="176">
        <v>5.657</v>
      </c>
      <c r="K488" s="176">
        <v>12.5404</v>
      </c>
      <c r="L488" s="176">
        <v>8.2934000000000001</v>
      </c>
      <c r="M488" s="176">
        <v>13.099600000000001</v>
      </c>
      <c r="N488" s="176">
        <v>13.674300000000001</v>
      </c>
      <c r="O488" s="176">
        <v>10.3765</v>
      </c>
      <c r="P488" s="176">
        <v>10.1411</v>
      </c>
      <c r="Q488" s="176">
        <v>10.029</v>
      </c>
      <c r="R488" s="176">
        <v>13.6393</v>
      </c>
      <c r="S488" s="118"/>
    </row>
    <row r="489" spans="1:19" x14ac:dyDescent="0.3">
      <c r="A489" s="172" t="s">
        <v>358</v>
      </c>
      <c r="B489" s="172" t="s">
        <v>99</v>
      </c>
      <c r="C489" s="172">
        <v>111524</v>
      </c>
      <c r="D489" s="175">
        <v>44158</v>
      </c>
      <c r="E489" s="176">
        <v>27.203199999999999</v>
      </c>
      <c r="F489" s="176">
        <v>2.6394000000000002</v>
      </c>
      <c r="G489" s="176">
        <v>2.6394000000000002</v>
      </c>
      <c r="H489" s="176">
        <v>10.630699999999999</v>
      </c>
      <c r="I489" s="176">
        <v>9.1945999999999994</v>
      </c>
      <c r="J489" s="176">
        <v>4.8284000000000002</v>
      </c>
      <c r="K489" s="176">
        <v>11.706099999999999</v>
      </c>
      <c r="L489" s="176">
        <v>7.4686000000000003</v>
      </c>
      <c r="M489" s="176">
        <v>12.230600000000001</v>
      </c>
      <c r="N489" s="176">
        <v>12.778700000000001</v>
      </c>
      <c r="O489" s="176">
        <v>9.56</v>
      </c>
      <c r="P489" s="176">
        <v>9.2763000000000009</v>
      </c>
      <c r="Q489" s="176">
        <v>8.7075999999999993</v>
      </c>
      <c r="R489" s="176">
        <v>12.807600000000001</v>
      </c>
      <c r="S489" s="118" t="s">
        <v>1873</v>
      </c>
    </row>
    <row r="490" spans="1:19" x14ac:dyDescent="0.3">
      <c r="A490" s="172" t="s">
        <v>358</v>
      </c>
      <c r="B490" s="172" t="s">
        <v>67</v>
      </c>
      <c r="C490" s="172">
        <v>122715</v>
      </c>
      <c r="D490" s="175">
        <v>44158</v>
      </c>
      <c r="E490" s="176">
        <v>17.408100000000001</v>
      </c>
      <c r="F490" s="176">
        <v>15.605600000000001</v>
      </c>
      <c r="G490" s="176">
        <v>15.605600000000001</v>
      </c>
      <c r="H490" s="176">
        <v>14.2714</v>
      </c>
      <c r="I490" s="176">
        <v>17.1555</v>
      </c>
      <c r="J490" s="176">
        <v>14.0168</v>
      </c>
      <c r="K490" s="176">
        <v>10.9702</v>
      </c>
      <c r="L490" s="176">
        <v>11.041600000000001</v>
      </c>
      <c r="M490" s="176">
        <v>8.2834000000000003</v>
      </c>
      <c r="N490" s="176">
        <v>8.7844999999999995</v>
      </c>
      <c r="O490" s="176">
        <v>7.5644</v>
      </c>
      <c r="P490" s="176">
        <v>7.9013</v>
      </c>
      <c r="Q490" s="176">
        <v>7.7550999999999997</v>
      </c>
      <c r="R490" s="176">
        <v>8.8508999999999993</v>
      </c>
      <c r="S490" s="118" t="s">
        <v>1873</v>
      </c>
    </row>
    <row r="491" spans="1:19" x14ac:dyDescent="0.3">
      <c r="A491" s="172" t="s">
        <v>358</v>
      </c>
      <c r="B491" s="172" t="s">
        <v>100</v>
      </c>
      <c r="C491" s="172">
        <v>122612</v>
      </c>
      <c r="D491" s="175">
        <v>44158</v>
      </c>
      <c r="E491" s="176">
        <v>16.704799999999999</v>
      </c>
      <c r="F491" s="176">
        <v>15.0952</v>
      </c>
      <c r="G491" s="176">
        <v>15.0952</v>
      </c>
      <c r="H491" s="176">
        <v>13.7736</v>
      </c>
      <c r="I491" s="176">
        <v>16.6492</v>
      </c>
      <c r="J491" s="176">
        <v>13.51</v>
      </c>
      <c r="K491" s="176">
        <v>10.457800000000001</v>
      </c>
      <c r="L491" s="176">
        <v>10.4582</v>
      </c>
      <c r="M491" s="176">
        <v>7.6631999999999998</v>
      </c>
      <c r="N491" s="176">
        <v>8.1331000000000007</v>
      </c>
      <c r="O491" s="176">
        <v>6.8856999999999999</v>
      </c>
      <c r="P491" s="176">
        <v>7.2750000000000004</v>
      </c>
      <c r="Q491" s="176">
        <v>7.1580000000000004</v>
      </c>
      <c r="R491" s="176">
        <v>8.1731999999999996</v>
      </c>
      <c r="S491" s="118" t="s">
        <v>1873</v>
      </c>
    </row>
    <row r="492" spans="1:19" x14ac:dyDescent="0.3">
      <c r="A492" s="172" t="s">
        <v>358</v>
      </c>
      <c r="B492" s="172" t="s">
        <v>68</v>
      </c>
      <c r="C492" s="172">
        <v>145589</v>
      </c>
      <c r="D492" s="175">
        <v>44158</v>
      </c>
      <c r="E492" s="176">
        <v>1190.2226000000001</v>
      </c>
      <c r="F492" s="176">
        <v>10.5953</v>
      </c>
      <c r="G492" s="176">
        <v>10.5953</v>
      </c>
      <c r="H492" s="176">
        <v>5.2625999999999999</v>
      </c>
      <c r="I492" s="176">
        <v>22.0442</v>
      </c>
      <c r="J492" s="176">
        <v>15.912000000000001</v>
      </c>
      <c r="K492" s="176">
        <v>13.137600000000001</v>
      </c>
      <c r="L492" s="176">
        <v>8.1791999999999998</v>
      </c>
      <c r="M492" s="176">
        <v>7.7785000000000002</v>
      </c>
      <c r="N492" s="176">
        <v>7.8434999999999997</v>
      </c>
      <c r="O492" s="176"/>
      <c r="P492" s="176"/>
      <c r="Q492" s="176">
        <v>9.2293000000000003</v>
      </c>
      <c r="R492" s="176"/>
      <c r="S492" s="118" t="s">
        <v>1873</v>
      </c>
    </row>
    <row r="493" spans="1:19" x14ac:dyDescent="0.3">
      <c r="A493" s="172" t="s">
        <v>358</v>
      </c>
      <c r="B493" s="172" t="s">
        <v>101</v>
      </c>
      <c r="C493" s="172">
        <v>145590</v>
      </c>
      <c r="D493" s="175">
        <v>44158</v>
      </c>
      <c r="E493" s="176">
        <v>1178.135</v>
      </c>
      <c r="F493" s="176">
        <v>10.086499999999999</v>
      </c>
      <c r="G493" s="176">
        <v>10.086499999999999</v>
      </c>
      <c r="H493" s="176">
        <v>4.7527999999999997</v>
      </c>
      <c r="I493" s="176">
        <v>21.522500000000001</v>
      </c>
      <c r="J493" s="176">
        <v>15.381</v>
      </c>
      <c r="K493" s="176">
        <v>12.5936</v>
      </c>
      <c r="L493" s="176">
        <v>7.6325000000000003</v>
      </c>
      <c r="M493" s="176">
        <v>7.2236000000000002</v>
      </c>
      <c r="N493" s="176">
        <v>7.2801</v>
      </c>
      <c r="O493" s="176"/>
      <c r="P493" s="176"/>
      <c r="Q493" s="176">
        <v>8.6655999999999995</v>
      </c>
      <c r="R493" s="176"/>
      <c r="S493" s="118" t="s">
        <v>1873</v>
      </c>
    </row>
    <row r="494" spans="1:19" x14ac:dyDescent="0.3">
      <c r="A494" s="172" t="s">
        <v>358</v>
      </c>
      <c r="B494" s="172" t="s">
        <v>69</v>
      </c>
      <c r="C494" s="172">
        <v>120435</v>
      </c>
      <c r="D494" s="175">
        <v>44158</v>
      </c>
      <c r="E494" s="176">
        <v>33.6676</v>
      </c>
      <c r="F494" s="176">
        <v>0.1807</v>
      </c>
      <c r="G494" s="176">
        <v>0.1807</v>
      </c>
      <c r="H494" s="176">
        <v>11.419</v>
      </c>
      <c r="I494" s="176">
        <v>12.933999999999999</v>
      </c>
      <c r="J494" s="176">
        <v>8.4179999999999993</v>
      </c>
      <c r="K494" s="176">
        <v>9.2334999999999994</v>
      </c>
      <c r="L494" s="176">
        <v>9.3337000000000003</v>
      </c>
      <c r="M494" s="176">
        <v>8.6900999999999993</v>
      </c>
      <c r="N494" s="176">
        <v>8.5050000000000008</v>
      </c>
      <c r="O494" s="176">
        <v>7.8085000000000004</v>
      </c>
      <c r="P494" s="176">
        <v>8.1654</v>
      </c>
      <c r="Q494" s="176">
        <v>8.5280000000000005</v>
      </c>
      <c r="R494" s="176">
        <v>7.7938999999999998</v>
      </c>
      <c r="S494" s="118" t="s">
        <v>1873</v>
      </c>
    </row>
    <row r="495" spans="1:19" x14ac:dyDescent="0.3">
      <c r="A495" s="172" t="s">
        <v>358</v>
      </c>
      <c r="B495" s="172" t="s">
        <v>102</v>
      </c>
      <c r="C495" s="172">
        <v>101806</v>
      </c>
      <c r="D495" s="175">
        <v>44158</v>
      </c>
      <c r="E495" s="176">
        <v>32.253300000000003</v>
      </c>
      <c r="F495" s="176">
        <v>-0.56579999999999997</v>
      </c>
      <c r="G495" s="176">
        <v>-0.56579999999999997</v>
      </c>
      <c r="H495" s="176">
        <v>10.6915</v>
      </c>
      <c r="I495" s="176">
        <v>12.198</v>
      </c>
      <c r="J495" s="176">
        <v>7.6794000000000002</v>
      </c>
      <c r="K495" s="176">
        <v>8.4860000000000007</v>
      </c>
      <c r="L495" s="176">
        <v>8.5701999999999998</v>
      </c>
      <c r="M495" s="176">
        <v>7.9141000000000004</v>
      </c>
      <c r="N495" s="176">
        <v>7.7709999999999999</v>
      </c>
      <c r="O495" s="176">
        <v>7.2070999999999996</v>
      </c>
      <c r="P495" s="176">
        <v>7.5321999999999996</v>
      </c>
      <c r="Q495" s="176">
        <v>6.9504000000000001</v>
      </c>
      <c r="R495" s="176">
        <v>7.1611000000000002</v>
      </c>
      <c r="S495" s="118" t="s">
        <v>1873</v>
      </c>
    </row>
    <row r="496" spans="1:19" x14ac:dyDescent="0.3">
      <c r="A496" s="172" t="s">
        <v>358</v>
      </c>
      <c r="B496" s="172" t="s">
        <v>70</v>
      </c>
      <c r="C496" s="172">
        <v>119755</v>
      </c>
      <c r="D496" s="175">
        <v>44158</v>
      </c>
      <c r="E496" s="176">
        <v>30.492599999999999</v>
      </c>
      <c r="F496" s="176">
        <v>5.7084000000000001</v>
      </c>
      <c r="G496" s="176">
        <v>5.7084000000000001</v>
      </c>
      <c r="H496" s="176">
        <v>12.117900000000001</v>
      </c>
      <c r="I496" s="176">
        <v>8.4748999999999999</v>
      </c>
      <c r="J496" s="176">
        <v>8.8661999999999992</v>
      </c>
      <c r="K496" s="176">
        <v>15.5045</v>
      </c>
      <c r="L496" s="176">
        <v>11.722300000000001</v>
      </c>
      <c r="M496" s="176">
        <v>11.7159</v>
      </c>
      <c r="N496" s="176">
        <v>12.0261</v>
      </c>
      <c r="O496" s="176">
        <v>10.326599999999999</v>
      </c>
      <c r="P496" s="176">
        <v>10.4544</v>
      </c>
      <c r="Q496" s="176">
        <v>10.1647</v>
      </c>
      <c r="R496" s="176">
        <v>12.8866</v>
      </c>
      <c r="S496" s="118" t="s">
        <v>1873</v>
      </c>
    </row>
    <row r="497" spans="1:19" x14ac:dyDescent="0.3">
      <c r="A497" s="172" t="s">
        <v>358</v>
      </c>
      <c r="B497" s="172" t="s">
        <v>103</v>
      </c>
      <c r="C497" s="172">
        <v>108511</v>
      </c>
      <c r="D497" s="175">
        <v>44158</v>
      </c>
      <c r="E497" s="176">
        <v>29.040700000000001</v>
      </c>
      <c r="F497" s="176">
        <v>4.9875999999999996</v>
      </c>
      <c r="G497" s="176">
        <v>4.9875999999999996</v>
      </c>
      <c r="H497" s="176">
        <v>11.397500000000001</v>
      </c>
      <c r="I497" s="176">
        <v>7.7617000000000003</v>
      </c>
      <c r="J497" s="176">
        <v>8.1526999999999994</v>
      </c>
      <c r="K497" s="176">
        <v>14.773400000000001</v>
      </c>
      <c r="L497" s="176">
        <v>11.015000000000001</v>
      </c>
      <c r="M497" s="176">
        <v>10.996700000000001</v>
      </c>
      <c r="N497" s="176">
        <v>11.290100000000001</v>
      </c>
      <c r="O497" s="176">
        <v>9.6382999999999992</v>
      </c>
      <c r="P497" s="176">
        <v>9.7765000000000004</v>
      </c>
      <c r="Q497" s="176">
        <v>8.9021000000000008</v>
      </c>
      <c r="R497" s="176">
        <v>12.1439</v>
      </c>
      <c r="S497" s="118" t="s">
        <v>1873</v>
      </c>
    </row>
    <row r="498" spans="1:19" x14ac:dyDescent="0.3">
      <c r="A498" s="172" t="s">
        <v>358</v>
      </c>
      <c r="B498" s="172" t="s">
        <v>71</v>
      </c>
      <c r="C498" s="172">
        <v>119428</v>
      </c>
      <c r="D498" s="175">
        <v>44158</v>
      </c>
      <c r="E498" s="176">
        <v>24.713699999999999</v>
      </c>
      <c r="F498" s="176">
        <v>4.0381999999999998</v>
      </c>
      <c r="G498" s="176">
        <v>4.0381999999999998</v>
      </c>
      <c r="H498" s="176">
        <v>12.136100000000001</v>
      </c>
      <c r="I498" s="176">
        <v>9.6035000000000004</v>
      </c>
      <c r="J498" s="176">
        <v>4.5723000000000003</v>
      </c>
      <c r="K498" s="176">
        <v>11.244</v>
      </c>
      <c r="L498" s="176">
        <v>7.5407999999999999</v>
      </c>
      <c r="M498" s="176">
        <v>10.665100000000001</v>
      </c>
      <c r="N498" s="176">
        <v>10.833</v>
      </c>
      <c r="O498" s="176">
        <v>9.1509</v>
      </c>
      <c r="P498" s="176">
        <v>9.5084</v>
      </c>
      <c r="Q498" s="176">
        <v>9.5001999999999995</v>
      </c>
      <c r="R498" s="176">
        <v>11.643700000000001</v>
      </c>
      <c r="S498" s="118" t="s">
        <v>1873</v>
      </c>
    </row>
    <row r="499" spans="1:19" x14ac:dyDescent="0.3">
      <c r="A499" s="172" t="s">
        <v>358</v>
      </c>
      <c r="B499" s="172" t="s">
        <v>104</v>
      </c>
      <c r="C499" s="172">
        <v>118053</v>
      </c>
      <c r="D499" s="175">
        <v>44158</v>
      </c>
      <c r="E499" s="176">
        <v>23.473099999999999</v>
      </c>
      <c r="F499" s="176">
        <v>3.37</v>
      </c>
      <c r="G499" s="176">
        <v>3.37</v>
      </c>
      <c r="H499" s="176">
        <v>11.4962</v>
      </c>
      <c r="I499" s="176">
        <v>8.9495000000000005</v>
      </c>
      <c r="J499" s="176">
        <v>3.9104000000000001</v>
      </c>
      <c r="K499" s="176">
        <v>10.565899999999999</v>
      </c>
      <c r="L499" s="176">
        <v>6.8570000000000002</v>
      </c>
      <c r="M499" s="176">
        <v>9.9542999999999999</v>
      </c>
      <c r="N499" s="176">
        <v>10.105600000000001</v>
      </c>
      <c r="O499" s="176">
        <v>8.3332999999999995</v>
      </c>
      <c r="P499" s="176">
        <v>8.6399000000000008</v>
      </c>
      <c r="Q499" s="176">
        <v>6.1734999999999998</v>
      </c>
      <c r="R499" s="176">
        <v>10.872</v>
      </c>
      <c r="S499" s="118"/>
    </row>
    <row r="500" spans="1:19" x14ac:dyDescent="0.3">
      <c r="A500" s="172" t="s">
        <v>358</v>
      </c>
      <c r="B500" s="172" t="s">
        <v>72</v>
      </c>
      <c r="C500" s="172">
        <v>140769</v>
      </c>
      <c r="D500" s="175">
        <v>44158</v>
      </c>
      <c r="E500" s="176">
        <v>13.7804</v>
      </c>
      <c r="F500" s="176">
        <v>-2.5598999999999998</v>
      </c>
      <c r="G500" s="176">
        <v>-2.5598999999999998</v>
      </c>
      <c r="H500" s="176">
        <v>6.1818999999999997</v>
      </c>
      <c r="I500" s="176">
        <v>6.4865000000000004</v>
      </c>
      <c r="J500" s="176">
        <v>5.7267000000000001</v>
      </c>
      <c r="K500" s="176">
        <v>9.1661999999999999</v>
      </c>
      <c r="L500" s="176">
        <v>4.8495999999999997</v>
      </c>
      <c r="M500" s="176">
        <v>11.1624</v>
      </c>
      <c r="N500" s="176">
        <v>11.2278</v>
      </c>
      <c r="O500" s="176">
        <v>9.6847999999999992</v>
      </c>
      <c r="P500" s="176"/>
      <c r="Q500" s="176">
        <v>9.1273</v>
      </c>
      <c r="R500" s="176">
        <v>12.6275</v>
      </c>
      <c r="S500" s="118"/>
    </row>
    <row r="501" spans="1:19" x14ac:dyDescent="0.3">
      <c r="A501" s="172" t="s">
        <v>358</v>
      </c>
      <c r="B501" s="172" t="s">
        <v>105</v>
      </c>
      <c r="C501" s="172">
        <v>140771</v>
      </c>
      <c r="D501" s="175">
        <v>44158</v>
      </c>
      <c r="E501" s="176">
        <v>13.1538</v>
      </c>
      <c r="F501" s="176">
        <v>-3.5137999999999998</v>
      </c>
      <c r="G501" s="176">
        <v>-3.5137999999999998</v>
      </c>
      <c r="H501" s="176">
        <v>5.2519999999999998</v>
      </c>
      <c r="I501" s="176">
        <v>5.5416999999999996</v>
      </c>
      <c r="J501" s="176">
        <v>4.7904</v>
      </c>
      <c r="K501" s="176">
        <v>8.2296999999999993</v>
      </c>
      <c r="L501" s="176">
        <v>3.9176000000000002</v>
      </c>
      <c r="M501" s="176">
        <v>10.1982</v>
      </c>
      <c r="N501" s="176">
        <v>10.205</v>
      </c>
      <c r="O501" s="176">
        <v>8.3310999999999993</v>
      </c>
      <c r="P501" s="176"/>
      <c r="Q501" s="176">
        <v>7.7526999999999999</v>
      </c>
      <c r="R501" s="176">
        <v>11.429500000000001</v>
      </c>
      <c r="S501" s="118"/>
    </row>
    <row r="502" spans="1:19" x14ac:dyDescent="0.3">
      <c r="A502" s="172" t="s">
        <v>358</v>
      </c>
      <c r="B502" s="172" t="s">
        <v>106</v>
      </c>
      <c r="C502" s="172">
        <v>102849</v>
      </c>
      <c r="D502" s="175">
        <v>44158</v>
      </c>
      <c r="E502" s="176">
        <v>28.872800000000002</v>
      </c>
      <c r="F502" s="176">
        <v>-4.7598000000000003</v>
      </c>
      <c r="G502" s="176">
        <v>-4.7598000000000003</v>
      </c>
      <c r="H502" s="176">
        <v>7.4611999999999998</v>
      </c>
      <c r="I502" s="176">
        <v>-4.7770000000000001</v>
      </c>
      <c r="J502" s="176">
        <v>4.8769999999999998</v>
      </c>
      <c r="K502" s="176">
        <v>9.4418000000000006</v>
      </c>
      <c r="L502" s="176">
        <v>7.0850999999999997</v>
      </c>
      <c r="M502" s="176">
        <v>11.0725</v>
      </c>
      <c r="N502" s="176">
        <v>10.411799999999999</v>
      </c>
      <c r="O502" s="176">
        <v>7.5225999999999997</v>
      </c>
      <c r="P502" s="176">
        <v>8.0742999999999991</v>
      </c>
      <c r="Q502" s="176">
        <v>6.8369999999999997</v>
      </c>
      <c r="R502" s="176">
        <v>10.5909</v>
      </c>
      <c r="S502" s="118"/>
    </row>
    <row r="503" spans="1:19" x14ac:dyDescent="0.3">
      <c r="A503" s="172" t="s">
        <v>358</v>
      </c>
      <c r="B503" s="172" t="s">
        <v>73</v>
      </c>
      <c r="C503" s="172">
        <v>118747</v>
      </c>
      <c r="D503" s="175">
        <v>44158</v>
      </c>
      <c r="E503" s="176">
        <v>30.404</v>
      </c>
      <c r="F503" s="176">
        <v>-4.2803000000000004</v>
      </c>
      <c r="G503" s="176">
        <v>-4.2803000000000004</v>
      </c>
      <c r="H503" s="176">
        <v>7.9043999999999999</v>
      </c>
      <c r="I503" s="176">
        <v>-4.3316999999999997</v>
      </c>
      <c r="J503" s="176">
        <v>5.3177000000000003</v>
      </c>
      <c r="K503" s="176">
        <v>9.8864999999999998</v>
      </c>
      <c r="L503" s="176">
        <v>7.5388999999999999</v>
      </c>
      <c r="M503" s="176">
        <v>11.6031</v>
      </c>
      <c r="N503" s="176">
        <v>11.010199999999999</v>
      </c>
      <c r="O503" s="176">
        <v>8.2164000000000001</v>
      </c>
      <c r="P503" s="176">
        <v>8.7744999999999997</v>
      </c>
      <c r="Q503" s="176">
        <v>9.0012000000000008</v>
      </c>
      <c r="R503" s="176">
        <v>11.288500000000001</v>
      </c>
      <c r="S503" s="118" t="s">
        <v>1873</v>
      </c>
    </row>
    <row r="504" spans="1:19" x14ac:dyDescent="0.3">
      <c r="A504" s="172" t="s">
        <v>358</v>
      </c>
      <c r="B504" s="172" t="s">
        <v>107</v>
      </c>
      <c r="C504" s="172">
        <v>116485</v>
      </c>
      <c r="D504" s="175">
        <v>44158</v>
      </c>
      <c r="E504" s="176">
        <v>2082.2586000000001</v>
      </c>
      <c r="F504" s="176">
        <v>-2.2696000000000001</v>
      </c>
      <c r="G504" s="176">
        <v>-2.2696000000000001</v>
      </c>
      <c r="H504" s="176">
        <v>7.6212</v>
      </c>
      <c r="I504" s="176">
        <v>5.5673000000000004</v>
      </c>
      <c r="J504" s="176">
        <v>4.8121</v>
      </c>
      <c r="K504" s="176">
        <v>10.1761</v>
      </c>
      <c r="L504" s="176">
        <v>6.1313000000000004</v>
      </c>
      <c r="M504" s="176">
        <v>7.5243000000000002</v>
      </c>
      <c r="N504" s="176">
        <v>9.1539999999999999</v>
      </c>
      <c r="O504" s="176">
        <v>8.3604000000000003</v>
      </c>
      <c r="P504" s="176">
        <v>8.7234999999999996</v>
      </c>
      <c r="Q504" s="176">
        <v>8.6191999999999993</v>
      </c>
      <c r="R504" s="176">
        <v>10.9163</v>
      </c>
      <c r="S504" s="118" t="s">
        <v>1873</v>
      </c>
    </row>
    <row r="505" spans="1:19" x14ac:dyDescent="0.3">
      <c r="A505" s="172" t="s">
        <v>358</v>
      </c>
      <c r="B505" s="172" t="s">
        <v>74</v>
      </c>
      <c r="C505" s="172">
        <v>120084</v>
      </c>
      <c r="D505" s="175">
        <v>44158</v>
      </c>
      <c r="E505" s="176">
        <v>2233.8364999999999</v>
      </c>
      <c r="F505" s="176">
        <v>-1.3815999999999999</v>
      </c>
      <c r="G505" s="176">
        <v>-1.3815999999999999</v>
      </c>
      <c r="H505" s="176">
        <v>8.5117999999999991</v>
      </c>
      <c r="I505" s="176">
        <v>6.4577999999999998</v>
      </c>
      <c r="J505" s="176">
        <v>5.7046999999999999</v>
      </c>
      <c r="K505" s="176">
        <v>11.0898</v>
      </c>
      <c r="L505" s="176">
        <v>7.0593000000000004</v>
      </c>
      <c r="M505" s="176">
        <v>8.4937000000000005</v>
      </c>
      <c r="N505" s="176">
        <v>10.1652</v>
      </c>
      <c r="O505" s="176">
        <v>9.2965</v>
      </c>
      <c r="P505" s="176">
        <v>9.8337000000000003</v>
      </c>
      <c r="Q505" s="176">
        <v>9.4541000000000004</v>
      </c>
      <c r="R505" s="176">
        <v>11.7994</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1873</v>
      </c>
    </row>
    <row r="508" spans="1:19" x14ac:dyDescent="0.3">
      <c r="A508" s="172" t="s">
        <v>358</v>
      </c>
      <c r="B508" s="172" t="s">
        <v>109</v>
      </c>
      <c r="C508" s="172">
        <v>100172</v>
      </c>
      <c r="D508" s="175">
        <v>44158</v>
      </c>
      <c r="E508" s="176">
        <v>64.129099999999994</v>
      </c>
      <c r="F508" s="176">
        <v>3.6057999999999999</v>
      </c>
      <c r="G508" s="176">
        <v>3.6057999999999999</v>
      </c>
      <c r="H508" s="176">
        <v>3.8573</v>
      </c>
      <c r="I508" s="176">
        <v>3.6762999999999999</v>
      </c>
      <c r="J508" s="176">
        <v>3.4249000000000001</v>
      </c>
      <c r="K508" s="176">
        <v>3.5592999999999999</v>
      </c>
      <c r="L508" s="176">
        <v>3.8927</v>
      </c>
      <c r="M508" s="176">
        <v>4.6856999999999998</v>
      </c>
      <c r="N508" s="176">
        <v>5.1539000000000001</v>
      </c>
      <c r="O508" s="176">
        <v>4.6115000000000004</v>
      </c>
      <c r="P508" s="176">
        <v>5.3518999999999997</v>
      </c>
      <c r="Q508" s="176">
        <v>8.6006</v>
      </c>
      <c r="R508" s="176">
        <v>6.5613000000000001</v>
      </c>
      <c r="S508" s="118" t="s">
        <v>1873</v>
      </c>
    </row>
    <row r="509" spans="1:19" x14ac:dyDescent="0.3">
      <c r="A509" s="172" t="s">
        <v>358</v>
      </c>
      <c r="B509" s="172" t="s">
        <v>76</v>
      </c>
      <c r="C509" s="172">
        <v>120830</v>
      </c>
      <c r="D509" s="175">
        <v>44158</v>
      </c>
      <c r="E509" s="176">
        <v>65.065299999999993</v>
      </c>
      <c r="F509" s="176">
        <v>3.7035999999999998</v>
      </c>
      <c r="G509" s="176">
        <v>3.7035999999999998</v>
      </c>
      <c r="H509" s="176">
        <v>3.9592000000000001</v>
      </c>
      <c r="I509" s="176">
        <v>3.7759999999999998</v>
      </c>
      <c r="J509" s="176">
        <v>3.5247999999999999</v>
      </c>
      <c r="K509" s="176">
        <v>3.6608000000000001</v>
      </c>
      <c r="L509" s="176">
        <v>3.9980000000000002</v>
      </c>
      <c r="M509" s="176">
        <v>4.7914000000000003</v>
      </c>
      <c r="N509" s="176">
        <v>5.2588999999999997</v>
      </c>
      <c r="O509" s="176">
        <v>4.8169000000000004</v>
      </c>
      <c r="P509" s="176">
        <v>5.4772999999999996</v>
      </c>
      <c r="Q509" s="176">
        <v>7.0633999999999997</v>
      </c>
      <c r="R509" s="176">
        <v>6.6696</v>
      </c>
      <c r="S509" s="118" t="s">
        <v>1873</v>
      </c>
    </row>
    <row r="510" spans="1:19" x14ac:dyDescent="0.3">
      <c r="A510" s="172" t="s">
        <v>358</v>
      </c>
      <c r="B510" s="172" t="s">
        <v>77</v>
      </c>
      <c r="C510" s="172">
        <v>134494</v>
      </c>
      <c r="D510" s="175">
        <v>44158</v>
      </c>
      <c r="E510" s="176">
        <v>16.252099999999999</v>
      </c>
      <c r="F510" s="176">
        <v>-1.4971000000000001</v>
      </c>
      <c r="G510" s="176">
        <v>-1.4971000000000001</v>
      </c>
      <c r="H510" s="176">
        <v>5.4656000000000002</v>
      </c>
      <c r="I510" s="176">
        <v>7.2228000000000003</v>
      </c>
      <c r="J510" s="176">
        <v>4.5673000000000004</v>
      </c>
      <c r="K510" s="176">
        <v>8.9335000000000004</v>
      </c>
      <c r="L510" s="176">
        <v>6.3582000000000001</v>
      </c>
      <c r="M510" s="176">
        <v>8.2904</v>
      </c>
      <c r="N510" s="176">
        <v>10.1074</v>
      </c>
      <c r="O510" s="176">
        <v>7.8962000000000003</v>
      </c>
      <c r="P510" s="176">
        <v>9.0732999999999997</v>
      </c>
      <c r="Q510" s="176">
        <v>9.1953999999999994</v>
      </c>
      <c r="R510" s="176">
        <v>10.7049</v>
      </c>
      <c r="S510" s="118" t="s">
        <v>1873</v>
      </c>
    </row>
    <row r="511" spans="1:19" x14ac:dyDescent="0.3">
      <c r="A511" s="172" t="s">
        <v>358</v>
      </c>
      <c r="B511" s="172" t="s">
        <v>110</v>
      </c>
      <c r="C511" s="172">
        <v>141061</v>
      </c>
      <c r="D511" s="175">
        <v>44158</v>
      </c>
      <c r="E511" s="176">
        <v>16.186599999999999</v>
      </c>
      <c r="F511" s="176">
        <v>-1.5783</v>
      </c>
      <c r="G511" s="176">
        <v>-1.5783</v>
      </c>
      <c r="H511" s="176">
        <v>5.3295000000000003</v>
      </c>
      <c r="I511" s="176">
        <v>7.1063000000000001</v>
      </c>
      <c r="J511" s="176">
        <v>4.4393000000000002</v>
      </c>
      <c r="K511" s="176">
        <v>8.8097999999999992</v>
      </c>
      <c r="L511" s="176">
        <v>6.2328999999999999</v>
      </c>
      <c r="M511" s="176">
        <v>8.1486999999999998</v>
      </c>
      <c r="N511" s="176">
        <v>9.9648000000000003</v>
      </c>
      <c r="O511" s="176">
        <v>7.7717999999999998</v>
      </c>
      <c r="P511" s="176">
        <v>8.9559999999999995</v>
      </c>
      <c r="Q511" s="176">
        <v>9.0786999999999995</v>
      </c>
      <c r="R511" s="176">
        <v>10.5679</v>
      </c>
      <c r="S511" s="118"/>
    </row>
    <row r="512" spans="1:19" x14ac:dyDescent="0.3">
      <c r="A512" s="172" t="s">
        <v>358</v>
      </c>
      <c r="B512" s="172" t="s">
        <v>78</v>
      </c>
      <c r="C512" s="172">
        <v>119671</v>
      </c>
      <c r="D512" s="175">
        <v>44158</v>
      </c>
      <c r="E512" s="176">
        <v>29.1553</v>
      </c>
      <c r="F512" s="176">
        <v>-4.6303000000000001</v>
      </c>
      <c r="G512" s="176">
        <v>-4.6303000000000001</v>
      </c>
      <c r="H512" s="176">
        <v>3.2829999999999999</v>
      </c>
      <c r="I512" s="176">
        <v>2.6854</v>
      </c>
      <c r="J512" s="176">
        <v>5.3550000000000004</v>
      </c>
      <c r="K512" s="176">
        <v>11.99</v>
      </c>
      <c r="L512" s="176">
        <v>6.1712999999999996</v>
      </c>
      <c r="M512" s="176">
        <v>10.440099999999999</v>
      </c>
      <c r="N512" s="176">
        <v>11.5199</v>
      </c>
      <c r="O512" s="176">
        <v>9.7342999999999993</v>
      </c>
      <c r="P512" s="176">
        <v>10.0946</v>
      </c>
      <c r="Q512" s="176">
        <v>9.3749000000000002</v>
      </c>
      <c r="R512" s="176">
        <v>12.968400000000001</v>
      </c>
      <c r="S512" s="118"/>
    </row>
    <row r="513" spans="1:19" x14ac:dyDescent="0.3">
      <c r="A513" s="172" t="s">
        <v>358</v>
      </c>
      <c r="B513" s="172" t="s">
        <v>111</v>
      </c>
      <c r="C513" s="172">
        <v>102205</v>
      </c>
      <c r="D513" s="175">
        <v>44158</v>
      </c>
      <c r="E513" s="176">
        <v>27.634699999999999</v>
      </c>
      <c r="F513" s="176">
        <v>-5.3689</v>
      </c>
      <c r="G513" s="176">
        <v>-5.3689</v>
      </c>
      <c r="H513" s="176">
        <v>2.5245000000000002</v>
      </c>
      <c r="I513" s="176">
        <v>1.9166000000000001</v>
      </c>
      <c r="J513" s="176">
        <v>4.5852000000000004</v>
      </c>
      <c r="K513" s="176">
        <v>11.196400000000001</v>
      </c>
      <c r="L513" s="176">
        <v>5.4165000000000001</v>
      </c>
      <c r="M513" s="176">
        <v>9.6972000000000005</v>
      </c>
      <c r="N513" s="176">
        <v>10.779</v>
      </c>
      <c r="O513" s="176">
        <v>8.9356000000000009</v>
      </c>
      <c r="P513" s="176">
        <v>9.3195999999999994</v>
      </c>
      <c r="Q513" s="176">
        <v>6.2091000000000003</v>
      </c>
      <c r="R513" s="176">
        <v>12.250500000000001</v>
      </c>
      <c r="S513" s="118" t="s">
        <v>1873</v>
      </c>
    </row>
    <row r="514" spans="1:19" x14ac:dyDescent="0.3">
      <c r="A514" s="172" t="s">
        <v>358</v>
      </c>
      <c r="B514" s="172" t="s">
        <v>79</v>
      </c>
      <c r="C514" s="172">
        <v>119097</v>
      </c>
      <c r="D514" s="175">
        <v>44158</v>
      </c>
      <c r="E514" s="176">
        <v>34.637599999999999</v>
      </c>
      <c r="F514" s="176">
        <v>1.7917000000000001</v>
      </c>
      <c r="G514" s="176">
        <v>1.7917000000000001</v>
      </c>
      <c r="H514" s="176">
        <v>6.3758999999999997</v>
      </c>
      <c r="I514" s="176">
        <v>6.3076999999999996</v>
      </c>
      <c r="J514" s="176">
        <v>6.3327</v>
      </c>
      <c r="K514" s="176">
        <v>11.227600000000001</v>
      </c>
      <c r="L514" s="176">
        <v>8.6989000000000001</v>
      </c>
      <c r="M514" s="176">
        <v>9.8774999999999995</v>
      </c>
      <c r="N514" s="176">
        <v>10.033899999999999</v>
      </c>
      <c r="O514" s="176">
        <v>7.7198000000000002</v>
      </c>
      <c r="P514" s="176">
        <v>8.4133999999999993</v>
      </c>
      <c r="Q514" s="176">
        <v>9.5274999999999999</v>
      </c>
      <c r="R514" s="176">
        <v>9.7753999999999994</v>
      </c>
      <c r="S514" s="118" t="s">
        <v>1873</v>
      </c>
    </row>
    <row r="515" spans="1:19" x14ac:dyDescent="0.3">
      <c r="A515" s="172" t="s">
        <v>358</v>
      </c>
      <c r="B515" s="172" t="s">
        <v>112</v>
      </c>
      <c r="C515" s="172">
        <v>101909</v>
      </c>
      <c r="D515" s="175">
        <v>44158</v>
      </c>
      <c r="E515" s="176">
        <v>31.9236</v>
      </c>
      <c r="F515" s="176">
        <v>0.15240000000000001</v>
      </c>
      <c r="G515" s="176">
        <v>0.15240000000000001</v>
      </c>
      <c r="H515" s="176">
        <v>4.9230999999999998</v>
      </c>
      <c r="I515" s="176">
        <v>4.9175000000000004</v>
      </c>
      <c r="J515" s="176">
        <v>5.0151000000000003</v>
      </c>
      <c r="K515" s="176">
        <v>9.9053000000000004</v>
      </c>
      <c r="L515" s="176">
        <v>7.3630000000000004</v>
      </c>
      <c r="M515" s="176">
        <v>8.5649999999999995</v>
      </c>
      <c r="N515" s="176">
        <v>8.7440999999999995</v>
      </c>
      <c r="O515" s="176">
        <v>6.5533000000000001</v>
      </c>
      <c r="P515" s="176">
        <v>7.2615999999999996</v>
      </c>
      <c r="Q515" s="176">
        <v>6.9665999999999997</v>
      </c>
      <c r="R515" s="176">
        <v>8.5690000000000008</v>
      </c>
      <c r="S515" s="118"/>
    </row>
    <row r="516" spans="1:19" x14ac:dyDescent="0.3">
      <c r="A516" s="172" t="s">
        <v>358</v>
      </c>
      <c r="B516" s="172" t="s">
        <v>113</v>
      </c>
      <c r="C516" s="172">
        <v>116555</v>
      </c>
      <c r="D516" s="175">
        <v>44158</v>
      </c>
      <c r="E516" s="176">
        <v>18.881499999999999</v>
      </c>
      <c r="F516" s="176">
        <v>0.9022</v>
      </c>
      <c r="G516" s="176">
        <v>0.9022</v>
      </c>
      <c r="H516" s="176">
        <v>10.449299999999999</v>
      </c>
      <c r="I516" s="176">
        <v>5.5349000000000004</v>
      </c>
      <c r="J516" s="176">
        <v>4.4127000000000001</v>
      </c>
      <c r="K516" s="176">
        <v>10.1807</v>
      </c>
      <c r="L516" s="176">
        <v>7.4497</v>
      </c>
      <c r="M516" s="176">
        <v>9.9479000000000006</v>
      </c>
      <c r="N516" s="176">
        <v>10.495100000000001</v>
      </c>
      <c r="O516" s="176">
        <v>7.9295</v>
      </c>
      <c r="P516" s="176">
        <v>7.4054000000000002</v>
      </c>
      <c r="Q516" s="176">
        <v>7.5045000000000002</v>
      </c>
      <c r="R516" s="176">
        <v>11.1455</v>
      </c>
      <c r="S516" s="118"/>
    </row>
    <row r="517" spans="1:19" x14ac:dyDescent="0.3">
      <c r="A517" s="172" t="s">
        <v>358</v>
      </c>
      <c r="B517" s="172" t="s">
        <v>80</v>
      </c>
      <c r="C517" s="172">
        <v>119311</v>
      </c>
      <c r="D517" s="175">
        <v>44158</v>
      </c>
      <c r="E517" s="176">
        <v>19.720400000000001</v>
      </c>
      <c r="F517" s="176">
        <v>1.1106</v>
      </c>
      <c r="G517" s="176">
        <v>1.1106</v>
      </c>
      <c r="H517" s="176">
        <v>10.6737</v>
      </c>
      <c r="I517" s="176">
        <v>5.7504</v>
      </c>
      <c r="J517" s="176">
        <v>4.6214000000000004</v>
      </c>
      <c r="K517" s="176">
        <v>10.468400000000001</v>
      </c>
      <c r="L517" s="176">
        <v>7.7417999999999996</v>
      </c>
      <c r="M517" s="176">
        <v>10.2369</v>
      </c>
      <c r="N517" s="176">
        <v>10.8093</v>
      </c>
      <c r="O517" s="176">
        <v>8.2309999999999999</v>
      </c>
      <c r="P517" s="176">
        <v>7.9324000000000003</v>
      </c>
      <c r="Q517" s="176">
        <v>7.8845000000000001</v>
      </c>
      <c r="R517" s="176">
        <v>11.418799999999999</v>
      </c>
      <c r="S517" s="118" t="s">
        <v>1873</v>
      </c>
    </row>
    <row r="518" spans="1:19" x14ac:dyDescent="0.3">
      <c r="A518" s="172" t="s">
        <v>358</v>
      </c>
      <c r="B518" s="172" t="s">
        <v>363</v>
      </c>
      <c r="C518" s="172">
        <v>148118</v>
      </c>
      <c r="D518" s="175">
        <v>44158</v>
      </c>
      <c r="E518" s="176">
        <v>0.39900000000000002</v>
      </c>
      <c r="F518" s="176">
        <v>6.1016000000000004</v>
      </c>
      <c r="G518" s="176">
        <v>6.1016000000000004</v>
      </c>
      <c r="H518" s="176">
        <v>8.2516999999999996</v>
      </c>
      <c r="I518" s="176">
        <v>7.8647</v>
      </c>
      <c r="J518" s="176">
        <v>8.3209999999999997</v>
      </c>
      <c r="K518" s="176">
        <v>8.4520999999999997</v>
      </c>
      <c r="L518" s="176">
        <v>8.6723999999999997</v>
      </c>
      <c r="M518" s="176">
        <v>8.8457000000000008</v>
      </c>
      <c r="N518" s="176"/>
      <c r="O518" s="176"/>
      <c r="P518" s="176"/>
      <c r="Q518" s="176">
        <v>8.8626000000000005</v>
      </c>
      <c r="R518" s="176"/>
      <c r="S518" s="118" t="s">
        <v>1873</v>
      </c>
    </row>
    <row r="519" spans="1:19" x14ac:dyDescent="0.3">
      <c r="A519" s="172" t="s">
        <v>358</v>
      </c>
      <c r="B519" s="172" t="s">
        <v>367</v>
      </c>
      <c r="C519" s="172">
        <v>148117</v>
      </c>
      <c r="D519" s="175">
        <v>44158</v>
      </c>
      <c r="E519" s="176">
        <v>0.38129999999999997</v>
      </c>
      <c r="F519" s="176">
        <v>9.5800999999999998</v>
      </c>
      <c r="G519" s="176">
        <v>9.5800999999999998</v>
      </c>
      <c r="H519" s="176">
        <v>8.6356000000000002</v>
      </c>
      <c r="I519" s="176">
        <v>8.2309000000000001</v>
      </c>
      <c r="J519" s="176">
        <v>8.3968000000000007</v>
      </c>
      <c r="K519" s="176">
        <v>8.5340000000000007</v>
      </c>
      <c r="L519" s="176">
        <v>8.6979000000000006</v>
      </c>
      <c r="M519" s="176">
        <v>8.8902999999999999</v>
      </c>
      <c r="N519" s="176"/>
      <c r="O519" s="176"/>
      <c r="P519" s="176"/>
      <c r="Q519" s="176">
        <v>8.8729999999999993</v>
      </c>
      <c r="R519" s="176"/>
      <c r="S519" s="118" t="s">
        <v>1873</v>
      </c>
    </row>
    <row r="520" spans="1:19" x14ac:dyDescent="0.3">
      <c r="A520" s="172" t="s">
        <v>358</v>
      </c>
      <c r="B520" s="172" t="s">
        <v>81</v>
      </c>
      <c r="C520" s="172">
        <v>120762</v>
      </c>
      <c r="D520" s="175">
        <v>44158</v>
      </c>
      <c r="E520" s="176">
        <v>22.113399999999999</v>
      </c>
      <c r="F520" s="176">
        <v>-4.4000000000000004</v>
      </c>
      <c r="G520" s="176">
        <v>-4.4000000000000004</v>
      </c>
      <c r="H520" s="176">
        <v>4.4123999999999999</v>
      </c>
      <c r="I520" s="176">
        <v>2.0411999999999999</v>
      </c>
      <c r="J520" s="176">
        <v>3.53</v>
      </c>
      <c r="K520" s="176">
        <v>7.6820000000000004</v>
      </c>
      <c r="L520" s="176">
        <v>6.6592000000000002</v>
      </c>
      <c r="M520" s="176">
        <v>10.649800000000001</v>
      </c>
      <c r="N520" s="176">
        <v>6.3818000000000001</v>
      </c>
      <c r="O520" s="176">
        <v>2.5068000000000001</v>
      </c>
      <c r="P520" s="176">
        <v>5.7603999999999997</v>
      </c>
      <c r="Q520" s="176">
        <v>7.4584000000000001</v>
      </c>
      <c r="R520" s="176">
        <v>2.1116999999999999</v>
      </c>
      <c r="S520" s="118" t="s">
        <v>1873</v>
      </c>
    </row>
    <row r="521" spans="1:19" x14ac:dyDescent="0.3">
      <c r="A521" s="172" t="s">
        <v>358</v>
      </c>
      <c r="B521" s="172" t="s">
        <v>114</v>
      </c>
      <c r="C521" s="172">
        <v>113077</v>
      </c>
      <c r="D521" s="175">
        <v>44158</v>
      </c>
      <c r="E521" s="176">
        <v>21.035499999999999</v>
      </c>
      <c r="F521" s="176">
        <v>-5.0298999999999996</v>
      </c>
      <c r="G521" s="176">
        <v>-5.0298999999999996</v>
      </c>
      <c r="H521" s="176">
        <v>3.8214000000000001</v>
      </c>
      <c r="I521" s="176">
        <v>1.4509000000000001</v>
      </c>
      <c r="J521" s="176">
        <v>2.9459</v>
      </c>
      <c r="K521" s="176">
        <v>7.0956999999999999</v>
      </c>
      <c r="L521" s="176">
        <v>6.0625</v>
      </c>
      <c r="M521" s="176">
        <v>10.0204</v>
      </c>
      <c r="N521" s="176">
        <v>5.7610999999999999</v>
      </c>
      <c r="O521" s="176">
        <v>1.8275999999999999</v>
      </c>
      <c r="P521" s="176">
        <v>5.0282</v>
      </c>
      <c r="Q521" s="176">
        <v>7.3918999999999997</v>
      </c>
      <c r="R521" s="176">
        <v>1.4726999999999999</v>
      </c>
      <c r="S521" s="118"/>
    </row>
    <row r="522" spans="1:19" x14ac:dyDescent="0.3">
      <c r="A522" s="177" t="s">
        <v>27</v>
      </c>
      <c r="B522" s="172"/>
      <c r="C522" s="172"/>
      <c r="D522" s="172"/>
      <c r="E522" s="172"/>
      <c r="F522" s="178">
        <v>2.1988258064516115</v>
      </c>
      <c r="G522" s="178">
        <v>2.1988258064516115</v>
      </c>
      <c r="H522" s="178">
        <v>8.0065532258064511</v>
      </c>
      <c r="I522" s="178">
        <v>7.4036306451612912</v>
      </c>
      <c r="J522" s="178">
        <v>6.7044532258064491</v>
      </c>
      <c r="K522" s="178">
        <v>9.4023016129032246</v>
      </c>
      <c r="L522" s="178">
        <v>7.278508064516128</v>
      </c>
      <c r="M522" s="178">
        <v>6.8307548387096775</v>
      </c>
      <c r="N522" s="178">
        <v>8.9949719298245636</v>
      </c>
      <c r="O522" s="178">
        <v>7.192154545454545</v>
      </c>
      <c r="P522" s="178">
        <v>7.8567943396226427</v>
      </c>
      <c r="Q522" s="178">
        <v>6.7628387096774194</v>
      </c>
      <c r="R522" s="178">
        <v>9.1486509090909074</v>
      </c>
      <c r="S522" s="118"/>
    </row>
    <row r="523" spans="1:19" x14ac:dyDescent="0.3">
      <c r="A523" s="177" t="s">
        <v>408</v>
      </c>
      <c r="B523" s="172"/>
      <c r="C523" s="172"/>
      <c r="D523" s="172"/>
      <c r="E523" s="172"/>
      <c r="F523" s="178">
        <v>2.5366999999999997</v>
      </c>
      <c r="G523" s="178">
        <v>2.5366999999999997</v>
      </c>
      <c r="H523" s="178">
        <v>7.9452499999999997</v>
      </c>
      <c r="I523" s="178">
        <v>7.1144499999999997</v>
      </c>
      <c r="J523" s="178">
        <v>5.3919499999999996</v>
      </c>
      <c r="K523" s="178">
        <v>9.7185000000000006</v>
      </c>
      <c r="L523" s="178">
        <v>7.3430999999999997</v>
      </c>
      <c r="M523" s="178">
        <v>8.72715</v>
      </c>
      <c r="N523" s="178">
        <v>9.3841999999999999</v>
      </c>
      <c r="O523" s="178">
        <v>7.7198000000000002</v>
      </c>
      <c r="P523" s="178">
        <v>7.9417999999999997</v>
      </c>
      <c r="Q523" s="178">
        <v>8.2372499999999995</v>
      </c>
      <c r="R523" s="178">
        <v>10.0953</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44158</v>
      </c>
      <c r="E526" s="176">
        <v>41.83</v>
      </c>
      <c r="F526" s="176">
        <v>0.26369999999999999</v>
      </c>
      <c r="G526" s="176">
        <v>0.26369999999999999</v>
      </c>
      <c r="H526" s="176">
        <v>2.2738</v>
      </c>
      <c r="I526" s="176">
        <v>3.5396000000000001</v>
      </c>
      <c r="J526" s="176">
        <v>6.1944999999999997</v>
      </c>
      <c r="K526" s="176">
        <v>7.5320999999999998</v>
      </c>
      <c r="L526" s="176">
        <v>32.164299999999997</v>
      </c>
      <c r="M526" s="176">
        <v>2.149</v>
      </c>
      <c r="N526" s="176">
        <v>6.4919000000000002</v>
      </c>
      <c r="O526" s="176">
        <v>2.7923</v>
      </c>
      <c r="P526" s="176">
        <v>9.4329000000000001</v>
      </c>
      <c r="Q526" s="176">
        <v>10.6418</v>
      </c>
      <c r="R526" s="176">
        <v>6.2518000000000002</v>
      </c>
      <c r="S526" s="118"/>
    </row>
    <row r="527" spans="1:19" x14ac:dyDescent="0.3">
      <c r="A527" s="172" t="s">
        <v>368</v>
      </c>
      <c r="B527" s="172" t="s">
        <v>163</v>
      </c>
      <c r="C527" s="172">
        <v>119661</v>
      </c>
      <c r="D527" s="175">
        <v>44158</v>
      </c>
      <c r="E527" s="176">
        <v>45.02</v>
      </c>
      <c r="F527" s="176">
        <v>0.26729999999999998</v>
      </c>
      <c r="G527" s="176">
        <v>0.26729999999999998</v>
      </c>
      <c r="H527" s="176">
        <v>2.2949000000000002</v>
      </c>
      <c r="I527" s="176">
        <v>3.5657000000000001</v>
      </c>
      <c r="J527" s="176">
        <v>6.2544000000000004</v>
      </c>
      <c r="K527" s="176">
        <v>7.7032999999999996</v>
      </c>
      <c r="L527" s="176">
        <v>32.567700000000002</v>
      </c>
      <c r="M527" s="176">
        <v>2.6448</v>
      </c>
      <c r="N527" s="176">
        <v>7.1905000000000001</v>
      </c>
      <c r="O527" s="176">
        <v>3.6461000000000001</v>
      </c>
      <c r="P527" s="176">
        <v>10.477499999999999</v>
      </c>
      <c r="Q527" s="176">
        <v>14.4717</v>
      </c>
      <c r="R527" s="176">
        <v>6.9968000000000004</v>
      </c>
      <c r="S527" s="118"/>
    </row>
    <row r="528" spans="1:19" x14ac:dyDescent="0.3">
      <c r="A528" s="172" t="s">
        <v>368</v>
      </c>
      <c r="B528" s="172" t="s">
        <v>403</v>
      </c>
      <c r="C528" s="172"/>
      <c r="D528" s="175">
        <v>44158</v>
      </c>
      <c r="E528" s="176">
        <v>34.19</v>
      </c>
      <c r="F528" s="176">
        <v>0.29330000000000001</v>
      </c>
      <c r="G528" s="176">
        <v>0.29330000000000001</v>
      </c>
      <c r="H528" s="176">
        <v>2.3039999999999998</v>
      </c>
      <c r="I528" s="176">
        <v>3.512</v>
      </c>
      <c r="J528" s="176">
        <v>6.2130999999999998</v>
      </c>
      <c r="K528" s="176">
        <v>7.7190000000000003</v>
      </c>
      <c r="L528" s="176">
        <v>32.058700000000002</v>
      </c>
      <c r="M528" s="176">
        <v>3.3243</v>
      </c>
      <c r="N528" s="176">
        <v>7.5156999999999998</v>
      </c>
      <c r="O528" s="176">
        <v>3.6059000000000001</v>
      </c>
      <c r="P528" s="176">
        <v>10.1333</v>
      </c>
      <c r="Q528" s="176">
        <v>10.2559</v>
      </c>
      <c r="R528" s="176">
        <v>7.1464999999999996</v>
      </c>
      <c r="S528" s="120"/>
    </row>
    <row r="529" spans="1:19" x14ac:dyDescent="0.3">
      <c r="A529" s="172" t="s">
        <v>368</v>
      </c>
      <c r="B529" s="172" t="s">
        <v>267</v>
      </c>
      <c r="C529" s="172">
        <v>107745</v>
      </c>
      <c r="D529" s="175">
        <v>44158</v>
      </c>
      <c r="E529" s="176">
        <v>34.19</v>
      </c>
      <c r="F529" s="176">
        <v>0.29330000000000001</v>
      </c>
      <c r="G529" s="176">
        <v>0.29330000000000001</v>
      </c>
      <c r="H529" s="176">
        <v>2.3039999999999998</v>
      </c>
      <c r="I529" s="176">
        <v>3.512</v>
      </c>
      <c r="J529" s="176">
        <v>6.2130999999999998</v>
      </c>
      <c r="K529" s="176">
        <v>7.7190000000000003</v>
      </c>
      <c r="L529" s="176">
        <v>32.058700000000002</v>
      </c>
      <c r="M529" s="176">
        <v>3.3243</v>
      </c>
      <c r="N529" s="176">
        <v>7.5156999999999998</v>
      </c>
      <c r="O529" s="176">
        <v>3.6059000000000001</v>
      </c>
      <c r="P529" s="176">
        <v>10.1333</v>
      </c>
      <c r="Q529" s="176">
        <v>10.2559</v>
      </c>
      <c r="R529" s="176">
        <v>7.1464999999999996</v>
      </c>
      <c r="S529" s="118" t="s">
        <v>1888</v>
      </c>
    </row>
    <row r="530" spans="1:19" x14ac:dyDescent="0.3">
      <c r="A530" s="172" t="s">
        <v>368</v>
      </c>
      <c r="B530" s="172" t="s">
        <v>164</v>
      </c>
      <c r="C530" s="172">
        <v>119544</v>
      </c>
      <c r="D530" s="175">
        <v>44158</v>
      </c>
      <c r="E530" s="176">
        <v>36.78</v>
      </c>
      <c r="F530" s="176">
        <v>0.3</v>
      </c>
      <c r="G530" s="176">
        <v>0.3</v>
      </c>
      <c r="H530" s="176">
        <v>2.3372000000000002</v>
      </c>
      <c r="I530" s="176">
        <v>3.5764999999999998</v>
      </c>
      <c r="J530" s="176">
        <v>6.3312999999999997</v>
      </c>
      <c r="K530" s="176">
        <v>7.9859</v>
      </c>
      <c r="L530" s="176">
        <v>32.731900000000003</v>
      </c>
      <c r="M530" s="176">
        <v>4.0747</v>
      </c>
      <c r="N530" s="176">
        <v>8.5916999999999994</v>
      </c>
      <c r="O530" s="176">
        <v>4.6910999999999996</v>
      </c>
      <c r="P530" s="176">
        <v>11.250400000000001</v>
      </c>
      <c r="Q530" s="176">
        <v>15.2715</v>
      </c>
      <c r="R530" s="176">
        <v>8.2222000000000008</v>
      </c>
      <c r="S530" s="118" t="s">
        <v>1888</v>
      </c>
    </row>
    <row r="531" spans="1:19" x14ac:dyDescent="0.3">
      <c r="A531" s="172" t="s">
        <v>368</v>
      </c>
      <c r="B531" s="172" t="s">
        <v>165</v>
      </c>
      <c r="C531" s="172">
        <v>120503</v>
      </c>
      <c r="D531" s="175">
        <v>44158</v>
      </c>
      <c r="E531" s="176">
        <v>59.822400000000002</v>
      </c>
      <c r="F531" s="176">
        <v>1.1635</v>
      </c>
      <c r="G531" s="176">
        <v>1.1635</v>
      </c>
      <c r="H531" s="176">
        <v>4.5332999999999997</v>
      </c>
      <c r="I531" s="176">
        <v>6.8912000000000004</v>
      </c>
      <c r="J531" s="176">
        <v>14.204599999999999</v>
      </c>
      <c r="K531" s="176">
        <v>17.193100000000001</v>
      </c>
      <c r="L531" s="176">
        <v>39.683199999999999</v>
      </c>
      <c r="M531" s="176">
        <v>6.6662999999999997</v>
      </c>
      <c r="N531" s="176">
        <v>15.475</v>
      </c>
      <c r="O531" s="176">
        <v>12.1944</v>
      </c>
      <c r="P531" s="176">
        <v>13.9206</v>
      </c>
      <c r="Q531" s="176">
        <v>19.226600000000001</v>
      </c>
      <c r="R531" s="176">
        <v>16.6479</v>
      </c>
      <c r="S531" s="118" t="s">
        <v>1877</v>
      </c>
    </row>
    <row r="532" spans="1:19" x14ac:dyDescent="0.3">
      <c r="A532" s="172" t="s">
        <v>368</v>
      </c>
      <c r="B532" s="172" t="s">
        <v>268</v>
      </c>
      <c r="C532" s="172">
        <v>112323</v>
      </c>
      <c r="D532" s="175">
        <v>44158</v>
      </c>
      <c r="E532" s="176">
        <v>54.957700000000003</v>
      </c>
      <c r="F532" s="176">
        <v>1.1558999999999999</v>
      </c>
      <c r="G532" s="176">
        <v>1.1558999999999999</v>
      </c>
      <c r="H532" s="176">
        <v>4.5076000000000001</v>
      </c>
      <c r="I532" s="176">
        <v>6.8544</v>
      </c>
      <c r="J532" s="176">
        <v>14.1212</v>
      </c>
      <c r="K532" s="176">
        <v>16.940000000000001</v>
      </c>
      <c r="L532" s="176">
        <v>39.098199999999999</v>
      </c>
      <c r="M532" s="176">
        <v>6.0107999999999997</v>
      </c>
      <c r="N532" s="176">
        <v>14.558</v>
      </c>
      <c r="O532" s="176">
        <v>11.1732</v>
      </c>
      <c r="P532" s="176">
        <v>12.795</v>
      </c>
      <c r="Q532" s="176">
        <v>16.904900000000001</v>
      </c>
      <c r="R532" s="176">
        <v>15.6455</v>
      </c>
      <c r="S532" s="118" t="s">
        <v>1877</v>
      </c>
    </row>
    <row r="533" spans="1:19" x14ac:dyDescent="0.3">
      <c r="A533" s="172" t="s">
        <v>368</v>
      </c>
      <c r="B533" s="172" t="s">
        <v>269</v>
      </c>
      <c r="C533" s="172">
        <v>134044</v>
      </c>
      <c r="D533" s="175">
        <v>44158</v>
      </c>
      <c r="E533" s="176">
        <v>48.9</v>
      </c>
      <c r="F533" s="176">
        <v>0.78320000000000001</v>
      </c>
      <c r="G533" s="176">
        <v>0.78320000000000001</v>
      </c>
      <c r="H533" s="176">
        <v>1.875</v>
      </c>
      <c r="I533" s="176">
        <v>3.0124</v>
      </c>
      <c r="J533" s="176">
        <v>7.5198</v>
      </c>
      <c r="K533" s="176">
        <v>12.595000000000001</v>
      </c>
      <c r="L533" s="176">
        <v>40.841000000000001</v>
      </c>
      <c r="M533" s="176">
        <v>5.7984</v>
      </c>
      <c r="N533" s="176">
        <v>11.3895</v>
      </c>
      <c r="O533" s="176">
        <v>0.95079999999999998</v>
      </c>
      <c r="P533" s="176">
        <v>7.1677</v>
      </c>
      <c r="Q533" s="176">
        <v>4.0797999999999996</v>
      </c>
      <c r="R533" s="176">
        <v>9.3567999999999998</v>
      </c>
      <c r="S533" s="118" t="s">
        <v>1877</v>
      </c>
    </row>
    <row r="534" spans="1:19" x14ac:dyDescent="0.3">
      <c r="A534" s="172" t="s">
        <v>368</v>
      </c>
      <c r="B534" s="172" t="s">
        <v>166</v>
      </c>
      <c r="C534" s="172">
        <v>134045</v>
      </c>
      <c r="D534" s="175">
        <v>44158</v>
      </c>
      <c r="E534" s="176">
        <v>53.1</v>
      </c>
      <c r="F534" s="176">
        <v>0.77810000000000001</v>
      </c>
      <c r="G534" s="176">
        <v>0.77810000000000001</v>
      </c>
      <c r="H534" s="176">
        <v>1.8997999999999999</v>
      </c>
      <c r="I534" s="176">
        <v>3.0268000000000002</v>
      </c>
      <c r="J534" s="176">
        <v>7.5987999999999998</v>
      </c>
      <c r="K534" s="176">
        <v>12.810700000000001</v>
      </c>
      <c r="L534" s="176">
        <v>41.2986</v>
      </c>
      <c r="M534" s="176">
        <v>6.3276000000000003</v>
      </c>
      <c r="N534" s="176">
        <v>12.143599999999999</v>
      </c>
      <c r="O534" s="176">
        <v>1.7397</v>
      </c>
      <c r="P534" s="176">
        <v>8.0501000000000005</v>
      </c>
      <c r="Q534" s="176">
        <v>5.0053999999999998</v>
      </c>
      <c r="R534" s="176">
        <v>10.1647</v>
      </c>
      <c r="S534" s="118" t="s">
        <v>1877</v>
      </c>
    </row>
    <row r="535" spans="1:19" x14ac:dyDescent="0.3">
      <c r="A535" s="172" t="s">
        <v>368</v>
      </c>
      <c r="B535" s="172" t="s">
        <v>270</v>
      </c>
      <c r="C535" s="172">
        <v>113463</v>
      </c>
      <c r="D535" s="175">
        <v>44158</v>
      </c>
      <c r="E535" s="176">
        <v>45.201000000000001</v>
      </c>
      <c r="F535" s="176">
        <v>0.35749999999999998</v>
      </c>
      <c r="G535" s="176">
        <v>0.35749999999999998</v>
      </c>
      <c r="H535" s="176">
        <v>1.1682999999999999</v>
      </c>
      <c r="I535" s="176">
        <v>2.2254</v>
      </c>
      <c r="J535" s="176">
        <v>6.6992000000000003</v>
      </c>
      <c r="K535" s="176">
        <v>10.5916</v>
      </c>
      <c r="L535" s="176">
        <v>34.639000000000003</v>
      </c>
      <c r="M535" s="176">
        <v>4.6756000000000002</v>
      </c>
      <c r="N535" s="176">
        <v>12.064</v>
      </c>
      <c r="O535" s="176">
        <v>5.6181999999999999</v>
      </c>
      <c r="P535" s="176">
        <v>9.1913999999999998</v>
      </c>
      <c r="Q535" s="176">
        <v>10.659800000000001</v>
      </c>
      <c r="R535" s="176">
        <v>13.9407</v>
      </c>
      <c r="S535" s="118" t="s">
        <v>1877</v>
      </c>
    </row>
    <row r="536" spans="1:19" x14ac:dyDescent="0.3">
      <c r="A536" s="172" t="s">
        <v>368</v>
      </c>
      <c r="B536" s="172" t="s">
        <v>167</v>
      </c>
      <c r="C536" s="172">
        <v>120147</v>
      </c>
      <c r="D536" s="175">
        <v>44158</v>
      </c>
      <c r="E536" s="176">
        <v>48.103999999999999</v>
      </c>
      <c r="F536" s="176">
        <v>0.36720000000000003</v>
      </c>
      <c r="G536" s="176">
        <v>0.36720000000000003</v>
      </c>
      <c r="H536" s="176">
        <v>1.2034</v>
      </c>
      <c r="I536" s="176">
        <v>2.2770999999999999</v>
      </c>
      <c r="J536" s="176">
        <v>6.8147000000000002</v>
      </c>
      <c r="K536" s="176">
        <v>10.956300000000001</v>
      </c>
      <c r="L536" s="176">
        <v>35.500399999999999</v>
      </c>
      <c r="M536" s="176">
        <v>5.6464999999999996</v>
      </c>
      <c r="N536" s="176">
        <v>13.4421</v>
      </c>
      <c r="O536" s="176">
        <v>6.8596000000000004</v>
      </c>
      <c r="P536" s="176">
        <v>10.340400000000001</v>
      </c>
      <c r="Q536" s="176">
        <v>14.0532</v>
      </c>
      <c r="R536" s="176">
        <v>15.2925</v>
      </c>
      <c r="S536" s="118" t="s">
        <v>1877</v>
      </c>
    </row>
    <row r="537" spans="1:19" x14ac:dyDescent="0.3">
      <c r="A537" s="172" t="s">
        <v>368</v>
      </c>
      <c r="B537" s="172" t="s">
        <v>168</v>
      </c>
      <c r="C537" s="172">
        <v>141950</v>
      </c>
      <c r="D537" s="175">
        <v>44158</v>
      </c>
      <c r="E537" s="176">
        <v>11.52</v>
      </c>
      <c r="F537" s="176">
        <v>1.2302</v>
      </c>
      <c r="G537" s="176">
        <v>1.2302</v>
      </c>
      <c r="H537" s="176">
        <v>3.7837999999999998</v>
      </c>
      <c r="I537" s="176">
        <v>3.9710999999999999</v>
      </c>
      <c r="J537" s="176">
        <v>8.0675000000000008</v>
      </c>
      <c r="K537" s="176">
        <v>11.9534</v>
      </c>
      <c r="L537" s="176">
        <v>42.398000000000003</v>
      </c>
      <c r="M537" s="176">
        <v>13.052</v>
      </c>
      <c r="N537" s="176">
        <v>28.7151</v>
      </c>
      <c r="O537" s="176"/>
      <c r="P537" s="176"/>
      <c r="Q537" s="176">
        <v>5.2572999999999999</v>
      </c>
      <c r="R537" s="176">
        <v>17.971399999999999</v>
      </c>
      <c r="S537" s="118" t="s">
        <v>1877</v>
      </c>
    </row>
    <row r="538" spans="1:19" x14ac:dyDescent="0.3">
      <c r="A538" s="172" t="s">
        <v>368</v>
      </c>
      <c r="B538" s="172" t="s">
        <v>271</v>
      </c>
      <c r="C538" s="172">
        <v>141952</v>
      </c>
      <c r="D538" s="175">
        <v>44158</v>
      </c>
      <c r="E538" s="176">
        <v>11.27</v>
      </c>
      <c r="F538" s="176">
        <v>1.2579</v>
      </c>
      <c r="G538" s="176">
        <v>1.2579</v>
      </c>
      <c r="H538" s="176">
        <v>3.7753000000000001</v>
      </c>
      <c r="I538" s="176">
        <v>3.871</v>
      </c>
      <c r="J538" s="176">
        <v>8.0536999999999992</v>
      </c>
      <c r="K538" s="176">
        <v>11.694699999999999</v>
      </c>
      <c r="L538" s="176">
        <v>41.939500000000002</v>
      </c>
      <c r="M538" s="176">
        <v>12.475</v>
      </c>
      <c r="N538" s="176">
        <v>27.777799999999999</v>
      </c>
      <c r="O538" s="176"/>
      <c r="P538" s="176"/>
      <c r="Q538" s="176">
        <v>4.4244000000000003</v>
      </c>
      <c r="R538" s="176">
        <v>17.112300000000001</v>
      </c>
      <c r="S538" s="118" t="s">
        <v>1891</v>
      </c>
    </row>
    <row r="539" spans="1:19" x14ac:dyDescent="0.3">
      <c r="A539" s="172" t="s">
        <v>368</v>
      </c>
      <c r="B539" s="172" t="s">
        <v>169</v>
      </c>
      <c r="C539" s="172">
        <v>144315</v>
      </c>
      <c r="D539" s="175">
        <v>44158</v>
      </c>
      <c r="E539" s="176">
        <v>14.04</v>
      </c>
      <c r="F539" s="176">
        <v>1.0799000000000001</v>
      </c>
      <c r="G539" s="176">
        <v>1.0799000000000001</v>
      </c>
      <c r="H539" s="176">
        <v>3.4634999999999998</v>
      </c>
      <c r="I539" s="176">
        <v>4.2316000000000003</v>
      </c>
      <c r="J539" s="176">
        <v>8.6686999999999994</v>
      </c>
      <c r="K539" s="176">
        <v>13.0435</v>
      </c>
      <c r="L539" s="176">
        <v>43.705199999999998</v>
      </c>
      <c r="M539" s="176">
        <v>9.2606999999999999</v>
      </c>
      <c r="N539" s="176">
        <v>23.700399999999998</v>
      </c>
      <c r="O539" s="176"/>
      <c r="P539" s="176"/>
      <c r="Q539" s="176">
        <v>17.549499999999998</v>
      </c>
      <c r="R539" s="176">
        <v>17.043199999999999</v>
      </c>
      <c r="S539" s="118" t="s">
        <v>1891</v>
      </c>
    </row>
    <row r="540" spans="1:19" x14ac:dyDescent="0.3">
      <c r="A540" s="172" t="s">
        <v>368</v>
      </c>
      <c r="B540" s="172" t="s">
        <v>272</v>
      </c>
      <c r="C540" s="172">
        <v>144314</v>
      </c>
      <c r="D540" s="175">
        <v>44158</v>
      </c>
      <c r="E540" s="176">
        <v>13.71</v>
      </c>
      <c r="F540" s="176">
        <v>1.0317000000000001</v>
      </c>
      <c r="G540" s="176">
        <v>1.0317000000000001</v>
      </c>
      <c r="H540" s="176">
        <v>3.3936999999999999</v>
      </c>
      <c r="I540" s="176">
        <v>4.1792999999999996</v>
      </c>
      <c r="J540" s="176">
        <v>8.5510999999999999</v>
      </c>
      <c r="K540" s="176">
        <v>12.6541</v>
      </c>
      <c r="L540" s="176">
        <v>42.8125</v>
      </c>
      <c r="M540" s="176">
        <v>8.3794000000000004</v>
      </c>
      <c r="N540" s="176">
        <v>22.301500000000001</v>
      </c>
      <c r="O540" s="176"/>
      <c r="P540" s="176"/>
      <c r="Q540" s="176">
        <v>16.224699999999999</v>
      </c>
      <c r="R540" s="176">
        <v>15.6633</v>
      </c>
      <c r="S540" s="118" t="s">
        <v>1892</v>
      </c>
    </row>
    <row r="541" spans="1:19" x14ac:dyDescent="0.3">
      <c r="A541" s="172" t="s">
        <v>368</v>
      </c>
      <c r="B541" s="172" t="s">
        <v>170</v>
      </c>
      <c r="C541" s="172">
        <v>119351</v>
      </c>
      <c r="D541" s="175">
        <v>44158</v>
      </c>
      <c r="E541" s="176">
        <v>74.959999999999994</v>
      </c>
      <c r="F541" s="176">
        <v>1.0650999999999999</v>
      </c>
      <c r="G541" s="176">
        <v>1.0650999999999999</v>
      </c>
      <c r="H541" s="176">
        <v>2.6848999999999998</v>
      </c>
      <c r="I541" s="176">
        <v>3.6217999999999999</v>
      </c>
      <c r="J541" s="176">
        <v>8.1674000000000007</v>
      </c>
      <c r="K541" s="176">
        <v>14.1465</v>
      </c>
      <c r="L541" s="176">
        <v>43.684100000000001</v>
      </c>
      <c r="M541" s="176">
        <v>13.455399999999999</v>
      </c>
      <c r="N541" s="176">
        <v>26.900300000000001</v>
      </c>
      <c r="O541" s="176">
        <v>9.0245999999999995</v>
      </c>
      <c r="P541" s="176">
        <v>14.279500000000001</v>
      </c>
      <c r="Q541" s="176">
        <v>15.893700000000001</v>
      </c>
      <c r="R541" s="176">
        <v>20.560300000000002</v>
      </c>
      <c r="S541" s="118" t="s">
        <v>1892</v>
      </c>
    </row>
    <row r="542" spans="1:19" x14ac:dyDescent="0.3">
      <c r="A542" s="172" t="s">
        <v>368</v>
      </c>
      <c r="B542" s="172" t="s">
        <v>273</v>
      </c>
      <c r="C542" s="172">
        <v>111710</v>
      </c>
      <c r="D542" s="175">
        <v>44158</v>
      </c>
      <c r="E542" s="176">
        <v>67.739999999999995</v>
      </c>
      <c r="F542" s="176">
        <v>1.0591999999999999</v>
      </c>
      <c r="G542" s="176">
        <v>1.0591999999999999</v>
      </c>
      <c r="H542" s="176">
        <v>2.6518999999999999</v>
      </c>
      <c r="I542" s="176">
        <v>3.5779999999999998</v>
      </c>
      <c r="J542" s="176">
        <v>8.0728000000000009</v>
      </c>
      <c r="K542" s="176">
        <v>13.848699999999999</v>
      </c>
      <c r="L542" s="176">
        <v>42.9114</v>
      </c>
      <c r="M542" s="176">
        <v>12.5436</v>
      </c>
      <c r="N542" s="176">
        <v>25.537400000000002</v>
      </c>
      <c r="O542" s="176">
        <v>7.7687999999999997</v>
      </c>
      <c r="P542" s="176">
        <v>12.8178</v>
      </c>
      <c r="Q542" s="176">
        <v>17.680900000000001</v>
      </c>
      <c r="R542" s="176">
        <v>19.199200000000001</v>
      </c>
      <c r="S542" s="118" t="s">
        <v>1892</v>
      </c>
    </row>
    <row r="543" spans="1:19" x14ac:dyDescent="0.3">
      <c r="A543" s="172" t="s">
        <v>368</v>
      </c>
      <c r="B543" s="172" t="s">
        <v>409</v>
      </c>
      <c r="C543" s="172">
        <v>111709</v>
      </c>
      <c r="D543" s="175">
        <v>44158</v>
      </c>
      <c r="E543" s="176">
        <v>72.28</v>
      </c>
      <c r="F543" s="176">
        <v>1.0626</v>
      </c>
      <c r="G543" s="176">
        <v>1.0626</v>
      </c>
      <c r="H543" s="176">
        <v>2.6705000000000001</v>
      </c>
      <c r="I543" s="176">
        <v>3.5975000000000001</v>
      </c>
      <c r="J543" s="176">
        <v>8.1387999999999998</v>
      </c>
      <c r="K543" s="176">
        <v>14.0063</v>
      </c>
      <c r="L543" s="176">
        <v>43.327399999999997</v>
      </c>
      <c r="M543" s="176">
        <v>13.078799999999999</v>
      </c>
      <c r="N543" s="176">
        <v>26.3415</v>
      </c>
      <c r="O543" s="176">
        <v>8.5549999999999997</v>
      </c>
      <c r="P543" s="176">
        <v>13.652900000000001</v>
      </c>
      <c r="Q543" s="176">
        <v>18.3324</v>
      </c>
      <c r="R543" s="176">
        <v>20.005199999999999</v>
      </c>
      <c r="S543" s="118" t="s">
        <v>1892</v>
      </c>
    </row>
    <row r="544" spans="1:19" x14ac:dyDescent="0.3">
      <c r="A544" s="172" t="s">
        <v>368</v>
      </c>
      <c r="B544" s="172" t="s">
        <v>171</v>
      </c>
      <c r="C544" s="172">
        <v>118285</v>
      </c>
      <c r="D544" s="175">
        <v>44158</v>
      </c>
      <c r="E544" s="176">
        <v>84.26</v>
      </c>
      <c r="F544" s="176">
        <v>1.0311999999999999</v>
      </c>
      <c r="G544" s="176">
        <v>1.0311999999999999</v>
      </c>
      <c r="H544" s="176">
        <v>1.8616999999999999</v>
      </c>
      <c r="I544" s="176">
        <v>2.6434000000000002</v>
      </c>
      <c r="J544" s="176">
        <v>6.0541</v>
      </c>
      <c r="K544" s="176">
        <v>12.556800000000001</v>
      </c>
      <c r="L544" s="176">
        <v>39.480200000000004</v>
      </c>
      <c r="M544" s="176">
        <v>8.8911999999999995</v>
      </c>
      <c r="N544" s="176">
        <v>20.319900000000001</v>
      </c>
      <c r="O544" s="176">
        <v>12.247400000000001</v>
      </c>
      <c r="P544" s="176">
        <v>13.0061</v>
      </c>
      <c r="Q544" s="176">
        <v>14.0304</v>
      </c>
      <c r="R544" s="176">
        <v>17.209399999999999</v>
      </c>
      <c r="S544" s="118" t="s">
        <v>1881</v>
      </c>
    </row>
    <row r="545" spans="1:19" x14ac:dyDescent="0.3">
      <c r="A545" s="172" t="s">
        <v>368</v>
      </c>
      <c r="B545" s="172" t="s">
        <v>274</v>
      </c>
      <c r="C545" s="172">
        <v>111722</v>
      </c>
      <c r="D545" s="175">
        <v>44158</v>
      </c>
      <c r="E545" s="176">
        <v>79.83</v>
      </c>
      <c r="F545" s="176">
        <v>1.0123</v>
      </c>
      <c r="G545" s="176">
        <v>1.0123</v>
      </c>
      <c r="H545" s="176">
        <v>1.8240000000000001</v>
      </c>
      <c r="I545" s="176">
        <v>2.5829</v>
      </c>
      <c r="J545" s="176">
        <v>5.9455999999999998</v>
      </c>
      <c r="K545" s="176">
        <v>12.2311</v>
      </c>
      <c r="L545" s="176">
        <v>38.714199999999998</v>
      </c>
      <c r="M545" s="176">
        <v>8.0389999999999997</v>
      </c>
      <c r="N545" s="176">
        <v>19.0959</v>
      </c>
      <c r="O545" s="176">
        <v>11.2126</v>
      </c>
      <c r="P545" s="176">
        <v>12.0741</v>
      </c>
      <c r="Q545" s="176">
        <v>18.810199999999998</v>
      </c>
      <c r="R545" s="176">
        <v>16.076599999999999</v>
      </c>
      <c r="S545" s="118" t="s">
        <v>1881</v>
      </c>
    </row>
    <row r="546" spans="1:19" x14ac:dyDescent="0.3">
      <c r="A546" s="172" t="s">
        <v>368</v>
      </c>
      <c r="B546" s="172" t="s">
        <v>172</v>
      </c>
      <c r="C546" s="172">
        <v>119242</v>
      </c>
      <c r="D546" s="175">
        <v>44158</v>
      </c>
      <c r="E546" s="176">
        <v>58.107999999999997</v>
      </c>
      <c r="F546" s="176">
        <v>0.3281</v>
      </c>
      <c r="G546" s="176">
        <v>0.3281</v>
      </c>
      <c r="H546" s="176">
        <v>1.6477999999999999</v>
      </c>
      <c r="I546" s="176">
        <v>3.7902</v>
      </c>
      <c r="J546" s="176">
        <v>8.2387999999999995</v>
      </c>
      <c r="K546" s="176">
        <v>11.6646</v>
      </c>
      <c r="L546" s="176">
        <v>38.719000000000001</v>
      </c>
      <c r="M546" s="176">
        <v>4.5953999999999997</v>
      </c>
      <c r="N546" s="176">
        <v>8.7126999999999999</v>
      </c>
      <c r="O546" s="176">
        <v>6.1683000000000003</v>
      </c>
      <c r="P546" s="176">
        <v>12.440099999999999</v>
      </c>
      <c r="Q546" s="176">
        <v>15.251300000000001</v>
      </c>
      <c r="R546" s="176">
        <v>12.9649</v>
      </c>
      <c r="S546" s="118" t="s">
        <v>1881</v>
      </c>
    </row>
    <row r="547" spans="1:19" x14ac:dyDescent="0.3">
      <c r="A547" s="172" t="s">
        <v>368</v>
      </c>
      <c r="B547" s="172" t="s">
        <v>275</v>
      </c>
      <c r="C547" s="172">
        <v>104772</v>
      </c>
      <c r="D547" s="175">
        <v>44158</v>
      </c>
      <c r="E547" s="176">
        <v>54.664000000000001</v>
      </c>
      <c r="F547" s="176">
        <v>0.31929999999999997</v>
      </c>
      <c r="G547" s="176">
        <v>0.31929999999999997</v>
      </c>
      <c r="H547" s="176">
        <v>1.6211</v>
      </c>
      <c r="I547" s="176">
        <v>3.7523</v>
      </c>
      <c r="J547" s="176">
        <v>8.1534999999999993</v>
      </c>
      <c r="K547" s="176">
        <v>11.3955</v>
      </c>
      <c r="L547" s="176">
        <v>38.054299999999998</v>
      </c>
      <c r="M547" s="176">
        <v>3.8567999999999998</v>
      </c>
      <c r="N547" s="176">
        <v>7.6890000000000001</v>
      </c>
      <c r="O547" s="176">
        <v>5.1363000000000003</v>
      </c>
      <c r="P547" s="176">
        <v>11.3416</v>
      </c>
      <c r="Q547" s="176">
        <v>13.040699999999999</v>
      </c>
      <c r="R547" s="176">
        <v>11.8551</v>
      </c>
      <c r="S547" s="118" t="s">
        <v>1893</v>
      </c>
    </row>
    <row r="548" spans="1:19" x14ac:dyDescent="0.3">
      <c r="A548" s="172" t="s">
        <v>368</v>
      </c>
      <c r="B548" s="172" t="s">
        <v>173</v>
      </c>
      <c r="C548" s="172">
        <v>118620</v>
      </c>
      <c r="D548" s="175">
        <v>44158</v>
      </c>
      <c r="E548" s="176">
        <v>55.7</v>
      </c>
      <c r="F548" s="176">
        <v>0.34229999999999999</v>
      </c>
      <c r="G548" s="176">
        <v>0.34229999999999999</v>
      </c>
      <c r="H548" s="176">
        <v>1.3280000000000001</v>
      </c>
      <c r="I548" s="176">
        <v>3.3012000000000001</v>
      </c>
      <c r="J548" s="176">
        <v>7.5705</v>
      </c>
      <c r="K548" s="176">
        <v>10.912000000000001</v>
      </c>
      <c r="L548" s="176">
        <v>38.902700000000003</v>
      </c>
      <c r="M548" s="176">
        <v>2.4085000000000001</v>
      </c>
      <c r="N548" s="176">
        <v>9.2370999999999999</v>
      </c>
      <c r="O548" s="176">
        <v>4.2896999999999998</v>
      </c>
      <c r="P548" s="176">
        <v>8.8943999999999992</v>
      </c>
      <c r="Q548" s="176">
        <v>12.703799999999999</v>
      </c>
      <c r="R548" s="176">
        <v>10.7333</v>
      </c>
      <c r="S548" s="118" t="s">
        <v>1893</v>
      </c>
    </row>
    <row r="549" spans="1:19" x14ac:dyDescent="0.3">
      <c r="A549" s="172" t="s">
        <v>368</v>
      </c>
      <c r="B549" s="172" t="s">
        <v>276</v>
      </c>
      <c r="C549" s="172">
        <v>111638</v>
      </c>
      <c r="D549" s="175">
        <v>44158</v>
      </c>
      <c r="E549" s="176">
        <v>50.91</v>
      </c>
      <c r="F549" s="176">
        <v>0.31530000000000002</v>
      </c>
      <c r="G549" s="176">
        <v>0.31530000000000002</v>
      </c>
      <c r="H549" s="176">
        <v>1.2730999999999999</v>
      </c>
      <c r="I549" s="176">
        <v>3.2238000000000002</v>
      </c>
      <c r="J549" s="176">
        <v>7.4276999999999997</v>
      </c>
      <c r="K549" s="176">
        <v>10.4338</v>
      </c>
      <c r="L549" s="176">
        <v>37.706200000000003</v>
      </c>
      <c r="M549" s="176">
        <v>1.0921000000000001</v>
      </c>
      <c r="N549" s="176">
        <v>7.3597999999999999</v>
      </c>
      <c r="O549" s="176">
        <v>2.6171000000000002</v>
      </c>
      <c r="P549" s="176">
        <v>7.4683999999999999</v>
      </c>
      <c r="Q549" s="176">
        <v>14.646599999999999</v>
      </c>
      <c r="R549" s="176">
        <v>8.7971000000000004</v>
      </c>
      <c r="S549" s="118" t="s">
        <v>1894</v>
      </c>
    </row>
    <row r="550" spans="1:19" x14ac:dyDescent="0.3">
      <c r="A550" s="172" t="s">
        <v>368</v>
      </c>
      <c r="B550" s="172" t="s">
        <v>174</v>
      </c>
      <c r="C550" s="172">
        <v>135654</v>
      </c>
      <c r="D550" s="175">
        <v>44158</v>
      </c>
      <c r="E550" s="176">
        <v>16.452000000000002</v>
      </c>
      <c r="F550" s="176">
        <v>0.88360000000000005</v>
      </c>
      <c r="G550" s="176">
        <v>0.88360000000000005</v>
      </c>
      <c r="H550" s="176">
        <v>1.7515000000000001</v>
      </c>
      <c r="I550" s="176">
        <v>3.6360000000000001</v>
      </c>
      <c r="J550" s="176">
        <v>7.9364999999999997</v>
      </c>
      <c r="K550" s="176">
        <v>12.0045</v>
      </c>
      <c r="L550" s="176">
        <v>36.476799999999997</v>
      </c>
      <c r="M550" s="176">
        <v>-5.9999999999999995E-4</v>
      </c>
      <c r="N550" s="176">
        <v>5.3548</v>
      </c>
      <c r="O550" s="176">
        <v>4.4207000000000001</v>
      </c>
      <c r="P550" s="176"/>
      <c r="Q550" s="176">
        <v>10.6851</v>
      </c>
      <c r="R550" s="176">
        <v>8.2645</v>
      </c>
      <c r="S550" s="118" t="s">
        <v>1894</v>
      </c>
    </row>
    <row r="551" spans="1:19" x14ac:dyDescent="0.3">
      <c r="A551" s="172" t="s">
        <v>368</v>
      </c>
      <c r="B551" s="172" t="s">
        <v>277</v>
      </c>
      <c r="C551" s="172">
        <v>135655</v>
      </c>
      <c r="D551" s="175">
        <v>44158</v>
      </c>
      <c r="E551" s="176">
        <v>15.1692</v>
      </c>
      <c r="F551" s="176">
        <v>0.86780000000000002</v>
      </c>
      <c r="G551" s="176">
        <v>0.86780000000000002</v>
      </c>
      <c r="H551" s="176">
        <v>1.6968000000000001</v>
      </c>
      <c r="I551" s="176">
        <v>3.5581999999999998</v>
      </c>
      <c r="J551" s="176">
        <v>7.7572000000000001</v>
      </c>
      <c r="K551" s="176">
        <v>11.4252</v>
      </c>
      <c r="L551" s="176">
        <v>35.174999999999997</v>
      </c>
      <c r="M551" s="176">
        <v>-1.3238000000000001</v>
      </c>
      <c r="N551" s="176">
        <v>3.6040999999999999</v>
      </c>
      <c r="O551" s="176">
        <v>2.6796000000000002</v>
      </c>
      <c r="P551" s="176"/>
      <c r="Q551" s="176">
        <v>8.8680000000000003</v>
      </c>
      <c r="R551" s="176">
        <v>6.3757000000000001</v>
      </c>
      <c r="S551" s="118" t="s">
        <v>1894</v>
      </c>
    </row>
    <row r="552" spans="1:19" x14ac:dyDescent="0.3">
      <c r="A552" s="172" t="s">
        <v>368</v>
      </c>
      <c r="B552" s="172" t="s">
        <v>278</v>
      </c>
      <c r="C552" s="172">
        <v>100526</v>
      </c>
      <c r="D552" s="175">
        <v>44158</v>
      </c>
      <c r="E552" s="176">
        <v>590.14089999999999</v>
      </c>
      <c r="F552" s="176">
        <v>0.39350000000000002</v>
      </c>
      <c r="G552" s="176">
        <v>0.39350000000000002</v>
      </c>
      <c r="H552" s="176">
        <v>2.7976000000000001</v>
      </c>
      <c r="I552" s="176">
        <v>5.7329999999999997</v>
      </c>
      <c r="J552" s="176">
        <v>10.7401</v>
      </c>
      <c r="K552" s="176">
        <v>14.026199999999999</v>
      </c>
      <c r="L552" s="176">
        <v>44.036499999999997</v>
      </c>
      <c r="M552" s="176">
        <v>1.8475999999999999</v>
      </c>
      <c r="N552" s="176">
        <v>4.1233000000000004</v>
      </c>
      <c r="O552" s="176">
        <v>2.2458999999999998</v>
      </c>
      <c r="P552" s="176">
        <v>7.0909000000000004</v>
      </c>
      <c r="Q552" s="176">
        <v>20.7378</v>
      </c>
      <c r="R552" s="176">
        <v>5.5499000000000001</v>
      </c>
      <c r="S552" s="118" t="s">
        <v>1894</v>
      </c>
    </row>
    <row r="553" spans="1:19" x14ac:dyDescent="0.3">
      <c r="A553" s="172" t="s">
        <v>368</v>
      </c>
      <c r="B553" s="172" t="s">
        <v>175</v>
      </c>
      <c r="C553" s="172">
        <v>118540</v>
      </c>
      <c r="D553" s="175">
        <v>44158</v>
      </c>
      <c r="E553" s="176">
        <v>633.22320000000002</v>
      </c>
      <c r="F553" s="176">
        <v>0.40110000000000001</v>
      </c>
      <c r="G553" s="176">
        <v>0.40110000000000001</v>
      </c>
      <c r="H553" s="176">
        <v>2.8220999999999998</v>
      </c>
      <c r="I553" s="176">
        <v>5.7694000000000001</v>
      </c>
      <c r="J553" s="176">
        <v>10.8226</v>
      </c>
      <c r="K553" s="176">
        <v>14.2864</v>
      </c>
      <c r="L553" s="176">
        <v>44.704599999999999</v>
      </c>
      <c r="M553" s="176">
        <v>2.5693000000000001</v>
      </c>
      <c r="N553" s="176">
        <v>5.1223999999999998</v>
      </c>
      <c r="O553" s="176">
        <v>3.2322000000000002</v>
      </c>
      <c r="P553" s="176">
        <v>8.1466999999999992</v>
      </c>
      <c r="Q553" s="176">
        <v>12.913</v>
      </c>
      <c r="R553" s="176">
        <v>6.5673000000000004</v>
      </c>
      <c r="S553" s="118" t="s">
        <v>1893</v>
      </c>
    </row>
    <row r="554" spans="1:19" x14ac:dyDescent="0.3">
      <c r="A554" s="172" t="s">
        <v>368</v>
      </c>
      <c r="B554" s="172" t="s">
        <v>279</v>
      </c>
      <c r="C554" s="172">
        <v>100998</v>
      </c>
      <c r="D554" s="175">
        <v>44158</v>
      </c>
      <c r="E554" s="176">
        <v>386.36</v>
      </c>
      <c r="F554" s="176">
        <v>9.5600000000000004E-2</v>
      </c>
      <c r="G554" s="176">
        <v>9.5600000000000004E-2</v>
      </c>
      <c r="H554" s="176">
        <v>2.5131999999999999</v>
      </c>
      <c r="I554" s="176">
        <v>5.4676999999999998</v>
      </c>
      <c r="J554" s="176">
        <v>9.5836000000000006</v>
      </c>
      <c r="K554" s="176">
        <v>12.3002</v>
      </c>
      <c r="L554" s="176">
        <v>43.445900000000002</v>
      </c>
      <c r="M554" s="176">
        <v>2.9327000000000001</v>
      </c>
      <c r="N554" s="176">
        <v>5.4508000000000001</v>
      </c>
      <c r="O554" s="176">
        <v>4.0266000000000002</v>
      </c>
      <c r="P554" s="176">
        <v>10.9785</v>
      </c>
      <c r="Q554" s="176">
        <v>20.152200000000001</v>
      </c>
      <c r="R554" s="176">
        <v>7.9729999999999999</v>
      </c>
      <c r="S554" s="118" t="s">
        <v>1893</v>
      </c>
    </row>
    <row r="555" spans="1:19" x14ac:dyDescent="0.3">
      <c r="A555" s="172" t="s">
        <v>368</v>
      </c>
      <c r="B555" s="172" t="s">
        <v>176</v>
      </c>
      <c r="C555" s="172">
        <v>118929</v>
      </c>
      <c r="D555" s="175">
        <v>44158</v>
      </c>
      <c r="E555" s="176">
        <v>404.04199999999997</v>
      </c>
      <c r="F555" s="176">
        <v>9.9599999999999994E-2</v>
      </c>
      <c r="G555" s="176">
        <v>9.9599999999999994E-2</v>
      </c>
      <c r="H555" s="176">
        <v>2.5261</v>
      </c>
      <c r="I555" s="176">
        <v>5.4859999999999998</v>
      </c>
      <c r="J555" s="176">
        <v>9.6257000000000001</v>
      </c>
      <c r="K555" s="176">
        <v>12.434100000000001</v>
      </c>
      <c r="L555" s="176">
        <v>43.796399999999998</v>
      </c>
      <c r="M555" s="176">
        <v>3.3136000000000001</v>
      </c>
      <c r="N555" s="176">
        <v>5.9715999999999996</v>
      </c>
      <c r="O555" s="176">
        <v>4.5984999999999996</v>
      </c>
      <c r="P555" s="176">
        <v>11.6435</v>
      </c>
      <c r="Q555" s="176">
        <v>13.6717</v>
      </c>
      <c r="R555" s="176">
        <v>8.5031999999999996</v>
      </c>
      <c r="S555" s="118" t="s">
        <v>1894</v>
      </c>
    </row>
    <row r="556" spans="1:19" x14ac:dyDescent="0.3">
      <c r="A556" s="172" t="s">
        <v>368</v>
      </c>
      <c r="B556" s="172" t="s">
        <v>280</v>
      </c>
      <c r="C556" s="172">
        <v>101979</v>
      </c>
      <c r="D556" s="175">
        <v>44158</v>
      </c>
      <c r="E556" s="176">
        <v>1641.2703690293099</v>
      </c>
      <c r="F556" s="176">
        <v>0.47599999999999998</v>
      </c>
      <c r="G556" s="176">
        <v>0.47599999999999998</v>
      </c>
      <c r="H556" s="176">
        <v>1.5032000000000001</v>
      </c>
      <c r="I556" s="176">
        <v>3.3227000000000002</v>
      </c>
      <c r="J556" s="176">
        <v>6.8970000000000002</v>
      </c>
      <c r="K556" s="176">
        <v>5.8148999999999997</v>
      </c>
      <c r="L556" s="176">
        <v>33.929499999999997</v>
      </c>
      <c r="M556" s="176">
        <v>-1.0085999999999999</v>
      </c>
      <c r="N556" s="176">
        <v>-2.121</v>
      </c>
      <c r="O556" s="176">
        <v>-2.7486000000000002</v>
      </c>
      <c r="P556" s="176">
        <v>5.8930999999999996</v>
      </c>
      <c r="Q556" s="176">
        <v>22.9725</v>
      </c>
      <c r="R556" s="176">
        <v>1.8324</v>
      </c>
      <c r="S556" s="118" t="s">
        <v>1894</v>
      </c>
    </row>
    <row r="557" spans="1:19" x14ac:dyDescent="0.3">
      <c r="A557" s="172" t="s">
        <v>368</v>
      </c>
      <c r="B557" s="172" t="s">
        <v>177</v>
      </c>
      <c r="C557" s="172">
        <v>119060</v>
      </c>
      <c r="D557" s="175">
        <v>44158</v>
      </c>
      <c r="E557" s="176">
        <v>528.17999999999995</v>
      </c>
      <c r="F557" s="176">
        <v>0.48130000000000001</v>
      </c>
      <c r="G557" s="176">
        <v>0.48130000000000001</v>
      </c>
      <c r="H557" s="176">
        <v>1.5215000000000001</v>
      </c>
      <c r="I557" s="176">
        <v>3.3487</v>
      </c>
      <c r="J557" s="176">
        <v>6.9561000000000002</v>
      </c>
      <c r="K557" s="176">
        <v>5.9916999999999998</v>
      </c>
      <c r="L557" s="176">
        <v>34.368899999999996</v>
      </c>
      <c r="M557" s="176">
        <v>-0.56759999999999999</v>
      </c>
      <c r="N557" s="176">
        <v>-1.5407</v>
      </c>
      <c r="O557" s="176">
        <v>-2.1118999999999999</v>
      </c>
      <c r="P557" s="176">
        <v>6.5922000000000001</v>
      </c>
      <c r="Q557" s="176">
        <v>10.268599999999999</v>
      </c>
      <c r="R557" s="176">
        <v>2.4394999999999998</v>
      </c>
      <c r="S557" s="118" t="s">
        <v>1888</v>
      </c>
    </row>
    <row r="558" spans="1:19" x14ac:dyDescent="0.3">
      <c r="A558" s="172" t="s">
        <v>368</v>
      </c>
      <c r="B558" s="172" t="s">
        <v>281</v>
      </c>
      <c r="C558" s="172">
        <v>104707</v>
      </c>
      <c r="D558" s="175">
        <v>44158</v>
      </c>
      <c r="E558" s="176">
        <v>39.741100000000003</v>
      </c>
      <c r="F558" s="176">
        <v>0.65369999999999995</v>
      </c>
      <c r="G558" s="176">
        <v>0.65369999999999995</v>
      </c>
      <c r="H558" s="176">
        <v>1.7689999999999999</v>
      </c>
      <c r="I558" s="176">
        <v>3.8727999999999998</v>
      </c>
      <c r="J558" s="176">
        <v>8.1710999999999991</v>
      </c>
      <c r="K558" s="176">
        <v>12.616099999999999</v>
      </c>
      <c r="L558" s="176">
        <v>40.3977</v>
      </c>
      <c r="M558" s="176">
        <v>-0.32329999999999998</v>
      </c>
      <c r="N558" s="176">
        <v>6.3455000000000004</v>
      </c>
      <c r="O558" s="176">
        <v>1.4781</v>
      </c>
      <c r="P558" s="176">
        <v>8.6904000000000003</v>
      </c>
      <c r="Q558" s="176">
        <v>10.4414</v>
      </c>
      <c r="R558" s="176">
        <v>8.0340000000000007</v>
      </c>
      <c r="S558" s="118" t="s">
        <v>1888</v>
      </c>
    </row>
    <row r="559" spans="1:19" x14ac:dyDescent="0.3">
      <c r="A559" s="172" t="s">
        <v>368</v>
      </c>
      <c r="B559" s="172" t="s">
        <v>178</v>
      </c>
      <c r="C559" s="172">
        <v>120079</v>
      </c>
      <c r="D559" s="175">
        <v>44158</v>
      </c>
      <c r="E559" s="176">
        <v>42.435400000000001</v>
      </c>
      <c r="F559" s="176">
        <v>0.66439999999999999</v>
      </c>
      <c r="G559" s="176">
        <v>0.66439999999999999</v>
      </c>
      <c r="H559" s="176">
        <v>1.8043</v>
      </c>
      <c r="I559" s="176">
        <v>3.923</v>
      </c>
      <c r="J559" s="176">
        <v>8.2861999999999991</v>
      </c>
      <c r="K559" s="176">
        <v>12.9803</v>
      </c>
      <c r="L559" s="176">
        <v>41.293999999999997</v>
      </c>
      <c r="M559" s="176">
        <v>0.63560000000000005</v>
      </c>
      <c r="N559" s="176">
        <v>7.7125000000000004</v>
      </c>
      <c r="O559" s="176">
        <v>2.4975999999999998</v>
      </c>
      <c r="P559" s="176">
        <v>9.6538000000000004</v>
      </c>
      <c r="Q559" s="176">
        <v>12.3125</v>
      </c>
      <c r="R559" s="176">
        <v>9.2769999999999992</v>
      </c>
      <c r="S559" s="118" t="s">
        <v>1894</v>
      </c>
    </row>
    <row r="560" spans="1:19" x14ac:dyDescent="0.3">
      <c r="A560" s="172" t="s">
        <v>368</v>
      </c>
      <c r="B560" s="172" t="s">
        <v>282</v>
      </c>
      <c r="C560" s="172">
        <v>100354</v>
      </c>
      <c r="D560" s="175">
        <v>44158</v>
      </c>
      <c r="E560" s="176">
        <v>407.03</v>
      </c>
      <c r="F560" s="176">
        <v>0.61299999999999999</v>
      </c>
      <c r="G560" s="176">
        <v>0.61299999999999999</v>
      </c>
      <c r="H560" s="176">
        <v>2.161</v>
      </c>
      <c r="I560" s="176">
        <v>4.3693</v>
      </c>
      <c r="J560" s="176">
        <v>9.2257999999999996</v>
      </c>
      <c r="K560" s="176">
        <v>10.615</v>
      </c>
      <c r="L560" s="176">
        <v>36.112200000000001</v>
      </c>
      <c r="M560" s="176">
        <v>3.8607</v>
      </c>
      <c r="N560" s="176">
        <v>6.6723999999999997</v>
      </c>
      <c r="O560" s="176">
        <v>5.3404999999999996</v>
      </c>
      <c r="P560" s="176">
        <v>8.3956</v>
      </c>
      <c r="Q560" s="176">
        <v>19.0261</v>
      </c>
      <c r="R560" s="176">
        <v>7.62</v>
      </c>
      <c r="S560" s="118" t="s">
        <v>1894</v>
      </c>
    </row>
    <row r="561" spans="1:19" x14ac:dyDescent="0.3">
      <c r="A561" s="172" t="s">
        <v>368</v>
      </c>
      <c r="B561" s="172" t="s">
        <v>179</v>
      </c>
      <c r="C561" s="172">
        <v>120592</v>
      </c>
      <c r="D561" s="175">
        <v>44158</v>
      </c>
      <c r="E561" s="176">
        <v>438.24</v>
      </c>
      <c r="F561" s="176">
        <v>0.61990000000000001</v>
      </c>
      <c r="G561" s="176">
        <v>0.61990000000000001</v>
      </c>
      <c r="H561" s="176">
        <v>2.1848000000000001</v>
      </c>
      <c r="I561" s="176">
        <v>4.4024999999999999</v>
      </c>
      <c r="J561" s="176">
        <v>9.3031000000000006</v>
      </c>
      <c r="K561" s="176">
        <v>10.848599999999999</v>
      </c>
      <c r="L561" s="176">
        <v>36.689399999999999</v>
      </c>
      <c r="M561" s="176">
        <v>4.3602999999999996</v>
      </c>
      <c r="N561" s="176">
        <v>7.3853999999999997</v>
      </c>
      <c r="O561" s="176">
        <v>6.2270000000000003</v>
      </c>
      <c r="P561" s="176">
        <v>9.5042000000000009</v>
      </c>
      <c r="Q561" s="176">
        <v>13.691599999999999</v>
      </c>
      <c r="R561" s="176">
        <v>8.4098000000000006</v>
      </c>
      <c r="S561" s="118" t="s">
        <v>1877</v>
      </c>
    </row>
    <row r="562" spans="1:19" x14ac:dyDescent="0.3">
      <c r="A562" s="172" t="s">
        <v>368</v>
      </c>
      <c r="B562" s="172" t="s">
        <v>283</v>
      </c>
      <c r="C562" s="172">
        <v>142136</v>
      </c>
      <c r="D562" s="175">
        <v>44158</v>
      </c>
      <c r="E562" s="176">
        <v>11.62</v>
      </c>
      <c r="F562" s="176">
        <v>0.43219999999999997</v>
      </c>
      <c r="G562" s="176">
        <v>0.43219999999999997</v>
      </c>
      <c r="H562" s="176">
        <v>3.0142000000000002</v>
      </c>
      <c r="I562" s="176">
        <v>6.0218999999999996</v>
      </c>
      <c r="J562" s="176">
        <v>12.5969</v>
      </c>
      <c r="K562" s="176">
        <v>14.1454</v>
      </c>
      <c r="L562" s="176">
        <v>48.593400000000003</v>
      </c>
      <c r="M562" s="176">
        <v>-2.6800999999999999</v>
      </c>
      <c r="N562" s="176">
        <v>4.1219000000000001</v>
      </c>
      <c r="O562" s="176"/>
      <c r="P562" s="176"/>
      <c r="Q562" s="176">
        <v>5.7755999999999998</v>
      </c>
      <c r="R562" s="176">
        <v>8.8651999999999997</v>
      </c>
      <c r="S562" s="118" t="s">
        <v>1877</v>
      </c>
    </row>
    <row r="563" spans="1:19" x14ac:dyDescent="0.3">
      <c r="A563" s="172" t="s">
        <v>368</v>
      </c>
      <c r="B563" s="172" t="s">
        <v>180</v>
      </c>
      <c r="C563" s="172">
        <v>142134</v>
      </c>
      <c r="D563" s="175">
        <v>44158</v>
      </c>
      <c r="E563" s="176">
        <v>11.9</v>
      </c>
      <c r="F563" s="176">
        <v>0.33729999999999999</v>
      </c>
      <c r="G563" s="176">
        <v>0.33729999999999999</v>
      </c>
      <c r="H563" s="176">
        <v>2.9411999999999998</v>
      </c>
      <c r="I563" s="176">
        <v>5.9661999999999997</v>
      </c>
      <c r="J563" s="176">
        <v>12.582800000000001</v>
      </c>
      <c r="K563" s="176">
        <v>14.2035</v>
      </c>
      <c r="L563" s="176">
        <v>48.936199999999999</v>
      </c>
      <c r="M563" s="176">
        <v>-2.379</v>
      </c>
      <c r="N563" s="176">
        <v>4.5693999999999999</v>
      </c>
      <c r="O563" s="176"/>
      <c r="P563" s="176"/>
      <c r="Q563" s="176">
        <v>6.7217000000000002</v>
      </c>
      <c r="R563" s="176">
        <v>9.6090999999999998</v>
      </c>
      <c r="S563" s="118" t="s">
        <v>1894</v>
      </c>
    </row>
    <row r="564" spans="1:19" x14ac:dyDescent="0.3">
      <c r="A564" s="172" t="s">
        <v>368</v>
      </c>
      <c r="B564" s="172" t="s">
        <v>181</v>
      </c>
      <c r="C564" s="172">
        <v>123637</v>
      </c>
      <c r="D564" s="175">
        <v>44158</v>
      </c>
      <c r="E564" s="176">
        <v>31.06</v>
      </c>
      <c r="F564" s="176">
        <v>0.77869999999999995</v>
      </c>
      <c r="G564" s="176">
        <v>0.77869999999999995</v>
      </c>
      <c r="H564" s="176">
        <v>3.0524</v>
      </c>
      <c r="I564" s="176">
        <v>4.4034000000000004</v>
      </c>
      <c r="J564" s="176">
        <v>9.8690999999999995</v>
      </c>
      <c r="K564" s="176">
        <v>11.406000000000001</v>
      </c>
      <c r="L564" s="176">
        <v>30.012599999999999</v>
      </c>
      <c r="M564" s="176">
        <v>0.9425</v>
      </c>
      <c r="N564" s="176">
        <v>4.9679000000000002</v>
      </c>
      <c r="O564" s="176">
        <v>4.2511999999999999</v>
      </c>
      <c r="P564" s="176">
        <v>8.7933000000000003</v>
      </c>
      <c r="Q564" s="176">
        <v>17.026299999999999</v>
      </c>
      <c r="R564" s="176">
        <v>6.9978999999999996</v>
      </c>
      <c r="S564" s="118" t="s">
        <v>1894</v>
      </c>
    </row>
    <row r="565" spans="1:19" x14ac:dyDescent="0.3">
      <c r="A565" s="172" t="s">
        <v>368</v>
      </c>
      <c r="B565" s="172" t="s">
        <v>284</v>
      </c>
      <c r="C565" s="172">
        <v>123638</v>
      </c>
      <c r="D565" s="175">
        <v>44158</v>
      </c>
      <c r="E565" s="176">
        <v>28.53</v>
      </c>
      <c r="F565" s="176">
        <v>0.77710000000000001</v>
      </c>
      <c r="G565" s="176">
        <v>0.77710000000000001</v>
      </c>
      <c r="H565" s="176">
        <v>3.0335999999999999</v>
      </c>
      <c r="I565" s="176">
        <v>4.3144</v>
      </c>
      <c r="J565" s="176">
        <v>9.7308000000000003</v>
      </c>
      <c r="K565" s="176">
        <v>11.0549</v>
      </c>
      <c r="L565" s="176">
        <v>29.212</v>
      </c>
      <c r="M565" s="176">
        <v>3.5099999999999999E-2</v>
      </c>
      <c r="N565" s="176">
        <v>3.7077</v>
      </c>
      <c r="O565" s="176">
        <v>2.7214999999999998</v>
      </c>
      <c r="P565" s="176">
        <v>7.2904</v>
      </c>
      <c r="Q565" s="176">
        <v>15.654999999999999</v>
      </c>
      <c r="R565" s="176">
        <v>5.5932000000000004</v>
      </c>
      <c r="S565" s="118" t="s">
        <v>1895</v>
      </c>
    </row>
    <row r="566" spans="1:19" x14ac:dyDescent="0.3">
      <c r="A566" s="172" t="s">
        <v>368</v>
      </c>
      <c r="B566" s="172" t="s">
        <v>182</v>
      </c>
      <c r="C566" s="172">
        <v>118473</v>
      </c>
      <c r="D566" s="175">
        <v>44158</v>
      </c>
      <c r="E566" s="176">
        <v>65.38</v>
      </c>
      <c r="F566" s="176">
        <v>0.61560000000000004</v>
      </c>
      <c r="G566" s="176">
        <v>0.61560000000000004</v>
      </c>
      <c r="H566" s="176">
        <v>2.9931000000000001</v>
      </c>
      <c r="I566" s="176">
        <v>5.0618999999999996</v>
      </c>
      <c r="J566" s="176">
        <v>8.7673000000000005</v>
      </c>
      <c r="K566" s="176">
        <v>11.837199999999999</v>
      </c>
      <c r="L566" s="176">
        <v>48.726100000000002</v>
      </c>
      <c r="M566" s="176">
        <v>6.3434999999999997</v>
      </c>
      <c r="N566" s="176">
        <v>11.7034</v>
      </c>
      <c r="O566" s="176">
        <v>3.0522</v>
      </c>
      <c r="P566" s="176">
        <v>10.949400000000001</v>
      </c>
      <c r="Q566" s="176">
        <v>14.581300000000001</v>
      </c>
      <c r="R566" s="176">
        <v>7.6929999999999996</v>
      </c>
      <c r="S566" s="118" t="s">
        <v>1895</v>
      </c>
    </row>
    <row r="567" spans="1:19" x14ac:dyDescent="0.3">
      <c r="A567" s="172" t="s">
        <v>368</v>
      </c>
      <c r="B567" s="172" t="s">
        <v>285</v>
      </c>
      <c r="C567" s="172">
        <v>111569</v>
      </c>
      <c r="D567" s="175">
        <v>44158</v>
      </c>
      <c r="E567" s="176">
        <v>60.02</v>
      </c>
      <c r="F567" s="176">
        <v>0.60340000000000005</v>
      </c>
      <c r="G567" s="176">
        <v>0.60340000000000005</v>
      </c>
      <c r="H567" s="176">
        <v>2.9679000000000002</v>
      </c>
      <c r="I567" s="176">
        <v>5.0218999999999996</v>
      </c>
      <c r="J567" s="176">
        <v>8.6728000000000005</v>
      </c>
      <c r="K567" s="176">
        <v>11.5199</v>
      </c>
      <c r="L567" s="176">
        <v>47.941800000000001</v>
      </c>
      <c r="M567" s="176">
        <v>5.5018000000000002</v>
      </c>
      <c r="N567" s="176">
        <v>10.5341</v>
      </c>
      <c r="O567" s="176">
        <v>1.8341000000000001</v>
      </c>
      <c r="P567" s="176">
        <v>9.6798000000000002</v>
      </c>
      <c r="Q567" s="176">
        <v>16.226500000000001</v>
      </c>
      <c r="R567" s="176">
        <v>6.4488000000000003</v>
      </c>
      <c r="S567" s="118" t="s">
        <v>1877</v>
      </c>
    </row>
    <row r="568" spans="1:19" x14ac:dyDescent="0.3">
      <c r="A568" s="172" t="s">
        <v>368</v>
      </c>
      <c r="B568" s="172" t="s">
        <v>183</v>
      </c>
      <c r="C568" s="172">
        <v>141808</v>
      </c>
      <c r="D568" s="175">
        <v>44158</v>
      </c>
      <c r="E568" s="176">
        <v>10.73</v>
      </c>
      <c r="F568" s="176">
        <v>0.46820000000000001</v>
      </c>
      <c r="G568" s="176">
        <v>0.46820000000000001</v>
      </c>
      <c r="H568" s="176">
        <v>1.6097999999999999</v>
      </c>
      <c r="I568" s="176">
        <v>3.5714000000000001</v>
      </c>
      <c r="J568" s="176">
        <v>7.8391999999999999</v>
      </c>
      <c r="K568" s="176">
        <v>10.5046</v>
      </c>
      <c r="L568" s="176">
        <v>36.687899999999999</v>
      </c>
      <c r="M568" s="176">
        <v>3.4716</v>
      </c>
      <c r="N568" s="176">
        <v>6.66</v>
      </c>
      <c r="O568" s="176"/>
      <c r="P568" s="176"/>
      <c r="Q568" s="176">
        <v>2.4535</v>
      </c>
      <c r="R568" s="176">
        <v>8.5629000000000008</v>
      </c>
      <c r="S568" s="118" t="s">
        <v>1877</v>
      </c>
    </row>
    <row r="569" spans="1:19" x14ac:dyDescent="0.3">
      <c r="A569" s="172" t="s">
        <v>368</v>
      </c>
      <c r="B569" s="172" t="s">
        <v>286</v>
      </c>
      <c r="C569" s="172">
        <v>141862</v>
      </c>
      <c r="D569" s="175">
        <v>44158</v>
      </c>
      <c r="E569" s="176">
        <v>10.38</v>
      </c>
      <c r="F569" s="176">
        <v>0.48399999999999999</v>
      </c>
      <c r="G569" s="176">
        <v>0.48399999999999999</v>
      </c>
      <c r="H569" s="176">
        <v>1.665</v>
      </c>
      <c r="I569" s="176">
        <v>3.4895</v>
      </c>
      <c r="J569" s="176">
        <v>7.7881999999999998</v>
      </c>
      <c r="K569" s="176">
        <v>9.9575999999999993</v>
      </c>
      <c r="L569" s="176">
        <v>35.509099999999997</v>
      </c>
      <c r="M569" s="176">
        <v>2.1654</v>
      </c>
      <c r="N569" s="176">
        <v>4.9545000000000003</v>
      </c>
      <c r="O569" s="176"/>
      <c r="P569" s="176"/>
      <c r="Q569" s="176">
        <v>1.2912999999999999</v>
      </c>
      <c r="R569" s="176">
        <v>7.2537000000000003</v>
      </c>
      <c r="S569" s="118" t="s">
        <v>1877</v>
      </c>
    </row>
    <row r="570" spans="1:19" x14ac:dyDescent="0.3">
      <c r="A570" s="172" t="s">
        <v>368</v>
      </c>
      <c r="B570" s="172" t="s">
        <v>287</v>
      </c>
      <c r="C570" s="172">
        <v>104636</v>
      </c>
      <c r="D570" s="175">
        <v>44158</v>
      </c>
      <c r="E570" s="176">
        <v>58.89</v>
      </c>
      <c r="F570" s="176">
        <v>0.73550000000000004</v>
      </c>
      <c r="G570" s="176">
        <v>0.73550000000000004</v>
      </c>
      <c r="H570" s="176">
        <v>2.4174000000000002</v>
      </c>
      <c r="I570" s="176">
        <v>3.7343999999999999</v>
      </c>
      <c r="J570" s="176">
        <v>7.4439000000000002</v>
      </c>
      <c r="K570" s="176">
        <v>11.302199999999999</v>
      </c>
      <c r="L570" s="176">
        <v>37.7866</v>
      </c>
      <c r="M570" s="176">
        <v>3.7161</v>
      </c>
      <c r="N570" s="176">
        <v>11.851900000000001</v>
      </c>
      <c r="O570" s="176">
        <v>7.0021000000000004</v>
      </c>
      <c r="P570" s="176">
        <v>11.0944</v>
      </c>
      <c r="Q570" s="176">
        <v>13.592499999999999</v>
      </c>
      <c r="R570" s="176">
        <v>11.266400000000001</v>
      </c>
      <c r="S570" s="118" t="s">
        <v>1877</v>
      </c>
    </row>
    <row r="571" spans="1:19" x14ac:dyDescent="0.3">
      <c r="A571" s="172" t="s">
        <v>368</v>
      </c>
      <c r="B571" s="172" t="s">
        <v>184</v>
      </c>
      <c r="C571" s="172">
        <v>120416</v>
      </c>
      <c r="D571" s="175">
        <v>44158</v>
      </c>
      <c r="E571" s="176">
        <v>65.84</v>
      </c>
      <c r="F571" s="176">
        <v>0.74980000000000002</v>
      </c>
      <c r="G571" s="176">
        <v>0.74980000000000002</v>
      </c>
      <c r="H571" s="176">
        <v>2.4428000000000001</v>
      </c>
      <c r="I571" s="176">
        <v>3.7831000000000001</v>
      </c>
      <c r="J571" s="176">
        <v>7.5640999999999998</v>
      </c>
      <c r="K571" s="176">
        <v>11.65</v>
      </c>
      <c r="L571" s="176">
        <v>38.610500000000002</v>
      </c>
      <c r="M571" s="176">
        <v>4.6242000000000001</v>
      </c>
      <c r="N571" s="176">
        <v>13.1271</v>
      </c>
      <c r="O571" s="176">
        <v>8.4616000000000007</v>
      </c>
      <c r="P571" s="176">
        <v>12.7559</v>
      </c>
      <c r="Q571" s="176">
        <v>16.474799999999998</v>
      </c>
      <c r="R571" s="176">
        <v>12.6602</v>
      </c>
      <c r="S571" s="118" t="s">
        <v>1881</v>
      </c>
    </row>
    <row r="572" spans="1:19" x14ac:dyDescent="0.3">
      <c r="A572" s="172" t="s">
        <v>368</v>
      </c>
      <c r="B572" s="172" t="s">
        <v>185</v>
      </c>
      <c r="C572" s="172">
        <v>147541</v>
      </c>
      <c r="D572" s="175">
        <v>44158</v>
      </c>
      <c r="E572" s="176">
        <v>11.236700000000001</v>
      </c>
      <c r="F572" s="176">
        <v>0.91610000000000003</v>
      </c>
      <c r="G572" s="176">
        <v>0.91610000000000003</v>
      </c>
      <c r="H572" s="176">
        <v>3.1070000000000002</v>
      </c>
      <c r="I572" s="176">
        <v>4.5449000000000002</v>
      </c>
      <c r="J572" s="176">
        <v>7.06</v>
      </c>
      <c r="K572" s="176">
        <v>10.1637</v>
      </c>
      <c r="L572" s="176">
        <v>40.134700000000002</v>
      </c>
      <c r="M572" s="176">
        <v>4.5819000000000001</v>
      </c>
      <c r="N572" s="176">
        <v>8.1824999999999992</v>
      </c>
      <c r="O572" s="176"/>
      <c r="P572" s="176"/>
      <c r="Q572" s="176">
        <v>11.1675</v>
      </c>
      <c r="R572" s="176"/>
      <c r="S572" s="118" t="s">
        <v>1881</v>
      </c>
    </row>
    <row r="573" spans="1:19" x14ac:dyDescent="0.3">
      <c r="A573" s="172" t="s">
        <v>368</v>
      </c>
      <c r="B573" s="172" t="s">
        <v>288</v>
      </c>
      <c r="C573" s="172">
        <v>147544</v>
      </c>
      <c r="D573" s="175">
        <v>44158</v>
      </c>
      <c r="E573" s="176">
        <v>10.9693</v>
      </c>
      <c r="F573" s="176">
        <v>0.89770000000000005</v>
      </c>
      <c r="G573" s="176">
        <v>0.89770000000000005</v>
      </c>
      <c r="H573" s="176">
        <v>3.0446</v>
      </c>
      <c r="I573" s="176">
        <v>4.4565999999999999</v>
      </c>
      <c r="J573" s="176">
        <v>6.8590999999999998</v>
      </c>
      <c r="K573" s="176">
        <v>9.5418000000000003</v>
      </c>
      <c r="L573" s="176">
        <v>38.58</v>
      </c>
      <c r="M573" s="176">
        <v>2.8542000000000001</v>
      </c>
      <c r="N573" s="176">
        <v>5.8333000000000004</v>
      </c>
      <c r="O573" s="176"/>
      <c r="P573" s="176"/>
      <c r="Q573" s="176">
        <v>8.7629000000000001</v>
      </c>
      <c r="R573" s="176"/>
      <c r="S573" s="118" t="s">
        <v>1877</v>
      </c>
    </row>
    <row r="574" spans="1:19" x14ac:dyDescent="0.3">
      <c r="A574" s="172" t="s">
        <v>368</v>
      </c>
      <c r="B574" s="172" t="s">
        <v>289</v>
      </c>
      <c r="C574" s="172">
        <v>107288</v>
      </c>
      <c r="D574" s="175">
        <v>44158</v>
      </c>
      <c r="E574" s="176">
        <v>20.288499999999999</v>
      </c>
      <c r="F574" s="176">
        <v>0.69530000000000003</v>
      </c>
      <c r="G574" s="176">
        <v>0.69530000000000003</v>
      </c>
      <c r="H574" s="176">
        <v>3.6158000000000001</v>
      </c>
      <c r="I574" s="176">
        <v>6.4649999999999999</v>
      </c>
      <c r="J574" s="176">
        <v>12.1959</v>
      </c>
      <c r="K574" s="176">
        <v>17.372299999999999</v>
      </c>
      <c r="L574" s="176">
        <v>49.882199999999997</v>
      </c>
      <c r="M574" s="176">
        <v>5.7861000000000002</v>
      </c>
      <c r="N574" s="176">
        <v>13.053000000000001</v>
      </c>
      <c r="O574" s="176">
        <v>7.6211000000000002</v>
      </c>
      <c r="P574" s="176">
        <v>12.9026</v>
      </c>
      <c r="Q574" s="176">
        <v>5.7484999999999999</v>
      </c>
      <c r="R574" s="176">
        <v>14.2498</v>
      </c>
      <c r="S574" s="118" t="s">
        <v>1877</v>
      </c>
    </row>
    <row r="575" spans="1:19" x14ac:dyDescent="0.3">
      <c r="A575" s="172" t="s">
        <v>368</v>
      </c>
      <c r="B575" s="172" t="s">
        <v>186</v>
      </c>
      <c r="C575" s="172">
        <v>120494</v>
      </c>
      <c r="D575" s="175">
        <v>44158</v>
      </c>
      <c r="E575" s="176">
        <v>22.116099999999999</v>
      </c>
      <c r="F575" s="176">
        <v>0.70120000000000005</v>
      </c>
      <c r="G575" s="176">
        <v>0.70120000000000005</v>
      </c>
      <c r="H575" s="176">
        <v>3.6368</v>
      </c>
      <c r="I575" s="176">
        <v>6.4953000000000003</v>
      </c>
      <c r="J575" s="176">
        <v>12.267300000000001</v>
      </c>
      <c r="K575" s="176">
        <v>17.598800000000001</v>
      </c>
      <c r="L575" s="176">
        <v>50.4527</v>
      </c>
      <c r="M575" s="176">
        <v>6.3902999999999999</v>
      </c>
      <c r="N575" s="176">
        <v>13.9054</v>
      </c>
      <c r="O575" s="176">
        <v>8.4298000000000002</v>
      </c>
      <c r="P575" s="176">
        <v>14.222899999999999</v>
      </c>
      <c r="Q575" s="176">
        <v>15.375999999999999</v>
      </c>
      <c r="R575" s="176">
        <v>15.106999999999999</v>
      </c>
      <c r="S575" s="118" t="s">
        <v>1894</v>
      </c>
    </row>
    <row r="576" spans="1:19" x14ac:dyDescent="0.3">
      <c r="A576" s="172" t="s">
        <v>368</v>
      </c>
      <c r="B576" s="172" t="s">
        <v>290</v>
      </c>
      <c r="C576" s="172">
        <v>103339</v>
      </c>
      <c r="D576" s="175">
        <v>44158</v>
      </c>
      <c r="E576" s="176">
        <v>50.225000000000001</v>
      </c>
      <c r="F576" s="176">
        <v>0.91420000000000001</v>
      </c>
      <c r="G576" s="176">
        <v>0.91420000000000001</v>
      </c>
      <c r="H576" s="176">
        <v>2.1332</v>
      </c>
      <c r="I576" s="176">
        <v>3.4180999999999999</v>
      </c>
      <c r="J576" s="176">
        <v>7.5481999999999996</v>
      </c>
      <c r="K576" s="176">
        <v>12.1469</v>
      </c>
      <c r="L576" s="176">
        <v>39.339700000000001</v>
      </c>
      <c r="M576" s="176">
        <v>2.6278000000000001</v>
      </c>
      <c r="N576" s="176">
        <v>9.9207999999999998</v>
      </c>
      <c r="O576" s="176">
        <v>5.9683000000000002</v>
      </c>
      <c r="P576" s="176">
        <v>10.8643</v>
      </c>
      <c r="Q576" s="176">
        <v>11.350899999999999</v>
      </c>
      <c r="R576" s="176">
        <v>12.1401</v>
      </c>
      <c r="S576" s="118" t="s">
        <v>1894</v>
      </c>
    </row>
    <row r="577" spans="1:19" x14ac:dyDescent="0.3">
      <c r="A577" s="172" t="s">
        <v>368</v>
      </c>
      <c r="B577" s="172" t="s">
        <v>187</v>
      </c>
      <c r="C577" s="172">
        <v>119773</v>
      </c>
      <c r="D577" s="175">
        <v>44158</v>
      </c>
      <c r="E577" s="176">
        <v>55.451000000000001</v>
      </c>
      <c r="F577" s="176">
        <v>0.9264</v>
      </c>
      <c r="G577" s="176">
        <v>0.9264</v>
      </c>
      <c r="H577" s="176">
        <v>2.1705000000000001</v>
      </c>
      <c r="I577" s="176">
        <v>3.4687999999999999</v>
      </c>
      <c r="J577" s="176">
        <v>7.6656000000000004</v>
      </c>
      <c r="K577" s="176">
        <v>12.515499999999999</v>
      </c>
      <c r="L577" s="176">
        <v>40.2545</v>
      </c>
      <c r="M577" s="176">
        <v>3.6234999999999999</v>
      </c>
      <c r="N577" s="176">
        <v>11.318300000000001</v>
      </c>
      <c r="O577" s="176">
        <v>7.2271000000000001</v>
      </c>
      <c r="P577" s="176">
        <v>12.3149</v>
      </c>
      <c r="Q577" s="176">
        <v>13.551299999999999</v>
      </c>
      <c r="R577" s="176">
        <v>13.503500000000001</v>
      </c>
      <c r="S577" s="118" t="s">
        <v>1881</v>
      </c>
    </row>
    <row r="578" spans="1:19" x14ac:dyDescent="0.3">
      <c r="A578" s="172" t="s">
        <v>368</v>
      </c>
      <c r="B578" s="172" t="s">
        <v>188</v>
      </c>
      <c r="C578" s="172">
        <v>119417</v>
      </c>
      <c r="D578" s="175">
        <v>44158</v>
      </c>
      <c r="E578" s="176">
        <v>61.901000000000003</v>
      </c>
      <c r="F578" s="176">
        <v>0.80120000000000002</v>
      </c>
      <c r="G578" s="176">
        <v>0.80120000000000002</v>
      </c>
      <c r="H578" s="176">
        <v>2.4241000000000001</v>
      </c>
      <c r="I578" s="176">
        <v>4.0842999999999998</v>
      </c>
      <c r="J578" s="176">
        <v>8.2203999999999997</v>
      </c>
      <c r="K578" s="176">
        <v>12.0421</v>
      </c>
      <c r="L578" s="176">
        <v>38.894199999999998</v>
      </c>
      <c r="M578" s="176">
        <v>4.5377999999999998</v>
      </c>
      <c r="N578" s="176">
        <v>8.9154</v>
      </c>
      <c r="O578" s="176">
        <v>2.6198999999999999</v>
      </c>
      <c r="P578" s="176">
        <v>10.438000000000001</v>
      </c>
      <c r="Q578" s="176">
        <v>12.9521</v>
      </c>
      <c r="R578" s="176">
        <v>6.2436999999999996</v>
      </c>
      <c r="S578" s="118" t="s">
        <v>1881</v>
      </c>
    </row>
    <row r="579" spans="1:19" x14ac:dyDescent="0.3">
      <c r="A579" s="172" t="s">
        <v>368</v>
      </c>
      <c r="B579" s="172" t="s">
        <v>291</v>
      </c>
      <c r="C579" s="172">
        <v>118047</v>
      </c>
      <c r="D579" s="175">
        <v>44158</v>
      </c>
      <c r="E579" s="176">
        <v>58.863</v>
      </c>
      <c r="F579" s="176">
        <v>0.79630000000000001</v>
      </c>
      <c r="G579" s="176">
        <v>0.79630000000000001</v>
      </c>
      <c r="H579" s="176">
        <v>2.4060999999999999</v>
      </c>
      <c r="I579" s="176">
        <v>4.0571000000000002</v>
      </c>
      <c r="J579" s="176">
        <v>8.1602999999999994</v>
      </c>
      <c r="K579" s="176">
        <v>11.8558</v>
      </c>
      <c r="L579" s="176">
        <v>38.449100000000001</v>
      </c>
      <c r="M579" s="176">
        <v>4.0460000000000003</v>
      </c>
      <c r="N579" s="176">
        <v>8.2558000000000007</v>
      </c>
      <c r="O579" s="176">
        <v>1.9784999999999999</v>
      </c>
      <c r="P579" s="176">
        <v>9.7005999999999997</v>
      </c>
      <c r="Q579" s="176">
        <v>12.771699999999999</v>
      </c>
      <c r="R579" s="176">
        <v>5.6516999999999999</v>
      </c>
      <c r="S579" s="118" t="s">
        <v>1894</v>
      </c>
    </row>
    <row r="580" spans="1:19" x14ac:dyDescent="0.3">
      <c r="A580" s="172" t="s">
        <v>368</v>
      </c>
      <c r="B580" s="172" t="s">
        <v>292</v>
      </c>
      <c r="C580" s="172">
        <v>100865</v>
      </c>
      <c r="D580" s="175">
        <v>44158</v>
      </c>
      <c r="E580" s="176">
        <v>73.602099999999993</v>
      </c>
      <c r="F580" s="176">
        <v>0.38819999999999999</v>
      </c>
      <c r="G580" s="176">
        <v>0.38819999999999999</v>
      </c>
      <c r="H580" s="176">
        <v>2.1280000000000001</v>
      </c>
      <c r="I580" s="176">
        <v>3.6158999999999999</v>
      </c>
      <c r="J580" s="176">
        <v>8.2780000000000005</v>
      </c>
      <c r="K580" s="176">
        <v>13.2493</v>
      </c>
      <c r="L580" s="176">
        <v>36.776400000000002</v>
      </c>
      <c r="M580" s="176">
        <v>-3.0312000000000001</v>
      </c>
      <c r="N580" s="176">
        <v>3.7766999999999999</v>
      </c>
      <c r="O580" s="176">
        <v>5.6779000000000002</v>
      </c>
      <c r="P580" s="176">
        <v>9.5681999999999992</v>
      </c>
      <c r="Q580" s="176">
        <v>9.0496999999999996</v>
      </c>
      <c r="R580" s="176">
        <v>8.9853000000000005</v>
      </c>
      <c r="S580" s="118" t="s">
        <v>1894</v>
      </c>
    </row>
    <row r="581" spans="1:19" x14ac:dyDescent="0.3">
      <c r="A581" s="172" t="s">
        <v>368</v>
      </c>
      <c r="B581" s="172" t="s">
        <v>189</v>
      </c>
      <c r="C581" s="172">
        <v>120270</v>
      </c>
      <c r="D581" s="175">
        <v>44158</v>
      </c>
      <c r="E581" s="176">
        <v>79.579800000000006</v>
      </c>
      <c r="F581" s="176">
        <v>0.39839999999999998</v>
      </c>
      <c r="G581" s="176">
        <v>0.39839999999999998</v>
      </c>
      <c r="H581" s="176">
        <v>2.1627999999999998</v>
      </c>
      <c r="I581" s="176">
        <v>3.6652999999999998</v>
      </c>
      <c r="J581" s="176">
        <v>8.3905999999999992</v>
      </c>
      <c r="K581" s="176">
        <v>13.6111</v>
      </c>
      <c r="L581" s="176">
        <v>37.643700000000003</v>
      </c>
      <c r="M581" s="176">
        <v>-2.0943999999999998</v>
      </c>
      <c r="N581" s="176">
        <v>5.0366</v>
      </c>
      <c r="O581" s="176">
        <v>6.9161999999999999</v>
      </c>
      <c r="P581" s="176">
        <v>10.7576</v>
      </c>
      <c r="Q581" s="176">
        <v>13.146699999999999</v>
      </c>
      <c r="R581" s="176">
        <v>10.2295</v>
      </c>
      <c r="S581" s="118" t="s">
        <v>1877</v>
      </c>
    </row>
    <row r="582" spans="1:19" x14ac:dyDescent="0.3">
      <c r="A582" s="172" t="s">
        <v>368</v>
      </c>
      <c r="B582" s="172" t="s">
        <v>434</v>
      </c>
      <c r="C582" s="172">
        <v>139781</v>
      </c>
      <c r="D582" s="175">
        <v>44158</v>
      </c>
      <c r="E582" s="176">
        <v>13.490600000000001</v>
      </c>
      <c r="F582" s="176">
        <v>0.62429999999999997</v>
      </c>
      <c r="G582" s="176">
        <v>0.62429999999999997</v>
      </c>
      <c r="H582" s="176">
        <v>2.1211000000000002</v>
      </c>
      <c r="I582" s="176">
        <v>3.8018000000000001</v>
      </c>
      <c r="J582" s="176">
        <v>8.3042999999999996</v>
      </c>
      <c r="K582" s="176">
        <v>11.0082</v>
      </c>
      <c r="L582" s="176">
        <v>37.754800000000003</v>
      </c>
      <c r="M582" s="176">
        <v>4.8529999999999998</v>
      </c>
      <c r="N582" s="176">
        <v>8.0874000000000006</v>
      </c>
      <c r="O582" s="176">
        <v>2.3679000000000001</v>
      </c>
      <c r="P582" s="176"/>
      <c r="Q582" s="176">
        <v>7.5732999999999997</v>
      </c>
      <c r="R582" s="176">
        <v>8.3714999999999993</v>
      </c>
      <c r="S582" s="118" t="s">
        <v>1877</v>
      </c>
    </row>
    <row r="583" spans="1:19" x14ac:dyDescent="0.3">
      <c r="A583" s="172" t="s">
        <v>368</v>
      </c>
      <c r="B583" s="172" t="s">
        <v>435</v>
      </c>
      <c r="C583" s="172">
        <v>139783</v>
      </c>
      <c r="D583" s="175">
        <v>44158</v>
      </c>
      <c r="E583" s="176">
        <v>12.412599999999999</v>
      </c>
      <c r="F583" s="176">
        <v>0.61119999999999997</v>
      </c>
      <c r="G583" s="176">
        <v>0.61119999999999997</v>
      </c>
      <c r="H583" s="176">
        <v>2.0756000000000001</v>
      </c>
      <c r="I583" s="176">
        <v>3.7374000000000001</v>
      </c>
      <c r="J583" s="176">
        <v>8.1556999999999995</v>
      </c>
      <c r="K583" s="176">
        <v>10.5366</v>
      </c>
      <c r="L583" s="176">
        <v>36.582299999999996</v>
      </c>
      <c r="M583" s="176">
        <v>3.5065</v>
      </c>
      <c r="N583" s="176">
        <v>6.2732000000000001</v>
      </c>
      <c r="O583" s="176">
        <v>0.45269999999999999</v>
      </c>
      <c r="P583" s="176"/>
      <c r="Q583" s="176">
        <v>5.4108999999999998</v>
      </c>
      <c r="R583" s="176">
        <v>6.5252999999999997</v>
      </c>
      <c r="S583" s="118" t="s">
        <v>1888</v>
      </c>
    </row>
    <row r="584" spans="1:19" x14ac:dyDescent="0.3">
      <c r="A584" s="172" t="s">
        <v>368</v>
      </c>
      <c r="B584" s="172" t="s">
        <v>191</v>
      </c>
      <c r="C584" s="172">
        <v>135781</v>
      </c>
      <c r="D584" s="175">
        <v>44158</v>
      </c>
      <c r="E584" s="176">
        <v>23.123000000000001</v>
      </c>
      <c r="F584" s="176">
        <v>0.4824</v>
      </c>
      <c r="G584" s="176">
        <v>0.4824</v>
      </c>
      <c r="H584" s="176">
        <v>1.7020999999999999</v>
      </c>
      <c r="I584" s="176">
        <v>3.5466000000000002</v>
      </c>
      <c r="J584" s="176">
        <v>8.1120000000000001</v>
      </c>
      <c r="K584" s="176">
        <v>14.555400000000001</v>
      </c>
      <c r="L584" s="176">
        <v>51.477200000000003</v>
      </c>
      <c r="M584" s="176">
        <v>13.015599999999999</v>
      </c>
      <c r="N584" s="176">
        <v>17.096299999999999</v>
      </c>
      <c r="O584" s="176">
        <v>10.7898</v>
      </c>
      <c r="P584" s="176"/>
      <c r="Q584" s="176">
        <v>18.617699999999999</v>
      </c>
      <c r="R584" s="176">
        <v>17.2502</v>
      </c>
      <c r="S584" s="118" t="s">
        <v>1888</v>
      </c>
    </row>
    <row r="585" spans="1:19" x14ac:dyDescent="0.3">
      <c r="A585" s="172" t="s">
        <v>368</v>
      </c>
      <c r="B585" s="172" t="s">
        <v>294</v>
      </c>
      <c r="C585" s="172">
        <v>135784</v>
      </c>
      <c r="D585" s="175">
        <v>44158</v>
      </c>
      <c r="E585" s="176">
        <v>21.539000000000001</v>
      </c>
      <c r="F585" s="176">
        <v>0.46639999999999998</v>
      </c>
      <c r="G585" s="176">
        <v>0.46639999999999998</v>
      </c>
      <c r="H585" s="176">
        <v>1.6566000000000001</v>
      </c>
      <c r="I585" s="176">
        <v>3.4832000000000001</v>
      </c>
      <c r="J585" s="176">
        <v>7.9702999999999999</v>
      </c>
      <c r="K585" s="176">
        <v>14.113899999999999</v>
      </c>
      <c r="L585" s="176">
        <v>50.328000000000003</v>
      </c>
      <c r="M585" s="176">
        <v>11.7226</v>
      </c>
      <c r="N585" s="176">
        <v>15.317500000000001</v>
      </c>
      <c r="O585" s="176">
        <v>9.2019000000000002</v>
      </c>
      <c r="P585" s="176"/>
      <c r="Q585" s="176">
        <v>16.915600000000001</v>
      </c>
      <c r="R585" s="176">
        <v>15.361499999999999</v>
      </c>
      <c r="S585" s="118" t="s">
        <v>1891</v>
      </c>
    </row>
    <row r="586" spans="1:19" x14ac:dyDescent="0.3">
      <c r="A586" s="172" t="s">
        <v>368</v>
      </c>
      <c r="B586" s="172" t="s">
        <v>192</v>
      </c>
      <c r="C586" s="172">
        <v>133386</v>
      </c>
      <c r="D586" s="175">
        <v>44158</v>
      </c>
      <c r="E586" s="176">
        <v>20.351800000000001</v>
      </c>
      <c r="F586" s="176">
        <v>-0.1124</v>
      </c>
      <c r="G586" s="176">
        <v>-0.1124</v>
      </c>
      <c r="H586" s="176">
        <v>2.1537999999999999</v>
      </c>
      <c r="I586" s="176">
        <v>5.0529000000000002</v>
      </c>
      <c r="J586" s="176">
        <v>10.275600000000001</v>
      </c>
      <c r="K586" s="176">
        <v>13.6052</v>
      </c>
      <c r="L586" s="176">
        <v>38.860399999999998</v>
      </c>
      <c r="M586" s="176">
        <v>-2.6532</v>
      </c>
      <c r="N586" s="176">
        <v>4.3318000000000003</v>
      </c>
      <c r="O586" s="176">
        <v>4.6051000000000002</v>
      </c>
      <c r="P586" s="176">
        <v>12.6904</v>
      </c>
      <c r="Q586" s="176">
        <v>12.9297</v>
      </c>
      <c r="R586" s="176">
        <v>9.7754999999999992</v>
      </c>
      <c r="S586" s="118" t="s">
        <v>1891</v>
      </c>
    </row>
    <row r="587" spans="1:19" x14ac:dyDescent="0.3">
      <c r="A587" s="172" t="s">
        <v>368</v>
      </c>
      <c r="B587" s="172" t="s">
        <v>295</v>
      </c>
      <c r="C587" s="172">
        <v>133385</v>
      </c>
      <c r="D587" s="175">
        <v>44158</v>
      </c>
      <c r="E587" s="176">
        <v>18.805499999999999</v>
      </c>
      <c r="F587" s="176">
        <v>-0.1232</v>
      </c>
      <c r="G587" s="176">
        <v>-0.1232</v>
      </c>
      <c r="H587" s="176">
        <v>2.1156000000000001</v>
      </c>
      <c r="I587" s="176">
        <v>4.9977</v>
      </c>
      <c r="J587" s="176">
        <v>10.147</v>
      </c>
      <c r="K587" s="176">
        <v>13.195499999999999</v>
      </c>
      <c r="L587" s="176">
        <v>37.859099999999998</v>
      </c>
      <c r="M587" s="176">
        <v>-3.6707000000000001</v>
      </c>
      <c r="N587" s="176">
        <v>2.9146999999999998</v>
      </c>
      <c r="O587" s="176">
        <v>3.2568000000000001</v>
      </c>
      <c r="P587" s="176">
        <v>11.152699999999999</v>
      </c>
      <c r="Q587" s="176">
        <v>11.413</v>
      </c>
      <c r="R587" s="176">
        <v>8.3222000000000005</v>
      </c>
      <c r="S587" s="118" t="s">
        <v>1891</v>
      </c>
    </row>
    <row r="588" spans="1:19" x14ac:dyDescent="0.3">
      <c r="A588" s="172" t="s">
        <v>368</v>
      </c>
      <c r="B588" s="172" t="s">
        <v>296</v>
      </c>
      <c r="C588" s="172">
        <v>103196</v>
      </c>
      <c r="D588" s="175">
        <v>44158</v>
      </c>
      <c r="E588" s="176">
        <v>50.947899999999997</v>
      </c>
      <c r="F588" s="176">
        <v>0.3332</v>
      </c>
      <c r="G588" s="176">
        <v>0.3332</v>
      </c>
      <c r="H588" s="176">
        <v>1.9415</v>
      </c>
      <c r="I588" s="176">
        <v>3.8321000000000001</v>
      </c>
      <c r="J588" s="176">
        <v>8.3050999999999995</v>
      </c>
      <c r="K588" s="176">
        <v>10.7806</v>
      </c>
      <c r="L588" s="176">
        <v>40.521500000000003</v>
      </c>
      <c r="M588" s="176">
        <v>-6.1538000000000004</v>
      </c>
      <c r="N588" s="176">
        <v>-5.7092999999999998</v>
      </c>
      <c r="O588" s="176">
        <v>-8.6286000000000005</v>
      </c>
      <c r="P588" s="176">
        <v>2.9359000000000002</v>
      </c>
      <c r="Q588" s="176">
        <v>11.319699999999999</v>
      </c>
      <c r="R588" s="176">
        <v>-2.2568000000000001</v>
      </c>
      <c r="S588" s="118" t="s">
        <v>1891</v>
      </c>
    </row>
    <row r="589" spans="1:19" x14ac:dyDescent="0.3">
      <c r="A589" s="172" t="s">
        <v>368</v>
      </c>
      <c r="B589" s="172" t="s">
        <v>193</v>
      </c>
      <c r="C589" s="172">
        <v>118803</v>
      </c>
      <c r="D589" s="175">
        <v>44158</v>
      </c>
      <c r="E589" s="176">
        <v>54.140099999999997</v>
      </c>
      <c r="F589" s="176">
        <v>0.34050000000000002</v>
      </c>
      <c r="G589" s="176">
        <v>0.34050000000000002</v>
      </c>
      <c r="H589" s="176">
        <v>1.9651000000000001</v>
      </c>
      <c r="I589" s="176">
        <v>3.8624999999999998</v>
      </c>
      <c r="J589" s="176">
        <v>8.3713999999999995</v>
      </c>
      <c r="K589" s="176">
        <v>10.978999999999999</v>
      </c>
      <c r="L589" s="176">
        <v>41.0214</v>
      </c>
      <c r="M589" s="176">
        <v>-5.6382000000000003</v>
      </c>
      <c r="N589" s="176">
        <v>-5.0362</v>
      </c>
      <c r="O589" s="176">
        <v>-7.9005999999999998</v>
      </c>
      <c r="P589" s="176">
        <v>3.7814000000000001</v>
      </c>
      <c r="Q589" s="176">
        <v>10.391500000000001</v>
      </c>
      <c r="R589" s="176">
        <v>-1.5557000000000001</v>
      </c>
      <c r="S589" s="118" t="s">
        <v>1894</v>
      </c>
    </row>
    <row r="590" spans="1:19" x14ac:dyDescent="0.3">
      <c r="A590" s="172" t="s">
        <v>368</v>
      </c>
      <c r="B590" s="172" t="s">
        <v>194</v>
      </c>
      <c r="C590" s="172">
        <v>147481</v>
      </c>
      <c r="D590" s="175">
        <v>44158</v>
      </c>
      <c r="E590" s="176">
        <v>13.2157</v>
      </c>
      <c r="F590" s="176">
        <v>0.88629999999999998</v>
      </c>
      <c r="G590" s="176">
        <v>0.88629999999999998</v>
      </c>
      <c r="H590" s="176">
        <v>1.4073</v>
      </c>
      <c r="I590" s="176">
        <v>3.4198</v>
      </c>
      <c r="J590" s="176">
        <v>4.1188000000000002</v>
      </c>
      <c r="K590" s="176">
        <v>10.379200000000001</v>
      </c>
      <c r="L590" s="176">
        <v>43.005400000000002</v>
      </c>
      <c r="M590" s="176">
        <v>18.799199999999999</v>
      </c>
      <c r="N590" s="176">
        <v>23.200299999999999</v>
      </c>
      <c r="O590" s="176"/>
      <c r="P590" s="176"/>
      <c r="Q590" s="176">
        <v>23.188300000000002</v>
      </c>
      <c r="R590" s="176"/>
      <c r="S590" s="118" t="s">
        <v>1894</v>
      </c>
    </row>
    <row r="591" spans="1:19" x14ac:dyDescent="0.3">
      <c r="A591" s="172" t="s">
        <v>368</v>
      </c>
      <c r="B591" s="172" t="s">
        <v>297</v>
      </c>
      <c r="C591" s="172">
        <v>147482</v>
      </c>
      <c r="D591" s="175">
        <v>44158</v>
      </c>
      <c r="E591" s="176">
        <v>13.001899999999999</v>
      </c>
      <c r="F591" s="176">
        <v>0.87590000000000001</v>
      </c>
      <c r="G591" s="176">
        <v>0.87590000000000001</v>
      </c>
      <c r="H591" s="176">
        <v>1.3722000000000001</v>
      </c>
      <c r="I591" s="176">
        <v>3.3702000000000001</v>
      </c>
      <c r="J591" s="176">
        <v>4.0118999999999998</v>
      </c>
      <c r="K591" s="176">
        <v>10.043799999999999</v>
      </c>
      <c r="L591" s="176">
        <v>42.133000000000003</v>
      </c>
      <c r="M591" s="176">
        <v>17.694099999999999</v>
      </c>
      <c r="N591" s="176">
        <v>21.679099999999998</v>
      </c>
      <c r="O591" s="176"/>
      <c r="P591" s="176"/>
      <c r="Q591" s="176">
        <v>21.694700000000001</v>
      </c>
      <c r="R591" s="176"/>
      <c r="S591" s="118" t="s">
        <v>1893</v>
      </c>
    </row>
    <row r="592" spans="1:19" x14ac:dyDescent="0.3">
      <c r="A592" s="172" t="s">
        <v>368</v>
      </c>
      <c r="B592" s="172" t="s">
        <v>195</v>
      </c>
      <c r="C592" s="172">
        <v>135601</v>
      </c>
      <c r="D592" s="175">
        <v>44158</v>
      </c>
      <c r="E592" s="176">
        <v>16.899999999999999</v>
      </c>
      <c r="F592" s="176">
        <v>0.83530000000000004</v>
      </c>
      <c r="G592" s="176">
        <v>0.83530000000000004</v>
      </c>
      <c r="H592" s="176">
        <v>2.3622000000000001</v>
      </c>
      <c r="I592" s="176">
        <v>4.3853999999999997</v>
      </c>
      <c r="J592" s="176">
        <v>8.2638999999999996</v>
      </c>
      <c r="K592" s="176">
        <v>10.026</v>
      </c>
      <c r="L592" s="176">
        <v>38.638199999999998</v>
      </c>
      <c r="M592" s="176">
        <v>8.5420999999999996</v>
      </c>
      <c r="N592" s="176">
        <v>9.5268999999999995</v>
      </c>
      <c r="O592" s="176">
        <v>5.8444000000000003</v>
      </c>
      <c r="P592" s="176"/>
      <c r="Q592" s="176">
        <v>11.168200000000001</v>
      </c>
      <c r="R592" s="176">
        <v>10.8734</v>
      </c>
      <c r="S592" s="118" t="s">
        <v>1893</v>
      </c>
    </row>
    <row r="593" spans="1:19" x14ac:dyDescent="0.3">
      <c r="A593" s="172" t="s">
        <v>368</v>
      </c>
      <c r="B593" s="172" t="s">
        <v>298</v>
      </c>
      <c r="C593" s="172">
        <v>135598</v>
      </c>
      <c r="D593" s="175">
        <v>44158</v>
      </c>
      <c r="E593" s="176">
        <v>15.77</v>
      </c>
      <c r="F593" s="176">
        <v>0.83120000000000005</v>
      </c>
      <c r="G593" s="176">
        <v>0.83120000000000005</v>
      </c>
      <c r="H593" s="176">
        <v>2.3361000000000001</v>
      </c>
      <c r="I593" s="176">
        <v>4.3680000000000003</v>
      </c>
      <c r="J593" s="176">
        <v>8.1618999999999993</v>
      </c>
      <c r="K593" s="176">
        <v>9.7424999999999997</v>
      </c>
      <c r="L593" s="176">
        <v>37.849699999999999</v>
      </c>
      <c r="M593" s="176">
        <v>7.4983000000000004</v>
      </c>
      <c r="N593" s="176">
        <v>8.0876999999999999</v>
      </c>
      <c r="O593" s="176">
        <v>4.1188000000000002</v>
      </c>
      <c r="P593" s="176"/>
      <c r="Q593" s="176">
        <v>9.6266999999999996</v>
      </c>
      <c r="R593" s="176">
        <v>9.2344000000000008</v>
      </c>
      <c r="S593" s="118" t="s">
        <v>1894</v>
      </c>
    </row>
    <row r="594" spans="1:19" x14ac:dyDescent="0.3">
      <c r="A594" s="172" t="s">
        <v>368</v>
      </c>
      <c r="B594" s="172" t="s">
        <v>299</v>
      </c>
      <c r="C594" s="172">
        <v>101815</v>
      </c>
      <c r="D594" s="175">
        <v>44158</v>
      </c>
      <c r="E594" s="176">
        <v>630.08654363613005</v>
      </c>
      <c r="F594" s="176">
        <v>0.25929999999999997</v>
      </c>
      <c r="G594" s="176">
        <v>0.25929999999999997</v>
      </c>
      <c r="H594" s="176">
        <v>1.9117</v>
      </c>
      <c r="I594" s="176">
        <v>3.4533</v>
      </c>
      <c r="J594" s="176">
        <v>9.1776999999999997</v>
      </c>
      <c r="K594" s="176">
        <v>11.8767</v>
      </c>
      <c r="L594" s="176">
        <v>42.627200000000002</v>
      </c>
      <c r="M594" s="176">
        <v>7.86</v>
      </c>
      <c r="N594" s="176">
        <v>11.4955</v>
      </c>
      <c r="O594" s="176">
        <v>1.4436</v>
      </c>
      <c r="P594" s="176">
        <v>7.3784999999999998</v>
      </c>
      <c r="Q594" s="176">
        <v>18.290900000000001</v>
      </c>
      <c r="R594" s="176">
        <v>7.0666000000000002</v>
      </c>
      <c r="S594" s="118" t="s">
        <v>1894</v>
      </c>
    </row>
    <row r="595" spans="1:19" x14ac:dyDescent="0.3">
      <c r="A595" s="172" t="s">
        <v>368</v>
      </c>
      <c r="B595" s="172" t="s">
        <v>196</v>
      </c>
      <c r="C595" s="172">
        <v>119486</v>
      </c>
      <c r="D595" s="175">
        <v>44158</v>
      </c>
      <c r="E595" s="176">
        <v>221.79</v>
      </c>
      <c r="F595" s="176">
        <v>0.26219999999999999</v>
      </c>
      <c r="G595" s="176">
        <v>0.26219999999999999</v>
      </c>
      <c r="H595" s="176">
        <v>1.9209000000000001</v>
      </c>
      <c r="I595" s="176">
        <v>3.4661</v>
      </c>
      <c r="J595" s="176">
        <v>9.2185000000000006</v>
      </c>
      <c r="K595" s="176">
        <v>11.9925</v>
      </c>
      <c r="L595" s="176">
        <v>42.924300000000002</v>
      </c>
      <c r="M595" s="176">
        <v>8.1954999999999991</v>
      </c>
      <c r="N595" s="176">
        <v>11.952999999999999</v>
      </c>
      <c r="O595" s="176">
        <v>1.86</v>
      </c>
      <c r="P595" s="176">
        <v>7.9161999999999999</v>
      </c>
      <c r="Q595" s="176">
        <v>10.3544</v>
      </c>
      <c r="R595" s="176">
        <v>7.4569999999999999</v>
      </c>
      <c r="S595" s="118" t="s">
        <v>1877</v>
      </c>
    </row>
    <row r="596" spans="1:19" x14ac:dyDescent="0.3">
      <c r="A596" s="172" t="s">
        <v>368</v>
      </c>
      <c r="B596" s="172" t="s">
        <v>300</v>
      </c>
      <c r="C596" s="172">
        <v>100156</v>
      </c>
      <c r="D596" s="175">
        <v>44158</v>
      </c>
      <c r="E596" s="176">
        <v>343.92229019223703</v>
      </c>
      <c r="F596" s="176">
        <v>0.27710000000000001</v>
      </c>
      <c r="G596" s="176">
        <v>0.27710000000000001</v>
      </c>
      <c r="H596" s="176">
        <v>1.9132</v>
      </c>
      <c r="I596" s="176">
        <v>3.3921000000000001</v>
      </c>
      <c r="J596" s="176">
        <v>9.1018000000000008</v>
      </c>
      <c r="K596" s="176">
        <v>11.694100000000001</v>
      </c>
      <c r="L596" s="176">
        <v>41.899500000000003</v>
      </c>
      <c r="M596" s="176">
        <v>8.1084999999999994</v>
      </c>
      <c r="N596" s="176">
        <v>11.7598</v>
      </c>
      <c r="O596" s="176">
        <v>1.6449</v>
      </c>
      <c r="P596" s="176">
        <v>10.3782</v>
      </c>
      <c r="Q596" s="176">
        <v>15.422700000000001</v>
      </c>
      <c r="R596" s="176">
        <v>7.4237000000000002</v>
      </c>
      <c r="S596" s="118" t="s">
        <v>1877</v>
      </c>
    </row>
    <row r="597" spans="1:19" x14ac:dyDescent="0.3">
      <c r="A597" s="172" t="s">
        <v>368</v>
      </c>
      <c r="B597" s="172" t="s">
        <v>197</v>
      </c>
      <c r="C597" s="172">
        <v>119489</v>
      </c>
      <c r="D597" s="175">
        <v>44158</v>
      </c>
      <c r="E597" s="176">
        <v>237.52</v>
      </c>
      <c r="F597" s="176">
        <v>0.27860000000000001</v>
      </c>
      <c r="G597" s="176">
        <v>0.27860000000000001</v>
      </c>
      <c r="H597" s="176">
        <v>1.9268000000000001</v>
      </c>
      <c r="I597" s="176">
        <v>3.4134000000000002</v>
      </c>
      <c r="J597" s="176">
        <v>9.1494</v>
      </c>
      <c r="K597" s="176">
        <v>11.837300000000001</v>
      </c>
      <c r="L597" s="176">
        <v>42.261600000000001</v>
      </c>
      <c r="M597" s="176">
        <v>8.5210000000000008</v>
      </c>
      <c r="N597" s="176">
        <v>12.3292</v>
      </c>
      <c r="O597" s="176">
        <v>2.2789999999999999</v>
      </c>
      <c r="P597" s="176">
        <v>10.960100000000001</v>
      </c>
      <c r="Q597" s="176">
        <v>13.7775</v>
      </c>
      <c r="R597" s="176">
        <v>7.9653999999999998</v>
      </c>
      <c r="S597" s="118" t="s">
        <v>1894</v>
      </c>
    </row>
    <row r="598" spans="1:19" x14ac:dyDescent="0.3">
      <c r="A598" s="172" t="s">
        <v>368</v>
      </c>
      <c r="B598" s="172" t="s">
        <v>301</v>
      </c>
      <c r="C598" s="172">
        <v>100175</v>
      </c>
      <c r="D598" s="175">
        <v>44158</v>
      </c>
      <c r="E598" s="176">
        <v>122.28740000000001</v>
      </c>
      <c r="F598" s="176">
        <v>1.0589999999999999</v>
      </c>
      <c r="G598" s="176">
        <v>1.0589999999999999</v>
      </c>
      <c r="H598" s="176">
        <v>2.1932999999999998</v>
      </c>
      <c r="I598" s="176">
        <v>2.9521999999999999</v>
      </c>
      <c r="J598" s="176">
        <v>5.2874999999999996</v>
      </c>
      <c r="K598" s="176">
        <v>8.2459000000000007</v>
      </c>
      <c r="L598" s="176">
        <v>49.872500000000002</v>
      </c>
      <c r="M598" s="176">
        <v>26.067900000000002</v>
      </c>
      <c r="N598" s="176">
        <v>26.741499999999998</v>
      </c>
      <c r="O598" s="176">
        <v>9.2575000000000003</v>
      </c>
      <c r="P598" s="176">
        <v>15.685</v>
      </c>
      <c r="Q598" s="176">
        <v>12.882</v>
      </c>
      <c r="R598" s="176">
        <v>16.8733</v>
      </c>
      <c r="S598" s="118" t="s">
        <v>1894</v>
      </c>
    </row>
    <row r="599" spans="1:19" x14ac:dyDescent="0.3">
      <c r="A599" s="172" t="s">
        <v>368</v>
      </c>
      <c r="B599" s="172" t="s">
        <v>198</v>
      </c>
      <c r="C599" s="172">
        <v>120847</v>
      </c>
      <c r="D599" s="175">
        <v>44158</v>
      </c>
      <c r="E599" s="176">
        <v>127.6748</v>
      </c>
      <c r="F599" s="176">
        <v>1.0760000000000001</v>
      </c>
      <c r="G599" s="176">
        <v>1.0760000000000001</v>
      </c>
      <c r="H599" s="176">
        <v>2.2532999999999999</v>
      </c>
      <c r="I599" s="176">
        <v>3.0387</v>
      </c>
      <c r="J599" s="176">
        <v>5.4676</v>
      </c>
      <c r="K599" s="176">
        <v>8.7879000000000005</v>
      </c>
      <c r="L599" s="176">
        <v>51.292499999999997</v>
      </c>
      <c r="M599" s="176">
        <v>27.8293</v>
      </c>
      <c r="N599" s="176">
        <v>29.057099999999998</v>
      </c>
      <c r="O599" s="176">
        <v>10.52</v>
      </c>
      <c r="P599" s="176">
        <v>16.513100000000001</v>
      </c>
      <c r="Q599" s="176">
        <v>16.179099999999998</v>
      </c>
      <c r="R599" s="176">
        <v>18.568000000000001</v>
      </c>
      <c r="S599" s="118" t="s">
        <v>1894</v>
      </c>
    </row>
    <row r="600" spans="1:19" x14ac:dyDescent="0.3">
      <c r="A600" s="172" t="s">
        <v>368</v>
      </c>
      <c r="B600" s="172" t="s">
        <v>199</v>
      </c>
      <c r="C600" s="172">
        <v>111549</v>
      </c>
      <c r="D600" s="175">
        <v>44158</v>
      </c>
      <c r="E600" s="176">
        <v>56.53</v>
      </c>
      <c r="F600" s="176">
        <v>0.74850000000000005</v>
      </c>
      <c r="G600" s="176">
        <v>0.74850000000000005</v>
      </c>
      <c r="H600" s="176">
        <v>2.4094000000000002</v>
      </c>
      <c r="I600" s="176">
        <v>4.8600000000000003</v>
      </c>
      <c r="J600" s="176">
        <v>7.6966999999999999</v>
      </c>
      <c r="K600" s="176">
        <v>14.0177</v>
      </c>
      <c r="L600" s="176">
        <v>41.821399999999997</v>
      </c>
      <c r="M600" s="176">
        <v>8.5444999999999993</v>
      </c>
      <c r="N600" s="176">
        <v>7.9229000000000003</v>
      </c>
      <c r="O600" s="176">
        <v>2.3445</v>
      </c>
      <c r="P600" s="176">
        <v>8.5451999999999995</v>
      </c>
      <c r="Q600" s="176">
        <v>15.632199999999999</v>
      </c>
      <c r="R600" s="176">
        <v>4.5239000000000003</v>
      </c>
      <c r="S600" s="118" t="s">
        <v>1894</v>
      </c>
    </row>
    <row r="601" spans="1:19" x14ac:dyDescent="0.3">
      <c r="A601" s="172" t="s">
        <v>368</v>
      </c>
      <c r="B601" s="172" t="s">
        <v>302</v>
      </c>
      <c r="C601" s="172">
        <v>141070</v>
      </c>
      <c r="D601" s="175">
        <v>44158</v>
      </c>
      <c r="E601" s="176">
        <v>55.84</v>
      </c>
      <c r="F601" s="176">
        <v>0.73970000000000002</v>
      </c>
      <c r="G601" s="176">
        <v>0.73970000000000002</v>
      </c>
      <c r="H601" s="176">
        <v>2.4022999999999999</v>
      </c>
      <c r="I601" s="176">
        <v>4.8441999999999998</v>
      </c>
      <c r="J601" s="176">
        <v>7.6536999999999997</v>
      </c>
      <c r="K601" s="176">
        <v>13.866199999999999</v>
      </c>
      <c r="L601" s="176">
        <v>41.474499999999999</v>
      </c>
      <c r="M601" s="176">
        <v>8.1332000000000004</v>
      </c>
      <c r="N601" s="176">
        <v>7.3845999999999998</v>
      </c>
      <c r="O601" s="176">
        <v>1.9654</v>
      </c>
      <c r="P601" s="176">
        <v>8.2042999999999999</v>
      </c>
      <c r="Q601" s="176">
        <v>15.312099999999999</v>
      </c>
      <c r="R601" s="176">
        <v>4.0362999999999998</v>
      </c>
      <c r="S601" s="118" t="s">
        <v>1874</v>
      </c>
    </row>
    <row r="602" spans="1:19" x14ac:dyDescent="0.3">
      <c r="A602" s="172" t="s">
        <v>368</v>
      </c>
      <c r="B602" s="172" t="s">
        <v>370</v>
      </c>
      <c r="C602" s="172">
        <v>119723</v>
      </c>
      <c r="D602" s="175">
        <v>44158</v>
      </c>
      <c r="E602" s="176">
        <v>162.8578</v>
      </c>
      <c r="F602" s="176">
        <v>0.45069999999999999</v>
      </c>
      <c r="G602" s="176">
        <v>0.45069999999999999</v>
      </c>
      <c r="H602" s="176">
        <v>2.7212999999999998</v>
      </c>
      <c r="I602" s="176">
        <v>4.0903999999999998</v>
      </c>
      <c r="J602" s="176">
        <v>6.7119</v>
      </c>
      <c r="K602" s="176">
        <v>7.8874000000000004</v>
      </c>
      <c r="L602" s="176">
        <v>37.017499999999998</v>
      </c>
      <c r="M602" s="176">
        <v>6.6387999999999998</v>
      </c>
      <c r="N602" s="176">
        <v>9.3346999999999998</v>
      </c>
      <c r="O602" s="176">
        <v>2.8403999999999998</v>
      </c>
      <c r="P602" s="176">
        <v>7.8353999999999999</v>
      </c>
      <c r="Q602" s="176">
        <v>11.7835</v>
      </c>
      <c r="R602" s="176">
        <v>8.2546999999999997</v>
      </c>
      <c r="S602" s="118" t="s">
        <v>1874</v>
      </c>
    </row>
    <row r="603" spans="1:19" x14ac:dyDescent="0.3">
      <c r="A603" s="172" t="s">
        <v>368</v>
      </c>
      <c r="B603" s="172" t="s">
        <v>373</v>
      </c>
      <c r="C603" s="172">
        <v>105628</v>
      </c>
      <c r="D603" s="175">
        <v>44158</v>
      </c>
      <c r="E603" s="176">
        <v>482.35474385502198</v>
      </c>
      <c r="F603" s="176">
        <v>0.44579999999999997</v>
      </c>
      <c r="G603" s="176">
        <v>0.44579999999999997</v>
      </c>
      <c r="H603" s="176">
        <v>2.7046999999999999</v>
      </c>
      <c r="I603" s="176">
        <v>4.0666000000000002</v>
      </c>
      <c r="J603" s="176">
        <v>6.6577999999999999</v>
      </c>
      <c r="K603" s="176">
        <v>7.7218999999999998</v>
      </c>
      <c r="L603" s="176">
        <v>36.602699999999999</v>
      </c>
      <c r="M603" s="176">
        <v>6.1433</v>
      </c>
      <c r="N603" s="176">
        <v>8.6468000000000007</v>
      </c>
      <c r="O603" s="176">
        <v>2.1652</v>
      </c>
      <c r="P603" s="176">
        <v>7.1393000000000004</v>
      </c>
      <c r="Q603" s="176">
        <v>15.037800000000001</v>
      </c>
      <c r="R603" s="176">
        <v>7.6044999999999998</v>
      </c>
      <c r="S603" s="118" t="s">
        <v>1877</v>
      </c>
    </row>
    <row r="604" spans="1:19" x14ac:dyDescent="0.3">
      <c r="A604" s="172" t="s">
        <v>368</v>
      </c>
      <c r="B604" s="172" t="s">
        <v>201</v>
      </c>
      <c r="C604" s="172">
        <v>132933</v>
      </c>
      <c r="D604" s="175">
        <v>44158</v>
      </c>
      <c r="E604" s="176">
        <v>16.424800000000001</v>
      </c>
      <c r="F604" s="176">
        <v>1.4383999999999999</v>
      </c>
      <c r="G604" s="176">
        <v>1.4383999999999999</v>
      </c>
      <c r="H604" s="176">
        <v>4.2633000000000001</v>
      </c>
      <c r="I604" s="176">
        <v>5.1947999999999999</v>
      </c>
      <c r="J604" s="176">
        <v>10.337199999999999</v>
      </c>
      <c r="K604" s="176">
        <v>11.884</v>
      </c>
      <c r="L604" s="176">
        <v>52.379199999999997</v>
      </c>
      <c r="M604" s="176">
        <v>13.546200000000001</v>
      </c>
      <c r="N604" s="176">
        <v>18.861799999999999</v>
      </c>
      <c r="O604" s="176">
        <v>3.4914999999999998</v>
      </c>
      <c r="P604" s="176">
        <v>10.786899999999999</v>
      </c>
      <c r="Q604" s="176">
        <v>9.0245999999999995</v>
      </c>
      <c r="R604" s="176">
        <v>14.388999999999999</v>
      </c>
      <c r="S604" s="118" t="s">
        <v>1877</v>
      </c>
    </row>
    <row r="605" spans="1:19" x14ac:dyDescent="0.3">
      <c r="A605" s="172" t="s">
        <v>368</v>
      </c>
      <c r="B605" s="172" t="s">
        <v>306</v>
      </c>
      <c r="C605" s="172">
        <v>132924</v>
      </c>
      <c r="D605" s="175">
        <v>44158</v>
      </c>
      <c r="E605" s="176">
        <v>16.055499999999999</v>
      </c>
      <c r="F605" s="176">
        <v>1.4354</v>
      </c>
      <c r="G605" s="176">
        <v>1.4354</v>
      </c>
      <c r="H605" s="176">
        <v>4.2530999999999999</v>
      </c>
      <c r="I605" s="176">
        <v>5.1798999999999999</v>
      </c>
      <c r="J605" s="176">
        <v>10.303900000000001</v>
      </c>
      <c r="K605" s="176">
        <v>11.7814</v>
      </c>
      <c r="L605" s="176">
        <v>52.105499999999999</v>
      </c>
      <c r="M605" s="176">
        <v>13.2479</v>
      </c>
      <c r="N605" s="176">
        <v>18.447099999999999</v>
      </c>
      <c r="O605" s="176">
        <v>2.8553000000000002</v>
      </c>
      <c r="P605" s="176">
        <v>10.342599999999999</v>
      </c>
      <c r="Q605" s="176">
        <v>8.5970999999999993</v>
      </c>
      <c r="R605" s="176">
        <v>13.8347</v>
      </c>
      <c r="S605" s="118" t="s">
        <v>1881</v>
      </c>
    </row>
    <row r="606" spans="1:19" x14ac:dyDescent="0.3">
      <c r="A606" s="172" t="s">
        <v>368</v>
      </c>
      <c r="B606" s="172" t="s">
        <v>202</v>
      </c>
      <c r="C606" s="172">
        <v>133364</v>
      </c>
      <c r="D606" s="175">
        <v>44158</v>
      </c>
      <c r="E606" s="176">
        <v>17.5063</v>
      </c>
      <c r="F606" s="176">
        <v>1.5052000000000001</v>
      </c>
      <c r="G606" s="176">
        <v>1.5052000000000001</v>
      </c>
      <c r="H606" s="176">
        <v>4.3178000000000001</v>
      </c>
      <c r="I606" s="176">
        <v>5.3112000000000004</v>
      </c>
      <c r="J606" s="176">
        <v>10.399699999999999</v>
      </c>
      <c r="K606" s="176">
        <v>12.192500000000001</v>
      </c>
      <c r="L606" s="176">
        <v>50.843600000000002</v>
      </c>
      <c r="M606" s="176">
        <v>15.5791</v>
      </c>
      <c r="N606" s="176">
        <v>22.2592</v>
      </c>
      <c r="O606" s="176">
        <v>5.0002000000000004</v>
      </c>
      <c r="P606" s="176">
        <v>12.421200000000001</v>
      </c>
      <c r="Q606" s="176">
        <v>10.3675</v>
      </c>
      <c r="R606" s="176">
        <v>16.545100000000001</v>
      </c>
      <c r="S606" s="118" t="s">
        <v>1881</v>
      </c>
    </row>
    <row r="607" spans="1:19" x14ac:dyDescent="0.3">
      <c r="A607" s="172" t="s">
        <v>368</v>
      </c>
      <c r="B607" s="172" t="s">
        <v>305</v>
      </c>
      <c r="C607" s="172">
        <v>133361</v>
      </c>
      <c r="D607" s="175">
        <v>44158</v>
      </c>
      <c r="E607" s="176">
        <v>17.117100000000001</v>
      </c>
      <c r="F607" s="176">
        <v>1.502</v>
      </c>
      <c r="G607" s="176">
        <v>1.502</v>
      </c>
      <c r="H607" s="176">
        <v>4.3076999999999996</v>
      </c>
      <c r="I607" s="176">
        <v>5.2965</v>
      </c>
      <c r="J607" s="176">
        <v>10.3667</v>
      </c>
      <c r="K607" s="176">
        <v>12.091100000000001</v>
      </c>
      <c r="L607" s="176">
        <v>50.576599999999999</v>
      </c>
      <c r="M607" s="176">
        <v>15.2814</v>
      </c>
      <c r="N607" s="176">
        <v>21.839400000000001</v>
      </c>
      <c r="O607" s="176">
        <v>4.3730000000000002</v>
      </c>
      <c r="P607" s="176">
        <v>11.9732</v>
      </c>
      <c r="Q607" s="176">
        <v>9.9297000000000004</v>
      </c>
      <c r="R607" s="176">
        <v>15.985200000000001</v>
      </c>
      <c r="S607" s="118" t="s">
        <v>1896</v>
      </c>
    </row>
    <row r="608" spans="1:19" x14ac:dyDescent="0.3">
      <c r="A608" s="172" t="s">
        <v>368</v>
      </c>
      <c r="B608" s="172" t="s">
        <v>203</v>
      </c>
      <c r="C608" s="172">
        <v>136007</v>
      </c>
      <c r="D608" s="175">
        <v>44158</v>
      </c>
      <c r="E608" s="176">
        <v>17.194299999999998</v>
      </c>
      <c r="F608" s="176">
        <v>1.5293000000000001</v>
      </c>
      <c r="G608" s="176">
        <v>1.5293000000000001</v>
      </c>
      <c r="H608" s="176">
        <v>4.4661999999999997</v>
      </c>
      <c r="I608" s="176">
        <v>5.4405999999999999</v>
      </c>
      <c r="J608" s="176">
        <v>10.6753</v>
      </c>
      <c r="K608" s="176">
        <v>12.0829</v>
      </c>
      <c r="L608" s="176">
        <v>50.717500000000001</v>
      </c>
      <c r="M608" s="176">
        <v>14.485200000000001</v>
      </c>
      <c r="N608" s="176">
        <v>21.3721</v>
      </c>
      <c r="O608" s="176">
        <v>5.6539000000000001</v>
      </c>
      <c r="P608" s="176"/>
      <c r="Q608" s="176">
        <v>12.356400000000001</v>
      </c>
      <c r="R608" s="176">
        <v>16.743600000000001</v>
      </c>
      <c r="S608" s="118" t="s">
        <v>1896</v>
      </c>
    </row>
    <row r="609" spans="1:19" x14ac:dyDescent="0.3">
      <c r="A609" s="172" t="s">
        <v>368</v>
      </c>
      <c r="B609" s="172" t="s">
        <v>304</v>
      </c>
      <c r="C609" s="172">
        <v>136004</v>
      </c>
      <c r="D609" s="175">
        <v>44158</v>
      </c>
      <c r="E609" s="176">
        <v>16.447700000000001</v>
      </c>
      <c r="F609" s="176">
        <v>1.5253000000000001</v>
      </c>
      <c r="G609" s="176">
        <v>1.5253000000000001</v>
      </c>
      <c r="H609" s="176">
        <v>4.4516999999999998</v>
      </c>
      <c r="I609" s="176">
        <v>5.4204999999999997</v>
      </c>
      <c r="J609" s="176">
        <v>10.6286</v>
      </c>
      <c r="K609" s="176">
        <v>11.938599999999999</v>
      </c>
      <c r="L609" s="176">
        <v>50.336399999999998</v>
      </c>
      <c r="M609" s="176">
        <v>14.067299999999999</v>
      </c>
      <c r="N609" s="176">
        <v>20.78</v>
      </c>
      <c r="O609" s="176">
        <v>4.8955000000000002</v>
      </c>
      <c r="P609" s="176"/>
      <c r="Q609" s="176">
        <v>11.289400000000001</v>
      </c>
      <c r="R609" s="176">
        <v>16.045400000000001</v>
      </c>
      <c r="S609" s="118" t="s">
        <v>1896</v>
      </c>
    </row>
    <row r="610" spans="1:19" x14ac:dyDescent="0.3">
      <c r="A610" s="172" t="s">
        <v>368</v>
      </c>
      <c r="B610" s="172" t="s">
        <v>204</v>
      </c>
      <c r="C610" s="172">
        <v>140487</v>
      </c>
      <c r="D610" s="175">
        <v>44158</v>
      </c>
      <c r="E610" s="176">
        <v>17.359400000000001</v>
      </c>
      <c r="F610" s="176">
        <v>0.70540000000000003</v>
      </c>
      <c r="G610" s="176">
        <v>0.70540000000000003</v>
      </c>
      <c r="H610" s="176">
        <v>4.9027000000000003</v>
      </c>
      <c r="I610" s="176">
        <v>6.8822999999999999</v>
      </c>
      <c r="J610" s="176">
        <v>11.3139</v>
      </c>
      <c r="K610" s="176">
        <v>10.9617</v>
      </c>
      <c r="L610" s="176">
        <v>48.959099999999999</v>
      </c>
      <c r="M610" s="176">
        <v>10.108000000000001</v>
      </c>
      <c r="N610" s="176">
        <v>21.886199999999999</v>
      </c>
      <c r="O610" s="176">
        <v>9.2898999999999994</v>
      </c>
      <c r="P610" s="176"/>
      <c r="Q610" s="176">
        <v>16.302499999999998</v>
      </c>
      <c r="R610" s="176">
        <v>18.486499999999999</v>
      </c>
      <c r="S610" s="118" t="s">
        <v>1896</v>
      </c>
    </row>
    <row r="611" spans="1:19" x14ac:dyDescent="0.3">
      <c r="A611" s="172" t="s">
        <v>368</v>
      </c>
      <c r="B611" s="172" t="s">
        <v>307</v>
      </c>
      <c r="C611" s="172">
        <v>140488</v>
      </c>
      <c r="D611" s="175">
        <v>44158</v>
      </c>
      <c r="E611" s="176">
        <v>16.8841</v>
      </c>
      <c r="F611" s="176">
        <v>0.70079999999999998</v>
      </c>
      <c r="G611" s="176">
        <v>0.70079999999999998</v>
      </c>
      <c r="H611" s="176">
        <v>4.8878000000000004</v>
      </c>
      <c r="I611" s="176">
        <v>6.8613999999999997</v>
      </c>
      <c r="J611" s="176">
        <v>11.266299999999999</v>
      </c>
      <c r="K611" s="176">
        <v>10.8193</v>
      </c>
      <c r="L611" s="176">
        <v>48.580599999999997</v>
      </c>
      <c r="M611" s="176">
        <v>9.6882999999999999</v>
      </c>
      <c r="N611" s="176">
        <v>21.271999999999998</v>
      </c>
      <c r="O611" s="176">
        <v>8.4984999999999999</v>
      </c>
      <c r="P611" s="176"/>
      <c r="Q611" s="176">
        <v>15.4217</v>
      </c>
      <c r="R611" s="176">
        <v>17.789300000000001</v>
      </c>
      <c r="S611" s="118" t="s">
        <v>1896</v>
      </c>
    </row>
    <row r="612" spans="1:19" x14ac:dyDescent="0.3">
      <c r="A612" s="172" t="s">
        <v>368</v>
      </c>
      <c r="B612" s="172" t="s">
        <v>205</v>
      </c>
      <c r="C612" s="172">
        <v>142138</v>
      </c>
      <c r="D612" s="175">
        <v>44158</v>
      </c>
      <c r="E612" s="176">
        <v>11.6381</v>
      </c>
      <c r="F612" s="176">
        <v>0.71660000000000001</v>
      </c>
      <c r="G612" s="176">
        <v>0.71660000000000001</v>
      </c>
      <c r="H612" s="176">
        <v>1.7921</v>
      </c>
      <c r="I612" s="176">
        <v>3.7189999999999999</v>
      </c>
      <c r="J612" s="176">
        <v>7.3704999999999998</v>
      </c>
      <c r="K612" s="176">
        <v>10.411099999999999</v>
      </c>
      <c r="L612" s="176">
        <v>38.200000000000003</v>
      </c>
      <c r="M612" s="176">
        <v>2.0339999999999998</v>
      </c>
      <c r="N612" s="176">
        <v>8.0482999999999993</v>
      </c>
      <c r="O612" s="176"/>
      <c r="P612" s="176"/>
      <c r="Q612" s="176">
        <v>5.8619000000000003</v>
      </c>
      <c r="R612" s="176">
        <v>12.167</v>
      </c>
      <c r="S612" s="118" t="s">
        <v>1896</v>
      </c>
    </row>
    <row r="613" spans="1:19" x14ac:dyDescent="0.3">
      <c r="A613" s="172" t="s">
        <v>368</v>
      </c>
      <c r="B613" s="172" t="s">
        <v>309</v>
      </c>
      <c r="C613" s="172">
        <v>142139</v>
      </c>
      <c r="D613" s="175">
        <v>44158</v>
      </c>
      <c r="E613" s="176">
        <v>11.398</v>
      </c>
      <c r="F613" s="176">
        <v>0.71220000000000006</v>
      </c>
      <c r="G613" s="176">
        <v>0.71220000000000006</v>
      </c>
      <c r="H613" s="176">
        <v>1.776</v>
      </c>
      <c r="I613" s="176">
        <v>3.6964000000000001</v>
      </c>
      <c r="J613" s="176">
        <v>7.3167</v>
      </c>
      <c r="K613" s="176">
        <v>10.2417</v>
      </c>
      <c r="L613" s="176">
        <v>37.781799999999997</v>
      </c>
      <c r="M613" s="176">
        <v>1.5747</v>
      </c>
      <c r="N613" s="176">
        <v>7.4036999999999997</v>
      </c>
      <c r="O613" s="176"/>
      <c r="P613" s="176"/>
      <c r="Q613" s="176">
        <v>5.0364000000000004</v>
      </c>
      <c r="R613" s="176">
        <v>11.449199999999999</v>
      </c>
      <c r="S613" s="118" t="s">
        <v>1896</v>
      </c>
    </row>
    <row r="614" spans="1:19" x14ac:dyDescent="0.3">
      <c r="A614" s="172" t="s">
        <v>368</v>
      </c>
      <c r="B614" s="172" t="s">
        <v>206</v>
      </c>
      <c r="C614" s="172">
        <v>143178</v>
      </c>
      <c r="D614" s="175">
        <v>44158</v>
      </c>
      <c r="E614" s="176">
        <v>12.5556</v>
      </c>
      <c r="F614" s="176">
        <v>0.4657</v>
      </c>
      <c r="G614" s="176">
        <v>0.4657</v>
      </c>
      <c r="H614" s="176">
        <v>2.6413000000000002</v>
      </c>
      <c r="I614" s="176">
        <v>3.9336000000000002</v>
      </c>
      <c r="J614" s="176">
        <v>8.1595999999999993</v>
      </c>
      <c r="K614" s="176">
        <v>11.511200000000001</v>
      </c>
      <c r="L614" s="176">
        <v>43.394199999999998</v>
      </c>
      <c r="M614" s="176">
        <v>5.1074000000000002</v>
      </c>
      <c r="N614" s="176">
        <v>12.7003</v>
      </c>
      <c r="O614" s="176"/>
      <c r="P614" s="176"/>
      <c r="Q614" s="176">
        <v>10.1409</v>
      </c>
      <c r="R614" s="176">
        <v>13.710800000000001</v>
      </c>
      <c r="S614" s="118" t="s">
        <v>1896</v>
      </c>
    </row>
    <row r="615" spans="1:19" x14ac:dyDescent="0.3">
      <c r="A615" s="172" t="s">
        <v>368</v>
      </c>
      <c r="B615" s="172" t="s">
        <v>308</v>
      </c>
      <c r="C615" s="172">
        <v>143176</v>
      </c>
      <c r="D615" s="175">
        <v>44158</v>
      </c>
      <c r="E615" s="176">
        <v>12.301399999999999</v>
      </c>
      <c r="F615" s="176">
        <v>0.46060000000000001</v>
      </c>
      <c r="G615" s="176">
        <v>0.46060000000000001</v>
      </c>
      <c r="H615" s="176">
        <v>2.6236999999999999</v>
      </c>
      <c r="I615" s="176">
        <v>3.9083999999999999</v>
      </c>
      <c r="J615" s="176">
        <v>8.1005000000000003</v>
      </c>
      <c r="K615" s="176">
        <v>11.325900000000001</v>
      </c>
      <c r="L615" s="176">
        <v>42.923200000000001</v>
      </c>
      <c r="M615" s="176">
        <v>4.6036999999999999</v>
      </c>
      <c r="N615" s="176">
        <v>11.9816</v>
      </c>
      <c r="O615" s="176"/>
      <c r="P615" s="176"/>
      <c r="Q615" s="176">
        <v>9.1889000000000003</v>
      </c>
      <c r="R615" s="176">
        <v>12.8193</v>
      </c>
      <c r="S615" s="118" t="s">
        <v>1896</v>
      </c>
    </row>
    <row r="616" spans="1:19" x14ac:dyDescent="0.3">
      <c r="A616" s="172" t="s">
        <v>368</v>
      </c>
      <c r="B616" s="172" t="s">
        <v>310</v>
      </c>
      <c r="C616" s="172">
        <v>116352</v>
      </c>
      <c r="D616" s="175">
        <v>44158</v>
      </c>
      <c r="E616" s="176">
        <v>51.790900000000001</v>
      </c>
      <c r="F616" s="176">
        <v>0.1321</v>
      </c>
      <c r="G616" s="176">
        <v>0.1321</v>
      </c>
      <c r="H616" s="176">
        <v>3.7437999999999998</v>
      </c>
      <c r="I616" s="176">
        <v>5.3140000000000001</v>
      </c>
      <c r="J616" s="176">
        <v>9.1632999999999996</v>
      </c>
      <c r="K616" s="176">
        <v>15.684200000000001</v>
      </c>
      <c r="L616" s="176">
        <v>53.877600000000001</v>
      </c>
      <c r="M616" s="176">
        <v>17.960699999999999</v>
      </c>
      <c r="N616" s="176">
        <v>31.4483</v>
      </c>
      <c r="O616" s="176">
        <v>12.164099999999999</v>
      </c>
      <c r="P616" s="176">
        <v>18.082899999999999</v>
      </c>
      <c r="Q616" s="176">
        <v>20.913499999999999</v>
      </c>
      <c r="R616" s="176">
        <v>24.7224</v>
      </c>
      <c r="S616" s="118" t="s">
        <v>1896</v>
      </c>
    </row>
    <row r="617" spans="1:19" x14ac:dyDescent="0.3">
      <c r="A617" s="172" t="s">
        <v>368</v>
      </c>
      <c r="B617" s="172" t="s">
        <v>207</v>
      </c>
      <c r="C617" s="172">
        <v>126279</v>
      </c>
      <c r="D617" s="175">
        <v>44158</v>
      </c>
      <c r="E617" s="176">
        <v>37.664200000000001</v>
      </c>
      <c r="F617" s="176">
        <v>0.37340000000000001</v>
      </c>
      <c r="G617" s="176">
        <v>0.37340000000000001</v>
      </c>
      <c r="H617" s="176">
        <v>3.5838000000000001</v>
      </c>
      <c r="I617" s="176">
        <v>5.2916999999999996</v>
      </c>
      <c r="J617" s="176">
        <v>8.8155000000000001</v>
      </c>
      <c r="K617" s="176">
        <v>14.3064</v>
      </c>
      <c r="L617" s="176">
        <v>51.909799999999997</v>
      </c>
      <c r="M617" s="176">
        <v>20.980699999999999</v>
      </c>
      <c r="N617" s="176">
        <v>34.044400000000003</v>
      </c>
      <c r="O617" s="176">
        <v>16.873100000000001</v>
      </c>
      <c r="P617" s="176">
        <v>18.417400000000001</v>
      </c>
      <c r="Q617" s="176">
        <v>22.021599999999999</v>
      </c>
      <c r="R617" s="176">
        <v>28.700600000000001</v>
      </c>
      <c r="S617" s="118" t="s">
        <v>1896</v>
      </c>
    </row>
    <row r="618" spans="1:19" x14ac:dyDescent="0.3">
      <c r="A618" s="172" t="s">
        <v>368</v>
      </c>
      <c r="B618" s="172" t="s">
        <v>311</v>
      </c>
      <c r="C618" s="172">
        <v>126379</v>
      </c>
      <c r="D618" s="175">
        <v>44158</v>
      </c>
      <c r="E618" s="176">
        <v>36.6584</v>
      </c>
      <c r="F618" s="176">
        <v>0.36909999999999998</v>
      </c>
      <c r="G618" s="176">
        <v>0.36909999999999998</v>
      </c>
      <c r="H618" s="176">
        <v>3.5693999999999999</v>
      </c>
      <c r="I618" s="176">
        <v>5.2713000000000001</v>
      </c>
      <c r="J618" s="176">
        <v>8.7690000000000001</v>
      </c>
      <c r="K618" s="176">
        <v>14.159000000000001</v>
      </c>
      <c r="L618" s="176">
        <v>51.524799999999999</v>
      </c>
      <c r="M618" s="176">
        <v>20.527799999999999</v>
      </c>
      <c r="N618" s="176">
        <v>33.378399999999999</v>
      </c>
      <c r="O618" s="176">
        <v>16.065799999999999</v>
      </c>
      <c r="P618" s="176">
        <v>17.872</v>
      </c>
      <c r="Q618" s="176">
        <v>21.526900000000001</v>
      </c>
      <c r="R618" s="176">
        <v>27.921099999999999</v>
      </c>
      <c r="S618" s="118" t="s">
        <v>1896</v>
      </c>
    </row>
    <row r="619" spans="1:19" x14ac:dyDescent="0.3">
      <c r="A619" s="172" t="s">
        <v>368</v>
      </c>
      <c r="B619" s="172" t="s">
        <v>208</v>
      </c>
      <c r="C619" s="172">
        <v>145819</v>
      </c>
      <c r="D619" s="175">
        <v>44158</v>
      </c>
      <c r="E619" s="176">
        <v>12.658099999999999</v>
      </c>
      <c r="F619" s="176">
        <v>0.65600000000000003</v>
      </c>
      <c r="G619" s="176">
        <v>0.65600000000000003</v>
      </c>
      <c r="H619" s="176">
        <v>1.3636999999999999</v>
      </c>
      <c r="I619" s="176">
        <v>2.9784000000000002</v>
      </c>
      <c r="J619" s="176">
        <v>7.1738999999999997</v>
      </c>
      <c r="K619" s="176">
        <v>9.5607000000000006</v>
      </c>
      <c r="L619" s="176">
        <v>34.781100000000002</v>
      </c>
      <c r="M619" s="176">
        <v>8.5078999999999994</v>
      </c>
      <c r="N619" s="176">
        <v>13.0632</v>
      </c>
      <c r="O619" s="176"/>
      <c r="P619" s="176"/>
      <c r="Q619" s="176">
        <v>13.745699999999999</v>
      </c>
      <c r="R619" s="176"/>
      <c r="S619" s="118" t="s">
        <v>1896</v>
      </c>
    </row>
    <row r="620" spans="1:19" x14ac:dyDescent="0.3">
      <c r="A620" s="172" t="s">
        <v>368</v>
      </c>
      <c r="B620" s="172" t="s">
        <v>312</v>
      </c>
      <c r="C620" s="172">
        <v>145820</v>
      </c>
      <c r="D620" s="175">
        <v>44158</v>
      </c>
      <c r="E620" s="176">
        <v>12.214399999999999</v>
      </c>
      <c r="F620" s="176">
        <v>0.63939999999999997</v>
      </c>
      <c r="G620" s="176">
        <v>0.63939999999999997</v>
      </c>
      <c r="H620" s="176">
        <v>1.3070999999999999</v>
      </c>
      <c r="I620" s="176">
        <v>2.8997000000000002</v>
      </c>
      <c r="J620" s="176">
        <v>7.0011999999999999</v>
      </c>
      <c r="K620" s="176">
        <v>9.0396000000000001</v>
      </c>
      <c r="L620" s="176">
        <v>33.5184</v>
      </c>
      <c r="M620" s="176">
        <v>6.9721000000000002</v>
      </c>
      <c r="N620" s="176">
        <v>10.9291</v>
      </c>
      <c r="O620" s="176"/>
      <c r="P620" s="176"/>
      <c r="Q620" s="176">
        <v>11.5495</v>
      </c>
      <c r="R620" s="176"/>
      <c r="S620" s="118" t="s">
        <v>1896</v>
      </c>
    </row>
    <row r="621" spans="1:19" x14ac:dyDescent="0.3">
      <c r="A621" s="172" t="s">
        <v>368</v>
      </c>
      <c r="B621" s="172" t="s">
        <v>313</v>
      </c>
      <c r="C621" s="172">
        <v>101853</v>
      </c>
      <c r="D621" s="175">
        <v>44158</v>
      </c>
      <c r="E621" s="176">
        <v>103.997</v>
      </c>
      <c r="F621" s="176">
        <v>0.38390000000000002</v>
      </c>
      <c r="G621" s="176">
        <v>0.38390000000000002</v>
      </c>
      <c r="H621" s="176">
        <v>2.0297000000000001</v>
      </c>
      <c r="I621" s="176">
        <v>4.1844000000000001</v>
      </c>
      <c r="J621" s="176">
        <v>7.7659000000000002</v>
      </c>
      <c r="K621" s="176">
        <v>10.8553</v>
      </c>
      <c r="L621" s="176">
        <v>40.284700000000001</v>
      </c>
      <c r="M621" s="176">
        <v>-1.0887</v>
      </c>
      <c r="N621" s="176">
        <v>2.3058999999999998</v>
      </c>
      <c r="O621" s="176">
        <v>-9.3200000000000005E-2</v>
      </c>
      <c r="P621" s="176">
        <v>7.4009</v>
      </c>
      <c r="Q621" s="176">
        <v>14.170999999999999</v>
      </c>
      <c r="R621" s="176">
        <v>5.5088999999999997</v>
      </c>
      <c r="S621" s="118" t="s">
        <v>1896</v>
      </c>
    </row>
    <row r="622" spans="1:19" x14ac:dyDescent="0.3">
      <c r="A622" s="172" t="s">
        <v>368</v>
      </c>
      <c r="B622" s="172" t="s">
        <v>209</v>
      </c>
      <c r="C622" s="172">
        <v>119549</v>
      </c>
      <c r="D622" s="175">
        <v>44158</v>
      </c>
      <c r="E622" s="176">
        <v>107.3356</v>
      </c>
      <c r="F622" s="176">
        <v>0.38679999999999998</v>
      </c>
      <c r="G622" s="176">
        <v>0.38679999999999998</v>
      </c>
      <c r="H622" s="176">
        <v>2.0394999999999999</v>
      </c>
      <c r="I622" s="176">
        <v>4.1985000000000001</v>
      </c>
      <c r="J622" s="176">
        <v>7.7980999999999998</v>
      </c>
      <c r="K622" s="176">
        <v>10.9559</v>
      </c>
      <c r="L622" s="176">
        <v>40.536299999999997</v>
      </c>
      <c r="M622" s="176">
        <v>-0.82330000000000003</v>
      </c>
      <c r="N622" s="176">
        <v>2.6901000000000002</v>
      </c>
      <c r="O622" s="176">
        <v>0.35639999999999999</v>
      </c>
      <c r="P622" s="176">
        <v>7.8771000000000004</v>
      </c>
      <c r="Q622" s="176">
        <v>10.527900000000001</v>
      </c>
      <c r="R622" s="176">
        <v>5.9111000000000002</v>
      </c>
      <c r="S622" s="118" t="s">
        <v>1886</v>
      </c>
    </row>
    <row r="623" spans="1:19" x14ac:dyDescent="0.3">
      <c r="A623" s="172" t="s">
        <v>368</v>
      </c>
      <c r="B623" s="172" t="s">
        <v>210</v>
      </c>
      <c r="C623" s="172">
        <v>139711</v>
      </c>
      <c r="D623" s="175">
        <v>44158</v>
      </c>
      <c r="E623" s="176">
        <v>9.8598999999999997</v>
      </c>
      <c r="F623" s="176">
        <v>1.4456</v>
      </c>
      <c r="G623" s="176">
        <v>1.4456</v>
      </c>
      <c r="H623" s="176">
        <v>5.2621000000000002</v>
      </c>
      <c r="I623" s="176">
        <v>6.7031000000000001</v>
      </c>
      <c r="J623" s="176">
        <v>7.9248000000000003</v>
      </c>
      <c r="K623" s="176">
        <v>8.7857000000000003</v>
      </c>
      <c r="L623" s="176">
        <v>46.350099999999998</v>
      </c>
      <c r="M623" s="176">
        <v>-0.6149</v>
      </c>
      <c r="N623" s="176">
        <v>6.8487999999999998</v>
      </c>
      <c r="O623" s="176">
        <v>-10.745100000000001</v>
      </c>
      <c r="P623" s="176"/>
      <c r="Q623" s="176">
        <v>-0.35070000000000001</v>
      </c>
      <c r="R623" s="176">
        <v>-2.9336000000000002</v>
      </c>
      <c r="S623" s="118" t="s">
        <v>1886</v>
      </c>
    </row>
    <row r="624" spans="1:19" x14ac:dyDescent="0.3">
      <c r="A624" s="172" t="s">
        <v>368</v>
      </c>
      <c r="B624" s="172" t="s">
        <v>314</v>
      </c>
      <c r="C624" s="172">
        <v>139709</v>
      </c>
      <c r="D624" s="175">
        <v>44158</v>
      </c>
      <c r="E624" s="176">
        <v>9.6515000000000004</v>
      </c>
      <c r="F624" s="176">
        <v>1.4441999999999999</v>
      </c>
      <c r="G624" s="176">
        <v>1.4441999999999999</v>
      </c>
      <c r="H624" s="176">
        <v>5.2576999999999998</v>
      </c>
      <c r="I624" s="176">
        <v>6.6959</v>
      </c>
      <c r="J624" s="176">
        <v>7.9090999999999996</v>
      </c>
      <c r="K624" s="176">
        <v>8.7383000000000006</v>
      </c>
      <c r="L624" s="176">
        <v>46.223799999999997</v>
      </c>
      <c r="M624" s="176">
        <v>-0.74150000000000005</v>
      </c>
      <c r="N624" s="176">
        <v>6.6734999999999998</v>
      </c>
      <c r="O624" s="176">
        <v>-11.019399999999999</v>
      </c>
      <c r="P624" s="176"/>
      <c r="Q624" s="176">
        <v>-0.87929999999999997</v>
      </c>
      <c r="R624" s="176">
        <v>-3.1878000000000002</v>
      </c>
      <c r="S624" s="118" t="s">
        <v>1877</v>
      </c>
    </row>
    <row r="625" spans="1:19" x14ac:dyDescent="0.3">
      <c r="A625" s="172" t="s">
        <v>368</v>
      </c>
      <c r="B625" s="172" t="s">
        <v>211</v>
      </c>
      <c r="C625" s="172">
        <v>139990</v>
      </c>
      <c r="D625" s="175">
        <v>44158</v>
      </c>
      <c r="E625" s="176">
        <v>8.4177</v>
      </c>
      <c r="F625" s="176">
        <v>1.5723</v>
      </c>
      <c r="G625" s="176">
        <v>1.5723</v>
      </c>
      <c r="H625" s="176">
        <v>5.4176000000000002</v>
      </c>
      <c r="I625" s="176">
        <v>7.0449999999999999</v>
      </c>
      <c r="J625" s="176">
        <v>8.7037999999999993</v>
      </c>
      <c r="K625" s="176">
        <v>9.7126000000000001</v>
      </c>
      <c r="L625" s="176">
        <v>48.470799999999997</v>
      </c>
      <c r="M625" s="176">
        <v>-0.39639999999999997</v>
      </c>
      <c r="N625" s="176">
        <v>6.7801999999999998</v>
      </c>
      <c r="O625" s="176">
        <v>-10.234999999999999</v>
      </c>
      <c r="P625" s="176"/>
      <c r="Q625" s="176">
        <v>-4.5834999999999999</v>
      </c>
      <c r="R625" s="176">
        <v>-2.6377999999999999</v>
      </c>
      <c r="S625" s="118" t="s">
        <v>1877</v>
      </c>
    </row>
    <row r="626" spans="1:19" x14ac:dyDescent="0.3">
      <c r="A626" s="172" t="s">
        <v>368</v>
      </c>
      <c r="B626" s="172" t="s">
        <v>315</v>
      </c>
      <c r="C626" s="172">
        <v>139992</v>
      </c>
      <c r="D626" s="175">
        <v>44158</v>
      </c>
      <c r="E626" s="176">
        <v>8.2745999999999995</v>
      </c>
      <c r="F626" s="176">
        <v>1.5711999999999999</v>
      </c>
      <c r="G626" s="176">
        <v>1.5711999999999999</v>
      </c>
      <c r="H626" s="176">
        <v>5.4142999999999999</v>
      </c>
      <c r="I626" s="176">
        <v>7.0411000000000001</v>
      </c>
      <c r="J626" s="176">
        <v>8.6960999999999995</v>
      </c>
      <c r="K626" s="176">
        <v>9.6889000000000003</v>
      </c>
      <c r="L626" s="176">
        <v>48.407299999999999</v>
      </c>
      <c r="M626" s="176">
        <v>-0.4703</v>
      </c>
      <c r="N626" s="176">
        <v>6.6616999999999997</v>
      </c>
      <c r="O626" s="176">
        <v>-10.6076</v>
      </c>
      <c r="P626" s="176"/>
      <c r="Q626" s="176">
        <v>-5.0281000000000002</v>
      </c>
      <c r="R626" s="176">
        <v>-2.8698999999999999</v>
      </c>
      <c r="S626" s="118" t="s">
        <v>1897</v>
      </c>
    </row>
    <row r="627" spans="1:19" x14ac:dyDescent="0.3">
      <c r="A627" s="172" t="s">
        <v>368</v>
      </c>
      <c r="B627" s="172" t="s">
        <v>212</v>
      </c>
      <c r="C627" s="172">
        <v>141141</v>
      </c>
      <c r="D627" s="175">
        <v>44158</v>
      </c>
      <c r="E627" s="176">
        <v>8.1862999999999992</v>
      </c>
      <c r="F627" s="176">
        <v>1.788</v>
      </c>
      <c r="G627" s="176">
        <v>1.788</v>
      </c>
      <c r="H627" s="176">
        <v>5.6474000000000002</v>
      </c>
      <c r="I627" s="176">
        <v>7.0202999999999998</v>
      </c>
      <c r="J627" s="176">
        <v>8.7157999999999998</v>
      </c>
      <c r="K627" s="176">
        <v>9.3139000000000003</v>
      </c>
      <c r="L627" s="176">
        <v>48.674199999999999</v>
      </c>
      <c r="M627" s="176">
        <v>-1.3402000000000001</v>
      </c>
      <c r="N627" s="176">
        <v>7.3106</v>
      </c>
      <c r="O627" s="176">
        <v>-8.7584999999999997</v>
      </c>
      <c r="P627" s="176"/>
      <c r="Q627" s="176">
        <v>-5.734</v>
      </c>
      <c r="R627" s="176">
        <v>-2.9224000000000001</v>
      </c>
      <c r="S627" s="118" t="s">
        <v>1897</v>
      </c>
    </row>
    <row r="628" spans="1:19" x14ac:dyDescent="0.3">
      <c r="A628" s="172" t="s">
        <v>368</v>
      </c>
      <c r="B628" s="172" t="s">
        <v>317</v>
      </c>
      <c r="C628" s="172">
        <v>141139</v>
      </c>
      <c r="D628" s="175">
        <v>44158</v>
      </c>
      <c r="E628" s="176">
        <v>8.0437999999999992</v>
      </c>
      <c r="F628" s="176">
        <v>1.7855000000000001</v>
      </c>
      <c r="G628" s="176">
        <v>1.7855000000000001</v>
      </c>
      <c r="H628" s="176">
        <v>5.6379000000000001</v>
      </c>
      <c r="I628" s="176">
        <v>7.0067000000000004</v>
      </c>
      <c r="J628" s="176">
        <v>8.6852999999999998</v>
      </c>
      <c r="K628" s="176">
        <v>9.2240000000000002</v>
      </c>
      <c r="L628" s="176">
        <v>48.4315</v>
      </c>
      <c r="M628" s="176">
        <v>-1.5820000000000001</v>
      </c>
      <c r="N628" s="176">
        <v>6.9640000000000004</v>
      </c>
      <c r="O628" s="176">
        <v>-9.1956000000000007</v>
      </c>
      <c r="P628" s="176"/>
      <c r="Q628" s="176">
        <v>-6.2211999999999996</v>
      </c>
      <c r="R628" s="176">
        <v>-3.2744</v>
      </c>
      <c r="S628" s="118" t="s">
        <v>1897</v>
      </c>
    </row>
    <row r="629" spans="1:19" x14ac:dyDescent="0.3">
      <c r="A629" s="172" t="s">
        <v>368</v>
      </c>
      <c r="B629" s="172" t="s">
        <v>213</v>
      </c>
      <c r="C629" s="172">
        <v>141564</v>
      </c>
      <c r="D629" s="175">
        <v>44158</v>
      </c>
      <c r="E629" s="176">
        <v>7.6795999999999998</v>
      </c>
      <c r="F629" s="176">
        <v>1.6815</v>
      </c>
      <c r="G629" s="176">
        <v>1.6815</v>
      </c>
      <c r="H629" s="176">
        <v>5.4050000000000002</v>
      </c>
      <c r="I629" s="176">
        <v>6.9478</v>
      </c>
      <c r="J629" s="176">
        <v>8.8672000000000004</v>
      </c>
      <c r="K629" s="176">
        <v>9.2559000000000005</v>
      </c>
      <c r="L629" s="176">
        <v>50.589300000000001</v>
      </c>
      <c r="M629" s="176">
        <v>-2.2355</v>
      </c>
      <c r="N629" s="176">
        <v>4.8624000000000001</v>
      </c>
      <c r="O629" s="176">
        <v>-9.8007000000000009</v>
      </c>
      <c r="P629" s="176"/>
      <c r="Q629" s="176">
        <v>-8.0248000000000008</v>
      </c>
      <c r="R629" s="176">
        <v>-3.9784000000000002</v>
      </c>
      <c r="S629" s="118" t="s">
        <v>1897</v>
      </c>
    </row>
    <row r="630" spans="1:19" x14ac:dyDescent="0.3">
      <c r="A630" s="172" t="s">
        <v>368</v>
      </c>
      <c r="B630" s="172" t="s">
        <v>316</v>
      </c>
      <c r="C630" s="172">
        <v>141565</v>
      </c>
      <c r="D630" s="175">
        <v>44158</v>
      </c>
      <c r="E630" s="176">
        <v>7.407</v>
      </c>
      <c r="F630" s="176">
        <v>1.6802999999999999</v>
      </c>
      <c r="G630" s="176">
        <v>1.6802999999999999</v>
      </c>
      <c r="H630" s="176">
        <v>5.3971999999999998</v>
      </c>
      <c r="I630" s="176">
        <v>6.9371</v>
      </c>
      <c r="J630" s="176">
        <v>8.8415999999999997</v>
      </c>
      <c r="K630" s="176">
        <v>9.1784999999999997</v>
      </c>
      <c r="L630" s="176">
        <v>50.374600000000001</v>
      </c>
      <c r="M630" s="176">
        <v>-2.4432</v>
      </c>
      <c r="N630" s="176">
        <v>4.5670000000000002</v>
      </c>
      <c r="O630" s="176">
        <v>-10.7738</v>
      </c>
      <c r="P630" s="176"/>
      <c r="Q630" s="176">
        <v>-9.0719999999999992</v>
      </c>
      <c r="R630" s="176">
        <v>-4.5354999999999999</v>
      </c>
      <c r="S630" s="118" t="s">
        <v>1897</v>
      </c>
    </row>
    <row r="631" spans="1:19" x14ac:dyDescent="0.3">
      <c r="A631" s="172" t="s">
        <v>368</v>
      </c>
      <c r="B631" s="172" t="s">
        <v>214</v>
      </c>
      <c r="C631" s="172">
        <v>133324</v>
      </c>
      <c r="D631" s="175">
        <v>44158</v>
      </c>
      <c r="E631" s="176">
        <v>15.3726</v>
      </c>
      <c r="F631" s="176">
        <v>0.55859999999999999</v>
      </c>
      <c r="G631" s="176">
        <v>0.55859999999999999</v>
      </c>
      <c r="H631" s="176">
        <v>1.9964999999999999</v>
      </c>
      <c r="I631" s="176">
        <v>4.1645000000000003</v>
      </c>
      <c r="J631" s="176">
        <v>8.1419999999999995</v>
      </c>
      <c r="K631" s="176">
        <v>10.5672</v>
      </c>
      <c r="L631" s="176">
        <v>41.680300000000003</v>
      </c>
      <c r="M631" s="176">
        <v>5.2629000000000001</v>
      </c>
      <c r="N631" s="176">
        <v>9.8757000000000001</v>
      </c>
      <c r="O631" s="176">
        <v>4.6756000000000002</v>
      </c>
      <c r="P631" s="176">
        <v>10.2323</v>
      </c>
      <c r="Q631" s="176">
        <v>7.8810000000000002</v>
      </c>
      <c r="R631" s="176">
        <v>8.1349999999999998</v>
      </c>
      <c r="S631" s="118" t="s">
        <v>1897</v>
      </c>
    </row>
    <row r="632" spans="1:19" x14ac:dyDescent="0.3">
      <c r="A632" s="172" t="s">
        <v>368</v>
      </c>
      <c r="B632" s="172" t="s">
        <v>320</v>
      </c>
      <c r="C632" s="172">
        <v>133322</v>
      </c>
      <c r="D632" s="175">
        <v>44158</v>
      </c>
      <c r="E632" s="176">
        <v>15.047599999999999</v>
      </c>
      <c r="F632" s="176">
        <v>0.55800000000000005</v>
      </c>
      <c r="G632" s="176">
        <v>0.55800000000000005</v>
      </c>
      <c r="H632" s="176">
        <v>1.9955000000000001</v>
      </c>
      <c r="I632" s="176">
        <v>4.1638000000000002</v>
      </c>
      <c r="J632" s="176">
        <v>8.1402000000000001</v>
      </c>
      <c r="K632" s="176">
        <v>10.561999999999999</v>
      </c>
      <c r="L632" s="176">
        <v>41.668500000000002</v>
      </c>
      <c r="M632" s="176">
        <v>5.1779999999999999</v>
      </c>
      <c r="N632" s="176">
        <v>9.6731999999999996</v>
      </c>
      <c r="O632" s="176">
        <v>4.3525</v>
      </c>
      <c r="P632" s="176">
        <v>9.8748000000000005</v>
      </c>
      <c r="Q632" s="176">
        <v>7.4751000000000003</v>
      </c>
      <c r="R632" s="176">
        <v>7.8231999999999999</v>
      </c>
      <c r="S632" s="118" t="s">
        <v>1897</v>
      </c>
    </row>
    <row r="633" spans="1:19" x14ac:dyDescent="0.3">
      <c r="A633" s="172" t="s">
        <v>368</v>
      </c>
      <c r="B633" s="172" t="s">
        <v>215</v>
      </c>
      <c r="C633" s="172">
        <v>135682</v>
      </c>
      <c r="D633" s="175">
        <v>44158</v>
      </c>
      <c r="E633" s="176">
        <v>16.862500000000001</v>
      </c>
      <c r="F633" s="176">
        <v>0.61699999999999999</v>
      </c>
      <c r="G633" s="176">
        <v>0.61699999999999999</v>
      </c>
      <c r="H633" s="176">
        <v>1.9085000000000001</v>
      </c>
      <c r="I633" s="176">
        <v>3.9580000000000002</v>
      </c>
      <c r="J633" s="176">
        <v>7.8303000000000003</v>
      </c>
      <c r="K633" s="176">
        <v>10.446300000000001</v>
      </c>
      <c r="L633" s="176">
        <v>41.3596</v>
      </c>
      <c r="M633" s="176">
        <v>5.4988000000000001</v>
      </c>
      <c r="N633" s="176">
        <v>10.859500000000001</v>
      </c>
      <c r="O633" s="176">
        <v>5.3276000000000003</v>
      </c>
      <c r="P633" s="176"/>
      <c r="Q633" s="176">
        <v>11.8133</v>
      </c>
      <c r="R633" s="176">
        <v>9.3333999999999993</v>
      </c>
      <c r="S633" s="118" t="s">
        <v>1897</v>
      </c>
    </row>
    <row r="634" spans="1:19" x14ac:dyDescent="0.3">
      <c r="A634" s="172" t="s">
        <v>368</v>
      </c>
      <c r="B634" s="172" t="s">
        <v>319</v>
      </c>
      <c r="C634" s="172">
        <v>135684</v>
      </c>
      <c r="D634" s="175">
        <v>44158</v>
      </c>
      <c r="E634" s="176">
        <v>16.509699999999999</v>
      </c>
      <c r="F634" s="176">
        <v>0.61550000000000005</v>
      </c>
      <c r="G634" s="176">
        <v>0.61550000000000005</v>
      </c>
      <c r="H634" s="176">
        <v>1.9036</v>
      </c>
      <c r="I634" s="176">
        <v>3.9516</v>
      </c>
      <c r="J634" s="176">
        <v>7.8155999999999999</v>
      </c>
      <c r="K634" s="176">
        <v>10.4003</v>
      </c>
      <c r="L634" s="176">
        <v>41.2438</v>
      </c>
      <c r="M634" s="176">
        <v>5.3506</v>
      </c>
      <c r="N634" s="176">
        <v>10.6296</v>
      </c>
      <c r="O634" s="176">
        <v>4.8342000000000001</v>
      </c>
      <c r="P634" s="176"/>
      <c r="Q634" s="176">
        <v>11.309200000000001</v>
      </c>
      <c r="R634" s="176">
        <v>8.9907000000000004</v>
      </c>
      <c r="S634" s="118" t="s">
        <v>1896</v>
      </c>
    </row>
    <row r="635" spans="1:19" x14ac:dyDescent="0.3">
      <c r="A635" s="172" t="s">
        <v>368</v>
      </c>
      <c r="B635" s="172" t="s">
        <v>216</v>
      </c>
      <c r="C635" s="172">
        <v>142153</v>
      </c>
      <c r="D635" s="175">
        <v>44158</v>
      </c>
      <c r="E635" s="176">
        <v>8.1798000000000002</v>
      </c>
      <c r="F635" s="176">
        <v>1.2878000000000001</v>
      </c>
      <c r="G635" s="176">
        <v>1.2878000000000001</v>
      </c>
      <c r="H635" s="176">
        <v>5.1726000000000001</v>
      </c>
      <c r="I635" s="176">
        <v>6.2573999999999996</v>
      </c>
      <c r="J635" s="176">
        <v>7.8731</v>
      </c>
      <c r="K635" s="176">
        <v>7.7622</v>
      </c>
      <c r="L635" s="176">
        <v>48.200899999999997</v>
      </c>
      <c r="M635" s="176">
        <v>-4.9047999999999998</v>
      </c>
      <c r="N635" s="176">
        <v>4.6116999999999999</v>
      </c>
      <c r="O635" s="176"/>
      <c r="P635" s="176"/>
      <c r="Q635" s="176">
        <v>-7.2744</v>
      </c>
      <c r="R635" s="176">
        <v>-1.4887999999999999</v>
      </c>
      <c r="S635" s="118" t="s">
        <v>1896</v>
      </c>
    </row>
    <row r="636" spans="1:19" x14ac:dyDescent="0.3">
      <c r="A636" s="172" t="s">
        <v>368</v>
      </c>
      <c r="B636" s="172" t="s">
        <v>318</v>
      </c>
      <c r="C636" s="172">
        <v>142151</v>
      </c>
      <c r="D636" s="175">
        <v>44158</v>
      </c>
      <c r="E636" s="176">
        <v>8.0078999999999994</v>
      </c>
      <c r="F636" s="176">
        <v>1.2863</v>
      </c>
      <c r="G636" s="176">
        <v>1.2863</v>
      </c>
      <c r="H636" s="176">
        <v>5.1677999999999997</v>
      </c>
      <c r="I636" s="176">
        <v>6.2492999999999999</v>
      </c>
      <c r="J636" s="176">
        <v>7.8533999999999997</v>
      </c>
      <c r="K636" s="176">
        <v>7.7054</v>
      </c>
      <c r="L636" s="176">
        <v>48.045000000000002</v>
      </c>
      <c r="M636" s="176">
        <v>-5.0567000000000002</v>
      </c>
      <c r="N636" s="176">
        <v>4.3905000000000003</v>
      </c>
      <c r="O636" s="176"/>
      <c r="P636" s="176"/>
      <c r="Q636" s="176">
        <v>-8.0116999999999994</v>
      </c>
      <c r="R636" s="176">
        <v>-1.9636</v>
      </c>
      <c r="S636" s="118" t="s">
        <v>1896</v>
      </c>
    </row>
    <row r="637" spans="1:19" x14ac:dyDescent="0.3">
      <c r="A637" s="172" t="s">
        <v>368</v>
      </c>
      <c r="B637" s="172" t="s">
        <v>217</v>
      </c>
      <c r="C637" s="172">
        <v>143079</v>
      </c>
      <c r="D637" s="175">
        <v>44158</v>
      </c>
      <c r="E637" s="176">
        <v>9.4863</v>
      </c>
      <c r="F637" s="176">
        <v>1.4056999999999999</v>
      </c>
      <c r="G637" s="176">
        <v>1.4056999999999999</v>
      </c>
      <c r="H637" s="176">
        <v>5.7558999999999996</v>
      </c>
      <c r="I637" s="176">
        <v>7.0556000000000001</v>
      </c>
      <c r="J637" s="176">
        <v>8.4830000000000005</v>
      </c>
      <c r="K637" s="176">
        <v>9.0455000000000005</v>
      </c>
      <c r="L637" s="176">
        <v>41.468299999999999</v>
      </c>
      <c r="M637" s="176">
        <v>-3.6640000000000001</v>
      </c>
      <c r="N637" s="176">
        <v>5.9626000000000001</v>
      </c>
      <c r="O637" s="176"/>
      <c r="P637" s="176"/>
      <c r="Q637" s="176">
        <v>-2.1684999999999999</v>
      </c>
      <c r="R637" s="176">
        <v>-1.0852999999999999</v>
      </c>
      <c r="S637" s="118" t="s">
        <v>1896</v>
      </c>
    </row>
    <row r="638" spans="1:19" x14ac:dyDescent="0.3">
      <c r="A638" s="172" t="s">
        <v>368</v>
      </c>
      <c r="B638" s="172" t="s">
        <v>321</v>
      </c>
      <c r="C638" s="172">
        <v>143077</v>
      </c>
      <c r="D638" s="175">
        <v>44158</v>
      </c>
      <c r="E638" s="176">
        <v>9.3999000000000006</v>
      </c>
      <c r="F638" s="176">
        <v>1.4035</v>
      </c>
      <c r="G638" s="176">
        <v>1.4035</v>
      </c>
      <c r="H638" s="176">
        <v>5.7487000000000004</v>
      </c>
      <c r="I638" s="176">
        <v>7.0445000000000002</v>
      </c>
      <c r="J638" s="176">
        <v>8.4562000000000008</v>
      </c>
      <c r="K638" s="176">
        <v>8.9641000000000002</v>
      </c>
      <c r="L638" s="176">
        <v>41.2605</v>
      </c>
      <c r="M638" s="176">
        <v>-3.8746999999999998</v>
      </c>
      <c r="N638" s="176">
        <v>5.6547999999999998</v>
      </c>
      <c r="O638" s="176"/>
      <c r="P638" s="176"/>
      <c r="Q638" s="176">
        <v>-2.5398999999999998</v>
      </c>
      <c r="R638" s="176">
        <v>-1.421</v>
      </c>
      <c r="S638" s="118" t="s">
        <v>1896</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1896</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1896</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1896</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44158</v>
      </c>
      <c r="E643" s="176">
        <v>21.814499999999999</v>
      </c>
      <c r="F643" s="176">
        <v>0.28089999999999998</v>
      </c>
      <c r="G643" s="176">
        <v>0.28089999999999998</v>
      </c>
      <c r="H643" s="176">
        <v>1.4982</v>
      </c>
      <c r="I643" s="176">
        <v>3.3706</v>
      </c>
      <c r="J643" s="176">
        <v>8.5401000000000007</v>
      </c>
      <c r="K643" s="176">
        <v>13.350300000000001</v>
      </c>
      <c r="L643" s="176">
        <v>41.319499999999998</v>
      </c>
      <c r="M643" s="176">
        <v>4.1494</v>
      </c>
      <c r="N643" s="176">
        <v>8.1956000000000007</v>
      </c>
      <c r="O643" s="176">
        <v>5.9595000000000002</v>
      </c>
      <c r="P643" s="176">
        <v>12.2745</v>
      </c>
      <c r="Q643" s="176">
        <v>13.597899999999999</v>
      </c>
      <c r="R643" s="176">
        <v>12.6675</v>
      </c>
      <c r="S643" s="118"/>
    </row>
    <row r="644" spans="1:19" x14ac:dyDescent="0.3">
      <c r="A644" s="172" t="s">
        <v>368</v>
      </c>
      <c r="B644" s="172" t="s">
        <v>322</v>
      </c>
      <c r="C644" s="172">
        <v>132757</v>
      </c>
      <c r="D644" s="175">
        <v>44158</v>
      </c>
      <c r="E644" s="176">
        <v>20.1388</v>
      </c>
      <c r="F644" s="176">
        <v>0.26840000000000003</v>
      </c>
      <c r="G644" s="176">
        <v>0.26840000000000003</v>
      </c>
      <c r="H644" s="176">
        <v>1.4575</v>
      </c>
      <c r="I644" s="176">
        <v>3.3146</v>
      </c>
      <c r="J644" s="176">
        <v>8.4141999999999992</v>
      </c>
      <c r="K644" s="176">
        <v>12.9572</v>
      </c>
      <c r="L644" s="176">
        <v>40.339100000000002</v>
      </c>
      <c r="M644" s="176">
        <v>3.0118</v>
      </c>
      <c r="N644" s="176">
        <v>6.6024000000000003</v>
      </c>
      <c r="O644" s="176">
        <v>4.5187999999999997</v>
      </c>
      <c r="P644" s="176">
        <v>10.8987</v>
      </c>
      <c r="Q644" s="176">
        <v>12.1235</v>
      </c>
      <c r="R644" s="176">
        <v>10.976100000000001</v>
      </c>
      <c r="S644" s="118"/>
    </row>
    <row r="645" spans="1:19" x14ac:dyDescent="0.3">
      <c r="A645" s="172" t="s">
        <v>368</v>
      </c>
      <c r="B645" s="172" t="s">
        <v>219</v>
      </c>
      <c r="C645" s="172">
        <v>118866</v>
      </c>
      <c r="D645" s="175">
        <v>44158</v>
      </c>
      <c r="E645" s="176">
        <v>91.63</v>
      </c>
      <c r="F645" s="176">
        <v>0.81420000000000003</v>
      </c>
      <c r="G645" s="176">
        <v>0.81420000000000003</v>
      </c>
      <c r="H645" s="176">
        <v>1.5403</v>
      </c>
      <c r="I645" s="176">
        <v>2.0832999999999999</v>
      </c>
      <c r="J645" s="176">
        <v>6.0286999999999997</v>
      </c>
      <c r="K645" s="176">
        <v>10.171900000000001</v>
      </c>
      <c r="L645" s="176">
        <v>34.394300000000001</v>
      </c>
      <c r="M645" s="176">
        <v>3.9950000000000001</v>
      </c>
      <c r="N645" s="176">
        <v>8.9924999999999997</v>
      </c>
      <c r="O645" s="176">
        <v>6.2869999999999999</v>
      </c>
      <c r="P645" s="176">
        <v>11.6295</v>
      </c>
      <c r="Q645" s="176">
        <v>11.5336</v>
      </c>
      <c r="R645" s="176">
        <v>9.4588999999999999</v>
      </c>
      <c r="S645" s="118"/>
    </row>
    <row r="646" spans="1:19" x14ac:dyDescent="0.3">
      <c r="A646" s="172" t="s">
        <v>368</v>
      </c>
      <c r="B646" s="172" t="s">
        <v>323</v>
      </c>
      <c r="C646" s="172">
        <v>100480</v>
      </c>
      <c r="D646" s="175">
        <v>44158</v>
      </c>
      <c r="E646" s="176">
        <v>131.57181971898001</v>
      </c>
      <c r="F646" s="176">
        <v>0.80279999999999996</v>
      </c>
      <c r="G646" s="176">
        <v>0.80279999999999996</v>
      </c>
      <c r="H646" s="176">
        <v>1.5233000000000001</v>
      </c>
      <c r="I646" s="176">
        <v>2.0615000000000001</v>
      </c>
      <c r="J646" s="176">
        <v>5.9817</v>
      </c>
      <c r="K646" s="176">
        <v>10.019</v>
      </c>
      <c r="L646" s="176">
        <v>33.869</v>
      </c>
      <c r="M646" s="176">
        <v>3.2412000000000001</v>
      </c>
      <c r="N646" s="176">
        <v>8.0703999999999994</v>
      </c>
      <c r="O646" s="176">
        <v>5.5396000000000001</v>
      </c>
      <c r="P646" s="176">
        <v>10.7417</v>
      </c>
      <c r="Q646" s="176">
        <v>11.0128</v>
      </c>
      <c r="R646" s="176">
        <v>8.6355000000000004</v>
      </c>
      <c r="S646" s="118" t="s">
        <v>1888</v>
      </c>
    </row>
    <row r="647" spans="1:19" x14ac:dyDescent="0.3">
      <c r="A647" s="172" t="s">
        <v>368</v>
      </c>
      <c r="B647" s="172" t="s">
        <v>324</v>
      </c>
      <c r="C647" s="172">
        <v>116051</v>
      </c>
      <c r="D647" s="175">
        <v>44158</v>
      </c>
      <c r="E647" s="176">
        <v>28.69</v>
      </c>
      <c r="F647" s="176">
        <v>0.1047</v>
      </c>
      <c r="G647" s="176">
        <v>0.1047</v>
      </c>
      <c r="H647" s="176">
        <v>1.2706999999999999</v>
      </c>
      <c r="I647" s="176">
        <v>3.3129</v>
      </c>
      <c r="J647" s="176">
        <v>6.5750000000000002</v>
      </c>
      <c r="K647" s="176">
        <v>10.6867</v>
      </c>
      <c r="L647" s="176">
        <v>39.610700000000001</v>
      </c>
      <c r="M647" s="176">
        <v>8.1824999999999992</v>
      </c>
      <c r="N647" s="176">
        <v>13.488899999999999</v>
      </c>
      <c r="O647" s="176">
        <v>6.8108000000000004</v>
      </c>
      <c r="P647" s="176">
        <v>8.2759</v>
      </c>
      <c r="Q647" s="176">
        <v>12.533099999999999</v>
      </c>
      <c r="R647" s="176">
        <v>12.933400000000001</v>
      </c>
      <c r="S647" s="118" t="s">
        <v>1888</v>
      </c>
    </row>
    <row r="648" spans="1:19" x14ac:dyDescent="0.3">
      <c r="A648" s="172" t="s">
        <v>368</v>
      </c>
      <c r="B648" s="172" t="s">
        <v>220</v>
      </c>
      <c r="C648" s="172">
        <v>119307</v>
      </c>
      <c r="D648" s="175">
        <v>44158</v>
      </c>
      <c r="E648" s="176">
        <v>30</v>
      </c>
      <c r="F648" s="176">
        <v>0.13350000000000001</v>
      </c>
      <c r="G648" s="176">
        <v>0.13350000000000001</v>
      </c>
      <c r="H648" s="176">
        <v>1.3170999999999999</v>
      </c>
      <c r="I648" s="176">
        <v>3.3769999999999998</v>
      </c>
      <c r="J648" s="176">
        <v>6.6477000000000004</v>
      </c>
      <c r="K648" s="176">
        <v>10.864699999999999</v>
      </c>
      <c r="L648" s="176">
        <v>40.055999999999997</v>
      </c>
      <c r="M648" s="176">
        <v>8.5776000000000003</v>
      </c>
      <c r="N648" s="176">
        <v>14.0684</v>
      </c>
      <c r="O648" s="176">
        <v>7.2991000000000001</v>
      </c>
      <c r="P648" s="176">
        <v>9.0320999999999998</v>
      </c>
      <c r="Q648" s="176">
        <v>11.0281</v>
      </c>
      <c r="R648" s="176">
        <v>13.358499999999999</v>
      </c>
      <c r="S648" s="118" t="s">
        <v>1877</v>
      </c>
    </row>
    <row r="649" spans="1:19" x14ac:dyDescent="0.3">
      <c r="A649" s="172" t="s">
        <v>368</v>
      </c>
      <c r="B649" s="172" t="s">
        <v>325</v>
      </c>
      <c r="C649" s="172">
        <v>135964</v>
      </c>
      <c r="D649" s="175">
        <v>44158</v>
      </c>
      <c r="E649" s="176">
        <v>14.5824</v>
      </c>
      <c r="F649" s="176">
        <v>0.36620000000000003</v>
      </c>
      <c r="G649" s="176">
        <v>0.36620000000000003</v>
      </c>
      <c r="H649" s="176">
        <v>2.8159999999999998</v>
      </c>
      <c r="I649" s="176">
        <v>4.3350999999999997</v>
      </c>
      <c r="J649" s="176">
        <v>7.9002999999999997</v>
      </c>
      <c r="K649" s="176">
        <v>9.2855000000000008</v>
      </c>
      <c r="L649" s="176">
        <v>43.4908</v>
      </c>
      <c r="M649" s="176">
        <v>5.4166999999999996</v>
      </c>
      <c r="N649" s="176">
        <v>10.302300000000001</v>
      </c>
      <c r="O649" s="176">
        <v>-0.65700000000000003</v>
      </c>
      <c r="P649" s="176"/>
      <c r="Q649" s="176">
        <v>8.3953000000000007</v>
      </c>
      <c r="R649" s="176">
        <v>5.5746000000000002</v>
      </c>
      <c r="S649" s="118" t="s">
        <v>1877</v>
      </c>
    </row>
    <row r="650" spans="1:19" x14ac:dyDescent="0.3">
      <c r="A650" s="172" t="s">
        <v>368</v>
      </c>
      <c r="B650" s="172" t="s">
        <v>221</v>
      </c>
      <c r="C650" s="172">
        <v>135962</v>
      </c>
      <c r="D650" s="175">
        <v>44158</v>
      </c>
      <c r="E650" s="176">
        <v>15.3659</v>
      </c>
      <c r="F650" s="176">
        <v>0.36770000000000003</v>
      </c>
      <c r="G650" s="176">
        <v>0.36770000000000003</v>
      </c>
      <c r="H650" s="176">
        <v>2.8210999999999999</v>
      </c>
      <c r="I650" s="176">
        <v>4.3418000000000001</v>
      </c>
      <c r="J650" s="176">
        <v>7.9142000000000001</v>
      </c>
      <c r="K650" s="176">
        <v>9.3463999999999992</v>
      </c>
      <c r="L650" s="176">
        <v>43.622599999999998</v>
      </c>
      <c r="M650" s="176">
        <v>5.5532000000000004</v>
      </c>
      <c r="N650" s="176">
        <v>10.4872</v>
      </c>
      <c r="O650" s="176">
        <v>-8.4199999999999997E-2</v>
      </c>
      <c r="P650" s="176"/>
      <c r="Q650" s="176">
        <v>9.6143999999999998</v>
      </c>
      <c r="R650" s="176">
        <v>5.8635000000000002</v>
      </c>
      <c r="S650" s="118" t="s">
        <v>1881</v>
      </c>
    </row>
    <row r="651" spans="1:19" x14ac:dyDescent="0.3">
      <c r="A651" s="172" t="s">
        <v>368</v>
      </c>
      <c r="B651" s="172" t="s">
        <v>326</v>
      </c>
      <c r="C651" s="172">
        <v>140045</v>
      </c>
      <c r="D651" s="175">
        <v>44158</v>
      </c>
      <c r="E651" s="176">
        <v>10.4542</v>
      </c>
      <c r="F651" s="176">
        <v>0.1638</v>
      </c>
      <c r="G651" s="176">
        <v>0.1638</v>
      </c>
      <c r="H651" s="176">
        <v>2.6793999999999998</v>
      </c>
      <c r="I651" s="176">
        <v>5.0915999999999997</v>
      </c>
      <c r="J651" s="176">
        <v>8.6342999999999996</v>
      </c>
      <c r="K651" s="176">
        <v>9.4944000000000006</v>
      </c>
      <c r="L651" s="176">
        <v>40.636299999999999</v>
      </c>
      <c r="M651" s="176">
        <v>0.59760000000000002</v>
      </c>
      <c r="N651" s="176">
        <v>4.1430999999999996</v>
      </c>
      <c r="O651" s="176">
        <v>-4.8811999999999998</v>
      </c>
      <c r="P651" s="176"/>
      <c r="Q651" s="176">
        <v>1.1665000000000001</v>
      </c>
      <c r="R651" s="176">
        <v>1.7697000000000001</v>
      </c>
      <c r="S651" s="118" t="s">
        <v>1881</v>
      </c>
    </row>
    <row r="652" spans="1:19" x14ac:dyDescent="0.3">
      <c r="A652" s="172" t="s">
        <v>368</v>
      </c>
      <c r="B652" s="172" t="s">
        <v>222</v>
      </c>
      <c r="C652" s="172">
        <v>140046</v>
      </c>
      <c r="D652" s="175">
        <v>44158</v>
      </c>
      <c r="E652" s="176">
        <v>10.958</v>
      </c>
      <c r="F652" s="176">
        <v>0.16450000000000001</v>
      </c>
      <c r="G652" s="176">
        <v>0.16450000000000001</v>
      </c>
      <c r="H652" s="176">
        <v>2.6827999999999999</v>
      </c>
      <c r="I652" s="176">
        <v>5.0956000000000001</v>
      </c>
      <c r="J652" s="176">
        <v>8.6456</v>
      </c>
      <c r="K652" s="176">
        <v>9.5296000000000003</v>
      </c>
      <c r="L652" s="176">
        <v>40.757899999999999</v>
      </c>
      <c r="M652" s="176">
        <v>0.77159999999999995</v>
      </c>
      <c r="N652" s="176">
        <v>4.4165999999999999</v>
      </c>
      <c r="O652" s="176">
        <v>-4.0075000000000003</v>
      </c>
      <c r="P652" s="176"/>
      <c r="Q652" s="176">
        <v>2.4173</v>
      </c>
      <c r="R652" s="176">
        <v>2.2372000000000001</v>
      </c>
      <c r="S652" s="118" t="s">
        <v>1898</v>
      </c>
    </row>
    <row r="653" spans="1:19" x14ac:dyDescent="0.3">
      <c r="A653" s="172" t="s">
        <v>368</v>
      </c>
      <c r="B653" s="172" t="s">
        <v>327</v>
      </c>
      <c r="C653" s="172">
        <v>140455</v>
      </c>
      <c r="D653" s="175">
        <v>44158</v>
      </c>
      <c r="E653" s="176">
        <v>9.7703000000000007</v>
      </c>
      <c r="F653" s="176">
        <v>0.15890000000000001</v>
      </c>
      <c r="G653" s="176">
        <v>0.15890000000000001</v>
      </c>
      <c r="H653" s="176">
        <v>2.7793000000000001</v>
      </c>
      <c r="I653" s="176">
        <v>5.0446</v>
      </c>
      <c r="J653" s="176">
        <v>8.4745000000000008</v>
      </c>
      <c r="K653" s="176">
        <v>8.5130999999999997</v>
      </c>
      <c r="L653" s="176">
        <v>37.908999999999999</v>
      </c>
      <c r="M653" s="176">
        <v>2.3904000000000001</v>
      </c>
      <c r="N653" s="176">
        <v>5.7632000000000003</v>
      </c>
      <c r="O653" s="176">
        <v>-3.6395</v>
      </c>
      <c r="P653" s="176"/>
      <c r="Q653" s="176">
        <v>-0.63329999999999997</v>
      </c>
      <c r="R653" s="176">
        <v>2.1362000000000001</v>
      </c>
      <c r="S653" s="118" t="s">
        <v>1898</v>
      </c>
    </row>
    <row r="654" spans="1:19" x14ac:dyDescent="0.3">
      <c r="A654" s="172" t="s">
        <v>368</v>
      </c>
      <c r="B654" s="172" t="s">
        <v>223</v>
      </c>
      <c r="C654" s="172">
        <v>140454</v>
      </c>
      <c r="D654" s="175">
        <v>44158</v>
      </c>
      <c r="E654" s="176">
        <v>10.2456</v>
      </c>
      <c r="F654" s="176">
        <v>0.1593</v>
      </c>
      <c r="G654" s="176">
        <v>0.1593</v>
      </c>
      <c r="H654" s="176">
        <v>2.7818000000000001</v>
      </c>
      <c r="I654" s="176">
        <v>5.0486000000000004</v>
      </c>
      <c r="J654" s="176">
        <v>8.4832999999999998</v>
      </c>
      <c r="K654" s="176">
        <v>8.5419</v>
      </c>
      <c r="L654" s="176">
        <v>38.012</v>
      </c>
      <c r="M654" s="176">
        <v>2.5421</v>
      </c>
      <c r="N654" s="176">
        <v>5.9962999999999997</v>
      </c>
      <c r="O654" s="176">
        <v>-2.6032999999999999</v>
      </c>
      <c r="P654" s="176"/>
      <c r="Q654" s="176">
        <v>0.66559999999999997</v>
      </c>
      <c r="R654" s="176">
        <v>2.8096000000000001</v>
      </c>
      <c r="S654" s="118" t="s">
        <v>1898</v>
      </c>
    </row>
    <row r="655" spans="1:19" x14ac:dyDescent="0.3">
      <c r="A655" s="172" t="s">
        <v>368</v>
      </c>
      <c r="B655" s="172" t="s">
        <v>328</v>
      </c>
      <c r="C655" s="172">
        <v>141893</v>
      </c>
      <c r="D655" s="175">
        <v>44158</v>
      </c>
      <c r="E655" s="176">
        <v>9.0823999999999998</v>
      </c>
      <c r="F655" s="176">
        <v>0.56579999999999997</v>
      </c>
      <c r="G655" s="176">
        <v>0.56579999999999997</v>
      </c>
      <c r="H655" s="176">
        <v>3.8784000000000001</v>
      </c>
      <c r="I655" s="176">
        <v>5.6879999999999997</v>
      </c>
      <c r="J655" s="176">
        <v>8.9774999999999991</v>
      </c>
      <c r="K655" s="176">
        <v>8.0569000000000006</v>
      </c>
      <c r="L655" s="176">
        <v>33.523499999999999</v>
      </c>
      <c r="M655" s="176">
        <v>6.843</v>
      </c>
      <c r="N655" s="176">
        <v>13.3246</v>
      </c>
      <c r="O655" s="176"/>
      <c r="P655" s="176"/>
      <c r="Q655" s="176">
        <v>-3.3214999999999999</v>
      </c>
      <c r="R655" s="176">
        <v>3.8138999999999998</v>
      </c>
      <c r="S655" s="118" t="s">
        <v>1898</v>
      </c>
    </row>
    <row r="656" spans="1:19" x14ac:dyDescent="0.3">
      <c r="A656" s="172" t="s">
        <v>368</v>
      </c>
      <c r="B656" s="172" t="s">
        <v>224</v>
      </c>
      <c r="C656" s="172">
        <v>141892</v>
      </c>
      <c r="D656" s="175">
        <v>44158</v>
      </c>
      <c r="E656" s="176">
        <v>9.4115000000000002</v>
      </c>
      <c r="F656" s="176">
        <v>0.5696</v>
      </c>
      <c r="G656" s="176">
        <v>0.5696</v>
      </c>
      <c r="H656" s="176">
        <v>3.8889</v>
      </c>
      <c r="I656" s="176">
        <v>5.7031999999999998</v>
      </c>
      <c r="J656" s="176">
        <v>9.0138999999999996</v>
      </c>
      <c r="K656" s="176">
        <v>8.1757000000000009</v>
      </c>
      <c r="L656" s="176">
        <v>33.8172</v>
      </c>
      <c r="M656" s="176">
        <v>7.1974</v>
      </c>
      <c r="N656" s="176">
        <v>13.8249</v>
      </c>
      <c r="O656" s="176"/>
      <c r="P656" s="176"/>
      <c r="Q656" s="176">
        <v>-2.1061999999999999</v>
      </c>
      <c r="R656" s="176">
        <v>4.6971999999999996</v>
      </c>
      <c r="S656" s="118" t="s">
        <v>1898</v>
      </c>
    </row>
    <row r="657" spans="1:19" x14ac:dyDescent="0.3">
      <c r="A657" s="172" t="s">
        <v>368</v>
      </c>
      <c r="B657" s="172" t="s">
        <v>329</v>
      </c>
      <c r="C657" s="172">
        <v>142169</v>
      </c>
      <c r="D657" s="175">
        <v>44158</v>
      </c>
      <c r="E657" s="176">
        <v>9.5353999999999992</v>
      </c>
      <c r="F657" s="176">
        <v>0.56950000000000001</v>
      </c>
      <c r="G657" s="176">
        <v>0.56950000000000001</v>
      </c>
      <c r="H657" s="176">
        <v>3.8725999999999998</v>
      </c>
      <c r="I657" s="176">
        <v>5.6191000000000004</v>
      </c>
      <c r="J657" s="176">
        <v>8.9922000000000004</v>
      </c>
      <c r="K657" s="176">
        <v>8.1369000000000007</v>
      </c>
      <c r="L657" s="176">
        <v>33.086799999999997</v>
      </c>
      <c r="M657" s="176">
        <v>7.1189</v>
      </c>
      <c r="N657" s="176">
        <v>13.983499999999999</v>
      </c>
      <c r="O657" s="176"/>
      <c r="P657" s="176"/>
      <c r="Q657" s="176">
        <v>-1.7706</v>
      </c>
      <c r="R657" s="176">
        <v>5.0294999999999996</v>
      </c>
      <c r="S657" s="118" t="s">
        <v>1898</v>
      </c>
    </row>
    <row r="658" spans="1:19" x14ac:dyDescent="0.3">
      <c r="A658" s="172" t="s">
        <v>368</v>
      </c>
      <c r="B658" s="172" t="s">
        <v>225</v>
      </c>
      <c r="C658" s="172">
        <v>142172</v>
      </c>
      <c r="D658" s="175">
        <v>44158</v>
      </c>
      <c r="E658" s="176">
        <v>9.8414999999999999</v>
      </c>
      <c r="F658" s="176">
        <v>0.57230000000000003</v>
      </c>
      <c r="G658" s="176">
        <v>0.57230000000000003</v>
      </c>
      <c r="H658" s="176">
        <v>3.8822999999999999</v>
      </c>
      <c r="I658" s="176">
        <v>5.6329000000000002</v>
      </c>
      <c r="J658" s="176">
        <v>9.0241000000000007</v>
      </c>
      <c r="K658" s="176">
        <v>8.234</v>
      </c>
      <c r="L658" s="176">
        <v>33.322899999999997</v>
      </c>
      <c r="M658" s="176">
        <v>7.4047999999999998</v>
      </c>
      <c r="N658" s="176">
        <v>14.388199999999999</v>
      </c>
      <c r="O658" s="176"/>
      <c r="P658" s="176"/>
      <c r="Q658" s="176">
        <v>-0.59819999999999995</v>
      </c>
      <c r="R658" s="176">
        <v>5.8771000000000004</v>
      </c>
      <c r="S658" s="118" t="s">
        <v>1899</v>
      </c>
    </row>
    <row r="659" spans="1:19" x14ac:dyDescent="0.3">
      <c r="A659" s="172" t="s">
        <v>368</v>
      </c>
      <c r="B659" s="172" t="s">
        <v>226</v>
      </c>
      <c r="C659" s="172">
        <v>120715</v>
      </c>
      <c r="D659" s="175">
        <v>44158</v>
      </c>
      <c r="E659" s="176">
        <v>109.0338</v>
      </c>
      <c r="F659" s="176">
        <v>0.32069999999999999</v>
      </c>
      <c r="G659" s="176">
        <v>0.32069999999999999</v>
      </c>
      <c r="H659" s="176">
        <v>2.3407</v>
      </c>
      <c r="I659" s="176">
        <v>4.8090000000000002</v>
      </c>
      <c r="J659" s="176">
        <v>9.6542999999999992</v>
      </c>
      <c r="K659" s="176">
        <v>13.317399999999999</v>
      </c>
      <c r="L659" s="176">
        <v>42.488500000000002</v>
      </c>
      <c r="M659" s="176">
        <v>7.5601000000000003</v>
      </c>
      <c r="N659" s="176">
        <v>15.771100000000001</v>
      </c>
      <c r="O659" s="176">
        <v>6.7892000000000001</v>
      </c>
      <c r="P659" s="176">
        <v>10.9445</v>
      </c>
      <c r="Q659" s="176">
        <v>12.68</v>
      </c>
      <c r="R659" s="176">
        <v>13.684200000000001</v>
      </c>
      <c r="S659" s="118" t="s">
        <v>1899</v>
      </c>
    </row>
    <row r="660" spans="1:19" x14ac:dyDescent="0.3">
      <c r="A660" s="172" t="s">
        <v>368</v>
      </c>
      <c r="B660" s="172" t="s">
        <v>330</v>
      </c>
      <c r="C660" s="172">
        <v>100821</v>
      </c>
      <c r="D660" s="175">
        <v>44158</v>
      </c>
      <c r="E660" s="176">
        <v>102.0224</v>
      </c>
      <c r="F660" s="176">
        <v>0.31319999999999998</v>
      </c>
      <c r="G660" s="176">
        <v>0.31319999999999998</v>
      </c>
      <c r="H660" s="176">
        <v>2.3165</v>
      </c>
      <c r="I660" s="176">
        <v>4.7736999999999998</v>
      </c>
      <c r="J660" s="176">
        <v>9.5732999999999997</v>
      </c>
      <c r="K660" s="176">
        <v>13.041499999999999</v>
      </c>
      <c r="L660" s="176">
        <v>41.815199999999997</v>
      </c>
      <c r="M660" s="176">
        <v>6.7973999999999997</v>
      </c>
      <c r="N660" s="176">
        <v>14.6898</v>
      </c>
      <c r="O660" s="176">
        <v>5.8372999999999999</v>
      </c>
      <c r="P660" s="176">
        <v>9.9172999999999991</v>
      </c>
      <c r="Q660" s="176">
        <v>10.7569</v>
      </c>
      <c r="R660" s="176">
        <v>12.639200000000001</v>
      </c>
      <c r="S660" s="118" t="s">
        <v>1899</v>
      </c>
    </row>
    <row r="661" spans="1:19" x14ac:dyDescent="0.3">
      <c r="A661" s="172" t="s">
        <v>368</v>
      </c>
      <c r="B661" s="172" t="s">
        <v>331</v>
      </c>
      <c r="C661" s="172">
        <v>101834</v>
      </c>
      <c r="D661" s="175">
        <v>44158</v>
      </c>
      <c r="E661" s="176">
        <v>166.131481617964</v>
      </c>
      <c r="F661" s="176">
        <v>0.40550000000000003</v>
      </c>
      <c r="G661" s="176">
        <v>0.40550000000000003</v>
      </c>
      <c r="H661" s="176">
        <v>1.4119999999999999</v>
      </c>
      <c r="I661" s="176">
        <v>3.1747000000000001</v>
      </c>
      <c r="J661" s="176">
        <v>7.7586000000000004</v>
      </c>
      <c r="K661" s="176">
        <v>12.240399999999999</v>
      </c>
      <c r="L661" s="176">
        <v>40.431699999999999</v>
      </c>
      <c r="M661" s="176">
        <v>2.8338999999999999</v>
      </c>
      <c r="N661" s="176">
        <v>5.9318</v>
      </c>
      <c r="O661" s="176">
        <v>4.1276999999999999</v>
      </c>
      <c r="P661" s="176">
        <v>9.2951999999999995</v>
      </c>
      <c r="Q661" s="176">
        <v>17.236899999999999</v>
      </c>
      <c r="R661" s="176">
        <v>8.3790999999999993</v>
      </c>
      <c r="S661" s="118" t="s">
        <v>1899</v>
      </c>
    </row>
    <row r="662" spans="1:19" x14ac:dyDescent="0.3">
      <c r="A662" s="177" t="s">
        <v>27</v>
      </c>
      <c r="B662" s="172"/>
      <c r="C662" s="172"/>
      <c r="D662" s="172"/>
      <c r="E662" s="172"/>
      <c r="F662" s="178">
        <v>0.69630681818181817</v>
      </c>
      <c r="G662" s="178">
        <v>0.69630681818181817</v>
      </c>
      <c r="H662" s="178">
        <v>2.7608462121212103</v>
      </c>
      <c r="I662" s="178">
        <v>4.4500196969696972</v>
      </c>
      <c r="J662" s="178">
        <v>8.3734674242424241</v>
      </c>
      <c r="K662" s="178">
        <v>11.176659848484844</v>
      </c>
      <c r="L662" s="178">
        <v>41.438282575757569</v>
      </c>
      <c r="M662" s="178">
        <v>5.2514984848484838</v>
      </c>
      <c r="N662" s="178">
        <v>11.139508333333342</v>
      </c>
      <c r="O662" s="178">
        <v>3.3466783018867936</v>
      </c>
      <c r="P662" s="178">
        <v>10.464039743589744</v>
      </c>
      <c r="Q662" s="178">
        <v>10.317468939393947</v>
      </c>
      <c r="R662" s="178">
        <v>9.2288833333333358</v>
      </c>
      <c r="S662" s="118" t="s">
        <v>1894</v>
      </c>
    </row>
    <row r="663" spans="1:19" x14ac:dyDescent="0.3">
      <c r="A663" s="177" t="s">
        <v>408</v>
      </c>
      <c r="B663" s="172"/>
      <c r="C663" s="172"/>
      <c r="D663" s="172"/>
      <c r="E663" s="172"/>
      <c r="F663" s="178">
        <v>0.61630000000000007</v>
      </c>
      <c r="G663" s="178">
        <v>0.61630000000000007</v>
      </c>
      <c r="H663" s="178">
        <v>2.38225</v>
      </c>
      <c r="I663" s="178">
        <v>4.0873499999999998</v>
      </c>
      <c r="J663" s="178">
        <v>8.16465</v>
      </c>
      <c r="K663" s="178">
        <v>10.993600000000001</v>
      </c>
      <c r="L663" s="178">
        <v>40.931200000000004</v>
      </c>
      <c r="M663" s="178">
        <v>4.5995499999999998</v>
      </c>
      <c r="N663" s="178">
        <v>8.953949999999999</v>
      </c>
      <c r="O663" s="178">
        <v>4.1894499999999999</v>
      </c>
      <c r="P663" s="178">
        <v>10.360399999999998</v>
      </c>
      <c r="Q663" s="178">
        <v>11.38195</v>
      </c>
      <c r="R663" s="178">
        <v>8.5330499999999994</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74" t="s">
        <v>792</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793</v>
      </c>
      <c r="B666" s="172" t="s">
        <v>794</v>
      </c>
      <c r="C666" s="172">
        <v>132180</v>
      </c>
      <c r="D666" s="175">
        <v>44158</v>
      </c>
      <c r="E666" s="176">
        <v>26.416599999999999</v>
      </c>
      <c r="F666" s="176">
        <v>0.48609999999999998</v>
      </c>
      <c r="G666" s="176">
        <v>0.48609999999999998</v>
      </c>
      <c r="H666" s="176">
        <v>2.0394999999999999</v>
      </c>
      <c r="I666" s="176">
        <v>3.3081</v>
      </c>
      <c r="J666" s="176">
        <v>7.0608000000000004</v>
      </c>
      <c r="K666" s="176">
        <v>9.1418999999999997</v>
      </c>
      <c r="L666" s="176">
        <v>27.396699999999999</v>
      </c>
      <c r="M666" s="176">
        <v>9.3392999999999997</v>
      </c>
      <c r="N666" s="176">
        <v>14.637</v>
      </c>
      <c r="O666" s="176">
        <v>6.2952000000000004</v>
      </c>
      <c r="P666" s="176">
        <v>10.0046</v>
      </c>
      <c r="Q666" s="176">
        <v>10.706300000000001</v>
      </c>
      <c r="R666" s="176">
        <v>10.9795</v>
      </c>
      <c r="S666" s="118"/>
    </row>
    <row r="667" spans="1:19" x14ac:dyDescent="0.3">
      <c r="A667" s="172" t="s">
        <v>793</v>
      </c>
      <c r="B667" s="172" t="s">
        <v>795</v>
      </c>
      <c r="C667" s="172">
        <v>132186</v>
      </c>
      <c r="D667" s="175">
        <v>44158</v>
      </c>
      <c r="E667" s="176">
        <v>27.9023</v>
      </c>
      <c r="F667" s="176">
        <v>0.49740000000000001</v>
      </c>
      <c r="G667" s="176">
        <v>0.49740000000000001</v>
      </c>
      <c r="H667" s="176">
        <v>2.0724</v>
      </c>
      <c r="I667" s="176">
        <v>3.3549000000000002</v>
      </c>
      <c r="J667" s="176">
        <v>7.1590999999999996</v>
      </c>
      <c r="K667" s="176">
        <v>9.4770000000000003</v>
      </c>
      <c r="L667" s="176">
        <v>27.989899999999999</v>
      </c>
      <c r="M667" s="176">
        <v>10.1052</v>
      </c>
      <c r="N667" s="176">
        <v>15.685499999999999</v>
      </c>
      <c r="O667" s="176">
        <v>7.1596000000000002</v>
      </c>
      <c r="P667" s="176">
        <v>10.8743</v>
      </c>
      <c r="Q667" s="176">
        <v>11.882099999999999</v>
      </c>
      <c r="R667" s="176">
        <v>11.9168</v>
      </c>
      <c r="S667" s="118"/>
    </row>
    <row r="668" spans="1:19" x14ac:dyDescent="0.3">
      <c r="A668" s="172" t="s">
        <v>793</v>
      </c>
      <c r="B668" s="172" t="s">
        <v>796</v>
      </c>
      <c r="C668" s="172">
        <v>102107</v>
      </c>
      <c r="D668" s="175">
        <v>44158</v>
      </c>
      <c r="E668" s="176">
        <v>84.205799999999996</v>
      </c>
      <c r="F668" s="176">
        <v>0.15579999999999999</v>
      </c>
      <c r="G668" s="176">
        <v>0.15579999999999999</v>
      </c>
      <c r="H668" s="176">
        <v>1.7703</v>
      </c>
      <c r="I668" s="176">
        <v>4.5126999999999997</v>
      </c>
      <c r="J668" s="176">
        <v>8.6587999999999994</v>
      </c>
      <c r="K668" s="176">
        <v>11.723699999999999</v>
      </c>
      <c r="L668" s="176">
        <v>33.1252</v>
      </c>
      <c r="M668" s="176">
        <v>0.42049999999999998</v>
      </c>
      <c r="N668" s="176">
        <v>2.0063</v>
      </c>
      <c r="O668" s="176">
        <v>0.99129999999999996</v>
      </c>
      <c r="P668" s="176">
        <v>6.2746000000000004</v>
      </c>
      <c r="Q668" s="176">
        <v>13.3596</v>
      </c>
      <c r="R668" s="176">
        <v>3.7755000000000001</v>
      </c>
      <c r="S668" s="120"/>
    </row>
    <row r="669" spans="1:19" x14ac:dyDescent="0.3">
      <c r="A669" s="172" t="s">
        <v>793</v>
      </c>
      <c r="B669" s="172" t="s">
        <v>797</v>
      </c>
      <c r="C669" s="172">
        <v>118512</v>
      </c>
      <c r="D669" s="175">
        <v>44158</v>
      </c>
      <c r="E669" s="176">
        <v>87.420500000000004</v>
      </c>
      <c r="F669" s="176">
        <v>0.16120000000000001</v>
      </c>
      <c r="G669" s="176">
        <v>0.16120000000000001</v>
      </c>
      <c r="H669" s="176">
        <v>1.7896000000000001</v>
      </c>
      <c r="I669" s="176">
        <v>4.5407000000000002</v>
      </c>
      <c r="J669" s="176">
        <v>8.7245000000000008</v>
      </c>
      <c r="K669" s="176">
        <v>11.945</v>
      </c>
      <c r="L669" s="176">
        <v>33.714199999999998</v>
      </c>
      <c r="M669" s="176">
        <v>1.1064000000000001</v>
      </c>
      <c r="N669" s="176">
        <v>2.8424</v>
      </c>
      <c r="O669" s="176">
        <v>1.5570999999999999</v>
      </c>
      <c r="P669" s="176">
        <v>6.7815000000000003</v>
      </c>
      <c r="Q669" s="176">
        <v>9.7286000000000001</v>
      </c>
      <c r="R669" s="176">
        <v>4.4170999999999996</v>
      </c>
      <c r="S669" s="118" t="s">
        <v>1871</v>
      </c>
    </row>
    <row r="670" spans="1:19" x14ac:dyDescent="0.3">
      <c r="A670" s="172" t="s">
        <v>793</v>
      </c>
      <c r="B670" s="172" t="s">
        <v>798</v>
      </c>
      <c r="C670" s="172">
        <v>102109</v>
      </c>
      <c r="D670" s="175">
        <v>44158</v>
      </c>
      <c r="E670" s="176">
        <v>56.988799999999998</v>
      </c>
      <c r="F670" s="176">
        <v>0.11700000000000001</v>
      </c>
      <c r="G670" s="176">
        <v>0.11700000000000001</v>
      </c>
      <c r="H670" s="176">
        <v>1.288</v>
      </c>
      <c r="I670" s="176">
        <v>3.2309999999999999</v>
      </c>
      <c r="J670" s="176">
        <v>6.2473000000000001</v>
      </c>
      <c r="K670" s="176">
        <v>8.8268000000000004</v>
      </c>
      <c r="L670" s="176">
        <v>24.217099999999999</v>
      </c>
      <c r="M670" s="176">
        <v>-7.0921000000000003</v>
      </c>
      <c r="N670" s="176">
        <v>-6.0210999999999997</v>
      </c>
      <c r="O670" s="176">
        <v>-0.37359999999999999</v>
      </c>
      <c r="P670" s="176">
        <v>4.6501000000000001</v>
      </c>
      <c r="Q670" s="176">
        <v>10.784700000000001</v>
      </c>
      <c r="R670" s="176">
        <v>0.17219999999999999</v>
      </c>
      <c r="S670" s="118" t="s">
        <v>1871</v>
      </c>
    </row>
    <row r="671" spans="1:19" x14ac:dyDescent="0.3">
      <c r="A671" s="172" t="s">
        <v>793</v>
      </c>
      <c r="B671" s="172" t="s">
        <v>799</v>
      </c>
      <c r="C671" s="172">
        <v>118514</v>
      </c>
      <c r="D671" s="175">
        <v>44158</v>
      </c>
      <c r="E671" s="176">
        <v>59.687100000000001</v>
      </c>
      <c r="F671" s="176">
        <v>0.1221</v>
      </c>
      <c r="G671" s="176">
        <v>0.1221</v>
      </c>
      <c r="H671" s="176">
        <v>1.3059000000000001</v>
      </c>
      <c r="I671" s="176">
        <v>3.2566999999999999</v>
      </c>
      <c r="J671" s="176">
        <v>6.3061999999999996</v>
      </c>
      <c r="K671" s="176">
        <v>9.0206999999999997</v>
      </c>
      <c r="L671" s="176">
        <v>24.697500000000002</v>
      </c>
      <c r="M671" s="176">
        <v>-6.5248999999999997</v>
      </c>
      <c r="N671" s="176">
        <v>-5.3114999999999997</v>
      </c>
      <c r="O671" s="176">
        <v>0.26769999999999999</v>
      </c>
      <c r="P671" s="176">
        <v>5.3098000000000001</v>
      </c>
      <c r="Q671" s="176">
        <v>8.1044999999999998</v>
      </c>
      <c r="R671" s="176">
        <v>0.8004</v>
      </c>
      <c r="S671" s="118" t="s">
        <v>1886</v>
      </c>
    </row>
    <row r="672" spans="1:19" x14ac:dyDescent="0.3">
      <c r="A672" s="172" t="s">
        <v>793</v>
      </c>
      <c r="B672" s="172" t="s">
        <v>800</v>
      </c>
      <c r="C672" s="172">
        <v>129065</v>
      </c>
      <c r="D672" s="175">
        <v>44158</v>
      </c>
      <c r="E672" s="176">
        <v>20.089099999999998</v>
      </c>
      <c r="F672" s="176">
        <v>0.51229999999999998</v>
      </c>
      <c r="G672" s="176">
        <v>0.51229999999999998</v>
      </c>
      <c r="H672" s="176">
        <v>1.3429</v>
      </c>
      <c r="I672" s="176">
        <v>3.0600999999999998</v>
      </c>
      <c r="J672" s="176">
        <v>6.6935000000000002</v>
      </c>
      <c r="K672" s="176">
        <v>11.762</v>
      </c>
      <c r="L672" s="176">
        <v>36</v>
      </c>
      <c r="M672" s="176">
        <v>6.3708999999999998</v>
      </c>
      <c r="N672" s="176">
        <v>10.819900000000001</v>
      </c>
      <c r="O672" s="176">
        <v>4.5595999999999997</v>
      </c>
      <c r="P672" s="176">
        <v>9.7086000000000006</v>
      </c>
      <c r="Q672" s="176">
        <v>11.1974</v>
      </c>
      <c r="R672" s="176">
        <v>9.6513000000000009</v>
      </c>
      <c r="S672" s="118" t="s">
        <v>1886</v>
      </c>
    </row>
    <row r="673" spans="1:19" x14ac:dyDescent="0.3">
      <c r="A673" s="172" t="s">
        <v>793</v>
      </c>
      <c r="B673" s="172" t="s">
        <v>801</v>
      </c>
      <c r="C673" s="172">
        <v>129200</v>
      </c>
      <c r="D673" s="175">
        <v>44158</v>
      </c>
      <c r="E673" s="176">
        <v>20.4754</v>
      </c>
      <c r="F673" s="176">
        <v>0.51500000000000001</v>
      </c>
      <c r="G673" s="176">
        <v>0.51500000000000001</v>
      </c>
      <c r="H673" s="176">
        <v>1.3528</v>
      </c>
      <c r="I673" s="176">
        <v>3.0737999999999999</v>
      </c>
      <c r="J673" s="176">
        <v>6.7249999999999996</v>
      </c>
      <c r="K673" s="176">
        <v>11.864800000000001</v>
      </c>
      <c r="L673" s="176">
        <v>36.2483</v>
      </c>
      <c r="M673" s="176">
        <v>6.6638000000000002</v>
      </c>
      <c r="N673" s="176">
        <v>11.2219</v>
      </c>
      <c r="O673" s="176">
        <v>4.8878000000000004</v>
      </c>
      <c r="P673" s="176">
        <v>10.0337</v>
      </c>
      <c r="Q673" s="176">
        <v>11.520099999999999</v>
      </c>
      <c r="R673" s="176">
        <v>10.0191</v>
      </c>
      <c r="S673" s="118" t="s">
        <v>1886</v>
      </c>
    </row>
    <row r="674" spans="1:19" x14ac:dyDescent="0.3">
      <c r="A674" s="172" t="s">
        <v>793</v>
      </c>
      <c r="B674" s="172" t="s">
        <v>802</v>
      </c>
      <c r="C674" s="172">
        <v>129191</v>
      </c>
      <c r="D674" s="175">
        <v>44158</v>
      </c>
      <c r="E674" s="176">
        <v>19.249700000000001</v>
      </c>
      <c r="F674" s="176">
        <v>0.42199999999999999</v>
      </c>
      <c r="G674" s="176">
        <v>0.42199999999999999</v>
      </c>
      <c r="H674" s="176">
        <v>1.1412</v>
      </c>
      <c r="I674" s="176">
        <v>2.5661</v>
      </c>
      <c r="J674" s="176">
        <v>5.5270000000000001</v>
      </c>
      <c r="K674" s="176">
        <v>9.8627000000000002</v>
      </c>
      <c r="L674" s="176">
        <v>30.057600000000001</v>
      </c>
      <c r="M674" s="176">
        <v>7.0229999999999997</v>
      </c>
      <c r="N674" s="176">
        <v>10.964600000000001</v>
      </c>
      <c r="O674" s="176">
        <v>5.0467000000000004</v>
      </c>
      <c r="P674" s="176">
        <v>9.2576000000000001</v>
      </c>
      <c r="Q674" s="176">
        <v>10.477600000000001</v>
      </c>
      <c r="R674" s="176">
        <v>9.4811999999999994</v>
      </c>
      <c r="S674" s="118" t="s">
        <v>1886</v>
      </c>
    </row>
    <row r="675" spans="1:19" x14ac:dyDescent="0.3">
      <c r="A675" s="172" t="s">
        <v>793</v>
      </c>
      <c r="B675" s="172" t="s">
        <v>803</v>
      </c>
      <c r="C675" s="172">
        <v>129193</v>
      </c>
      <c r="D675" s="175">
        <v>44158</v>
      </c>
      <c r="E675" s="176">
        <v>19.682200000000002</v>
      </c>
      <c r="F675" s="176">
        <v>0.42709999999999998</v>
      </c>
      <c r="G675" s="176">
        <v>0.42709999999999998</v>
      </c>
      <c r="H675" s="176">
        <v>1.1574</v>
      </c>
      <c r="I675" s="176">
        <v>2.5895000000000001</v>
      </c>
      <c r="J675" s="176">
        <v>5.5799000000000003</v>
      </c>
      <c r="K675" s="176">
        <v>10.0296</v>
      </c>
      <c r="L675" s="176">
        <v>30.447600000000001</v>
      </c>
      <c r="M675" s="176">
        <v>7.5229999999999997</v>
      </c>
      <c r="N675" s="176">
        <v>11.6683</v>
      </c>
      <c r="O675" s="176">
        <v>5.5129000000000001</v>
      </c>
      <c r="P675" s="176">
        <v>9.6577999999999999</v>
      </c>
      <c r="Q675" s="176">
        <v>10.851699999999999</v>
      </c>
      <c r="R675" s="176">
        <v>10.0726</v>
      </c>
      <c r="S675" s="118" t="s">
        <v>1873</v>
      </c>
    </row>
    <row r="676" spans="1:19" x14ac:dyDescent="0.3">
      <c r="A676" s="172" t="s">
        <v>793</v>
      </c>
      <c r="B676" s="172" t="s">
        <v>804</v>
      </c>
      <c r="C676" s="172">
        <v>143904</v>
      </c>
      <c r="D676" s="175">
        <v>44158</v>
      </c>
      <c r="E676" s="176">
        <v>8.5284999999999993</v>
      </c>
      <c r="F676" s="176">
        <v>0.31290000000000001</v>
      </c>
      <c r="G676" s="176">
        <v>0.31290000000000001</v>
      </c>
      <c r="H676" s="176">
        <v>2.9651000000000001</v>
      </c>
      <c r="I676" s="176">
        <v>9.0462000000000007</v>
      </c>
      <c r="J676" s="176">
        <v>14.497999999999999</v>
      </c>
      <c r="K676" s="176">
        <v>4.3459000000000003</v>
      </c>
      <c r="L676" s="176">
        <v>28.036300000000001</v>
      </c>
      <c r="M676" s="176">
        <v>-10.779500000000001</v>
      </c>
      <c r="N676" s="176">
        <v>-17.773</v>
      </c>
      <c r="O676" s="176"/>
      <c r="P676" s="176"/>
      <c r="Q676" s="176">
        <v>-6.4028999999999998</v>
      </c>
      <c r="R676" s="176">
        <v>-9.1944999999999997</v>
      </c>
      <c r="S676" s="118" t="s">
        <v>1873</v>
      </c>
    </row>
    <row r="677" spans="1:19" x14ac:dyDescent="0.3">
      <c r="A677" s="172" t="s">
        <v>793</v>
      </c>
      <c r="B677" s="172" t="s">
        <v>805</v>
      </c>
      <c r="C677" s="172">
        <v>143903</v>
      </c>
      <c r="D677" s="175">
        <v>44158</v>
      </c>
      <c r="E677" s="176">
        <v>8.5283999999999995</v>
      </c>
      <c r="F677" s="176">
        <v>0.31169999999999998</v>
      </c>
      <c r="G677" s="176">
        <v>0.31169999999999998</v>
      </c>
      <c r="H677" s="176">
        <v>2.9639000000000002</v>
      </c>
      <c r="I677" s="176">
        <v>9.0449000000000002</v>
      </c>
      <c r="J677" s="176">
        <v>14.496700000000001</v>
      </c>
      <c r="K677" s="176">
        <v>4.3445999999999998</v>
      </c>
      <c r="L677" s="176">
        <v>28.034800000000001</v>
      </c>
      <c r="M677" s="176">
        <v>-10.7805</v>
      </c>
      <c r="N677" s="176">
        <v>-17.774000000000001</v>
      </c>
      <c r="O677" s="176"/>
      <c r="P677" s="176"/>
      <c r="Q677" s="176">
        <v>-6.4032999999999998</v>
      </c>
      <c r="R677" s="176">
        <v>-9.1950000000000003</v>
      </c>
      <c r="S677" s="118" t="s">
        <v>1871</v>
      </c>
    </row>
    <row r="678" spans="1:19" x14ac:dyDescent="0.3">
      <c r="A678" s="172" t="s">
        <v>793</v>
      </c>
      <c r="B678" s="172" t="s">
        <v>806</v>
      </c>
      <c r="C678" s="172">
        <v>148033</v>
      </c>
      <c r="D678" s="175">
        <v>44158</v>
      </c>
      <c r="E678" s="176">
        <v>10.616899999999999</v>
      </c>
      <c r="F678" s="176">
        <v>1.1556999999999999</v>
      </c>
      <c r="G678" s="176">
        <v>1.1556999999999999</v>
      </c>
      <c r="H678" s="176">
        <v>3.1318000000000001</v>
      </c>
      <c r="I678" s="176">
        <v>5.3776000000000002</v>
      </c>
      <c r="J678" s="176">
        <v>7.9874999999999998</v>
      </c>
      <c r="K678" s="176">
        <v>5.2511999999999999</v>
      </c>
      <c r="L678" s="176">
        <v>35.528500000000001</v>
      </c>
      <c r="M678" s="176"/>
      <c r="N678" s="176"/>
      <c r="O678" s="176"/>
      <c r="P678" s="176"/>
      <c r="Q678" s="176">
        <v>6.1689999999999996</v>
      </c>
      <c r="R678" s="176"/>
      <c r="S678" s="118" t="s">
        <v>1871</v>
      </c>
    </row>
    <row r="679" spans="1:19" x14ac:dyDescent="0.3">
      <c r="A679" s="172" t="s">
        <v>793</v>
      </c>
      <c r="B679" s="172" t="s">
        <v>807</v>
      </c>
      <c r="C679" s="172">
        <v>148035</v>
      </c>
      <c r="D679" s="175">
        <v>44158</v>
      </c>
      <c r="E679" s="176">
        <v>10.685700000000001</v>
      </c>
      <c r="F679" s="176">
        <v>1.1635</v>
      </c>
      <c r="G679" s="176">
        <v>1.1635</v>
      </c>
      <c r="H679" s="176">
        <v>3.1577999999999999</v>
      </c>
      <c r="I679" s="176">
        <v>5.4180000000000001</v>
      </c>
      <c r="J679" s="176">
        <v>8.0739000000000001</v>
      </c>
      <c r="K679" s="176">
        <v>5.5128000000000004</v>
      </c>
      <c r="L679" s="176">
        <v>36.175600000000003</v>
      </c>
      <c r="M679" s="176"/>
      <c r="N679" s="176"/>
      <c r="O679" s="176"/>
      <c r="P679" s="176"/>
      <c r="Q679" s="176">
        <v>6.8570000000000002</v>
      </c>
      <c r="R679" s="176"/>
      <c r="S679" s="118" t="s">
        <v>1900</v>
      </c>
    </row>
    <row r="680" spans="1:19" x14ac:dyDescent="0.3">
      <c r="A680" s="172" t="s">
        <v>793</v>
      </c>
      <c r="B680" s="172" t="s">
        <v>808</v>
      </c>
      <c r="C680" s="172">
        <v>102133</v>
      </c>
      <c r="D680" s="175">
        <v>44158</v>
      </c>
      <c r="E680" s="176">
        <v>70.429599999999994</v>
      </c>
      <c r="F680" s="176">
        <v>1.0266</v>
      </c>
      <c r="G680" s="176">
        <v>1.0266</v>
      </c>
      <c r="H680" s="176">
        <v>3.0779000000000001</v>
      </c>
      <c r="I680" s="176">
        <v>5.2516999999999996</v>
      </c>
      <c r="J680" s="176">
        <v>9.0649999999999995</v>
      </c>
      <c r="K680" s="176">
        <v>10.6067</v>
      </c>
      <c r="L680" s="176">
        <v>42.513800000000003</v>
      </c>
      <c r="M680" s="176">
        <v>3.1076000000000001</v>
      </c>
      <c r="N680" s="176">
        <v>4.3533999999999997</v>
      </c>
      <c r="O680" s="176">
        <v>4.6036999999999999</v>
      </c>
      <c r="P680" s="176">
        <v>8.5401000000000007</v>
      </c>
      <c r="Q680" s="176">
        <v>12.2094</v>
      </c>
      <c r="R680" s="176">
        <v>6.5704000000000002</v>
      </c>
      <c r="S680" s="118" t="s">
        <v>1900</v>
      </c>
    </row>
    <row r="681" spans="1:19" x14ac:dyDescent="0.3">
      <c r="A681" s="172" t="s">
        <v>793</v>
      </c>
      <c r="B681" s="172" t="s">
        <v>809</v>
      </c>
      <c r="C681" s="172">
        <v>120242</v>
      </c>
      <c r="D681" s="175">
        <v>44158</v>
      </c>
      <c r="E681" s="176">
        <v>72.730400000000003</v>
      </c>
      <c r="F681" s="176">
        <v>1.0304</v>
      </c>
      <c r="G681" s="176">
        <v>1.0304</v>
      </c>
      <c r="H681" s="176">
        <v>3.0909</v>
      </c>
      <c r="I681" s="176">
        <v>5.2701000000000002</v>
      </c>
      <c r="J681" s="176">
        <v>9.1074999999999999</v>
      </c>
      <c r="K681" s="176">
        <v>10.7178</v>
      </c>
      <c r="L681" s="176">
        <v>42.766800000000003</v>
      </c>
      <c r="M681" s="176">
        <v>3.3668</v>
      </c>
      <c r="N681" s="176">
        <v>4.7046999999999999</v>
      </c>
      <c r="O681" s="176">
        <v>4.9771000000000001</v>
      </c>
      <c r="P681" s="176">
        <v>8.9248999999999992</v>
      </c>
      <c r="Q681" s="176">
        <v>9.4030000000000005</v>
      </c>
      <c r="R681" s="176">
        <v>6.9722</v>
      </c>
      <c r="S681" s="118" t="s">
        <v>1881</v>
      </c>
    </row>
    <row r="682" spans="1:19" x14ac:dyDescent="0.3">
      <c r="A682" s="172" t="s">
        <v>793</v>
      </c>
      <c r="B682" s="172" t="s">
        <v>810</v>
      </c>
      <c r="C682" s="172">
        <v>102135</v>
      </c>
      <c r="D682" s="175">
        <v>44158</v>
      </c>
      <c r="E682" s="176">
        <v>79.767700000000005</v>
      </c>
      <c r="F682" s="176">
        <v>1.0019</v>
      </c>
      <c r="G682" s="176">
        <v>1.0019</v>
      </c>
      <c r="H682" s="176">
        <v>3.4399000000000002</v>
      </c>
      <c r="I682" s="176">
        <v>6.4466000000000001</v>
      </c>
      <c r="J682" s="176">
        <v>9.2944999999999993</v>
      </c>
      <c r="K682" s="176">
        <v>3.2151000000000001</v>
      </c>
      <c r="L682" s="176">
        <v>31.032399999999999</v>
      </c>
      <c r="M682" s="176">
        <v>10.458299999999999</v>
      </c>
      <c r="N682" s="176">
        <v>14.018700000000001</v>
      </c>
      <c r="O682" s="176">
        <v>4.7168000000000001</v>
      </c>
      <c r="P682" s="176">
        <v>9.0907</v>
      </c>
      <c r="Q682" s="176">
        <v>13.036899999999999</v>
      </c>
      <c r="R682" s="176">
        <v>7.3196000000000003</v>
      </c>
      <c r="S682" s="118" t="s">
        <v>1881</v>
      </c>
    </row>
    <row r="683" spans="1:19" x14ac:dyDescent="0.3">
      <c r="A683" s="172" t="s">
        <v>793</v>
      </c>
      <c r="B683" s="172" t="s">
        <v>811</v>
      </c>
      <c r="C683" s="172">
        <v>120700</v>
      </c>
      <c r="D683" s="175">
        <v>44158</v>
      </c>
      <c r="E683" s="176">
        <v>81.039199999999994</v>
      </c>
      <c r="F683" s="176">
        <v>1.0042</v>
      </c>
      <c r="G683" s="176">
        <v>1.0042</v>
      </c>
      <c r="H683" s="176">
        <v>3.4477000000000002</v>
      </c>
      <c r="I683" s="176">
        <v>6.4577999999999998</v>
      </c>
      <c r="J683" s="176">
        <v>9.3201000000000001</v>
      </c>
      <c r="K683" s="176">
        <v>3.2886000000000002</v>
      </c>
      <c r="L683" s="176">
        <v>31.218900000000001</v>
      </c>
      <c r="M683" s="176">
        <v>9.9750999999999994</v>
      </c>
      <c r="N683" s="176">
        <v>13.728999999999999</v>
      </c>
      <c r="O683" s="176">
        <v>5.0218999999999996</v>
      </c>
      <c r="P683" s="176">
        <v>9.3741000000000003</v>
      </c>
      <c r="Q683" s="176">
        <v>11.106199999999999</v>
      </c>
      <c r="R683" s="176">
        <v>7.6444000000000001</v>
      </c>
      <c r="S683" s="118" t="s">
        <v>1901</v>
      </c>
    </row>
    <row r="684" spans="1:19" x14ac:dyDescent="0.3">
      <c r="A684" s="172" t="s">
        <v>793</v>
      </c>
      <c r="B684" s="172" t="s">
        <v>812</v>
      </c>
      <c r="C684" s="172">
        <v>118485</v>
      </c>
      <c r="D684" s="175">
        <v>44158</v>
      </c>
      <c r="E684" s="176">
        <v>25.852</v>
      </c>
      <c r="F684" s="176">
        <v>0.44679999999999997</v>
      </c>
      <c r="G684" s="176">
        <v>0.44679999999999997</v>
      </c>
      <c r="H684" s="176">
        <v>1.272</v>
      </c>
      <c r="I684" s="176">
        <v>2.0278</v>
      </c>
      <c r="J684" s="176">
        <v>3.5596000000000001</v>
      </c>
      <c r="K684" s="176">
        <v>7.6928999999999998</v>
      </c>
      <c r="L684" s="176">
        <v>29.3156</v>
      </c>
      <c r="M684" s="176">
        <v>2.8096000000000001</v>
      </c>
      <c r="N684" s="176">
        <v>7.9839000000000002</v>
      </c>
      <c r="O684" s="176">
        <v>3.5482999999999998</v>
      </c>
      <c r="P684" s="176">
        <v>7.6791</v>
      </c>
      <c r="Q684" s="176">
        <v>8.8172999999999995</v>
      </c>
      <c r="R684" s="176">
        <v>6.9678000000000004</v>
      </c>
      <c r="S684" s="118" t="s">
        <v>1901</v>
      </c>
    </row>
    <row r="685" spans="1:19" x14ac:dyDescent="0.3">
      <c r="A685" s="172" t="s">
        <v>793</v>
      </c>
      <c r="B685" s="172" t="s">
        <v>813</v>
      </c>
      <c r="C685" s="172">
        <v>112332</v>
      </c>
      <c r="D685" s="175">
        <v>44158</v>
      </c>
      <c r="E685" s="176">
        <v>24.760300000000001</v>
      </c>
      <c r="F685" s="176">
        <v>0.43930000000000002</v>
      </c>
      <c r="G685" s="176">
        <v>0.43930000000000002</v>
      </c>
      <c r="H685" s="176">
        <v>1.2467999999999999</v>
      </c>
      <c r="I685" s="176">
        <v>1.992</v>
      </c>
      <c r="J685" s="176">
        <v>3.4788000000000001</v>
      </c>
      <c r="K685" s="176">
        <v>7.4568000000000003</v>
      </c>
      <c r="L685" s="176">
        <v>28.785499999999999</v>
      </c>
      <c r="M685" s="176">
        <v>2.04</v>
      </c>
      <c r="N685" s="176">
        <v>7.1146000000000003</v>
      </c>
      <c r="O685" s="176">
        <v>2.7035</v>
      </c>
      <c r="P685" s="176">
        <v>6.9219999999999997</v>
      </c>
      <c r="Q685" s="176">
        <v>8.7667000000000002</v>
      </c>
      <c r="R685" s="176">
        <v>6.0415999999999999</v>
      </c>
      <c r="S685" s="118" t="s">
        <v>1901</v>
      </c>
    </row>
    <row r="686" spans="1:19" x14ac:dyDescent="0.3">
      <c r="A686" s="172" t="s">
        <v>793</v>
      </c>
      <c r="B686" s="172" t="s">
        <v>814</v>
      </c>
      <c r="C686" s="172">
        <v>146513</v>
      </c>
      <c r="D686" s="175">
        <v>44158</v>
      </c>
      <c r="E686" s="176">
        <v>11.099500000000001</v>
      </c>
      <c r="F686" s="176">
        <v>0.94679999999999997</v>
      </c>
      <c r="G686" s="176">
        <v>0.94679999999999997</v>
      </c>
      <c r="H686" s="176">
        <v>3.5034000000000001</v>
      </c>
      <c r="I686" s="176">
        <v>5.5658000000000003</v>
      </c>
      <c r="J686" s="176">
        <v>10.3506</v>
      </c>
      <c r="K686" s="176">
        <v>9.0206</v>
      </c>
      <c r="L686" s="176">
        <v>30.961400000000001</v>
      </c>
      <c r="M686" s="176">
        <v>5.2413999999999996</v>
      </c>
      <c r="N686" s="176">
        <v>8.0790000000000006</v>
      </c>
      <c r="O686" s="176"/>
      <c r="P686" s="176"/>
      <c r="Q686" s="176">
        <v>6.2709999999999999</v>
      </c>
      <c r="R686" s="176"/>
      <c r="S686" s="118" t="s">
        <v>1901</v>
      </c>
    </row>
    <row r="687" spans="1:19" x14ac:dyDescent="0.3">
      <c r="A687" s="172" t="s">
        <v>793</v>
      </c>
      <c r="B687" s="172" t="s">
        <v>815</v>
      </c>
      <c r="C687" s="172">
        <v>146514</v>
      </c>
      <c r="D687" s="175">
        <v>44158</v>
      </c>
      <c r="E687" s="176">
        <v>11.047499999999999</v>
      </c>
      <c r="F687" s="176">
        <v>0.94479999999999997</v>
      </c>
      <c r="G687" s="176">
        <v>0.94479999999999997</v>
      </c>
      <c r="H687" s="176">
        <v>3.4982000000000002</v>
      </c>
      <c r="I687" s="176">
        <v>5.5571000000000002</v>
      </c>
      <c r="J687" s="176">
        <v>10.327199999999999</v>
      </c>
      <c r="K687" s="176">
        <v>8.9433000000000007</v>
      </c>
      <c r="L687" s="176">
        <v>30.768999999999998</v>
      </c>
      <c r="M687" s="176">
        <v>5.0221999999999998</v>
      </c>
      <c r="N687" s="176">
        <v>7.7847</v>
      </c>
      <c r="O687" s="176"/>
      <c r="P687" s="176"/>
      <c r="Q687" s="176">
        <v>5.9805000000000001</v>
      </c>
      <c r="R687" s="176"/>
      <c r="S687" s="118"/>
    </row>
    <row r="688" spans="1:19" x14ac:dyDescent="0.3">
      <c r="A688" s="172" t="s">
        <v>793</v>
      </c>
      <c r="B688" s="172" t="s">
        <v>816</v>
      </c>
      <c r="C688" s="172">
        <v>112039</v>
      </c>
      <c r="D688" s="175">
        <v>44158</v>
      </c>
      <c r="E688" s="176">
        <v>39.119999999999997</v>
      </c>
      <c r="F688" s="176">
        <v>0.63539999999999996</v>
      </c>
      <c r="G688" s="176">
        <v>0.63539999999999996</v>
      </c>
      <c r="H688" s="176">
        <v>2.2130000000000001</v>
      </c>
      <c r="I688" s="176">
        <v>3.7831000000000001</v>
      </c>
      <c r="J688" s="176">
        <v>7.7805</v>
      </c>
      <c r="K688" s="176">
        <v>10.834099999999999</v>
      </c>
      <c r="L688" s="176">
        <v>37.330599999999997</v>
      </c>
      <c r="M688" s="176">
        <v>3.6072000000000002</v>
      </c>
      <c r="N688" s="176">
        <v>7.7864000000000004</v>
      </c>
      <c r="O688" s="176">
        <v>3.8538000000000001</v>
      </c>
      <c r="P688" s="176">
        <v>9.6367999999999991</v>
      </c>
      <c r="Q688" s="176">
        <v>12.766</v>
      </c>
      <c r="R688" s="176">
        <v>8.8155000000000001</v>
      </c>
      <c r="S688" s="118"/>
    </row>
    <row r="689" spans="1:19" x14ac:dyDescent="0.3">
      <c r="A689" s="177" t="s">
        <v>27</v>
      </c>
      <c r="B689" s="172"/>
      <c r="C689" s="172"/>
      <c r="D689" s="172"/>
      <c r="E689" s="172"/>
      <c r="F689" s="178">
        <v>0.60156521739130431</v>
      </c>
      <c r="G689" s="178">
        <v>0.60156521739130431</v>
      </c>
      <c r="H689" s="178">
        <v>2.2725391304347822</v>
      </c>
      <c r="I689" s="178">
        <v>4.5535782608695659</v>
      </c>
      <c r="J689" s="178">
        <v>8.0879130434782596</v>
      </c>
      <c r="K689" s="178">
        <v>8.4732434782608692</v>
      </c>
      <c r="L689" s="178">
        <v>32.015795652173914</v>
      </c>
      <c r="M689" s="178">
        <v>2.8096809523809521</v>
      </c>
      <c r="N689" s="178">
        <v>5.1676523809523811</v>
      </c>
      <c r="O689" s="178">
        <v>3.8429058823529409</v>
      </c>
      <c r="P689" s="178">
        <v>8.3953117647058804</v>
      </c>
      <c r="Q689" s="178">
        <v>8.5734521739130418</v>
      </c>
      <c r="R689" s="178">
        <v>5.4330368421052633</v>
      </c>
      <c r="S689" s="118" t="s">
        <v>1902</v>
      </c>
    </row>
    <row r="690" spans="1:19" x14ac:dyDescent="0.3">
      <c r="A690" s="177" t="s">
        <v>408</v>
      </c>
      <c r="B690" s="172"/>
      <c r="C690" s="172"/>
      <c r="D690" s="172"/>
      <c r="E690" s="172"/>
      <c r="F690" s="178">
        <v>0.49740000000000001</v>
      </c>
      <c r="G690" s="178">
        <v>0.49740000000000001</v>
      </c>
      <c r="H690" s="178">
        <v>2.0724</v>
      </c>
      <c r="I690" s="178">
        <v>4.5126999999999997</v>
      </c>
      <c r="J690" s="178">
        <v>7.9874999999999998</v>
      </c>
      <c r="K690" s="178">
        <v>9.0206999999999997</v>
      </c>
      <c r="L690" s="178">
        <v>30.961400000000001</v>
      </c>
      <c r="M690" s="178">
        <v>3.6072000000000002</v>
      </c>
      <c r="N690" s="178">
        <v>7.7864000000000004</v>
      </c>
      <c r="O690" s="178">
        <v>4.6036999999999999</v>
      </c>
      <c r="P690" s="178">
        <v>9.0907</v>
      </c>
      <c r="Q690" s="178">
        <v>10.477600000000001</v>
      </c>
      <c r="R690" s="178">
        <v>6.9722</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74" t="s">
        <v>1866</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1867</v>
      </c>
      <c r="B693" s="172" t="s">
        <v>1758</v>
      </c>
      <c r="C693" s="172">
        <v>132995</v>
      </c>
      <c r="D693" s="175">
        <v>44158</v>
      </c>
      <c r="E693" s="176">
        <v>16.02</v>
      </c>
      <c r="F693" s="176">
        <v>0.75470000000000004</v>
      </c>
      <c r="G693" s="176">
        <v>0.75470000000000004</v>
      </c>
      <c r="H693" s="176">
        <v>2.1032999999999999</v>
      </c>
      <c r="I693" s="176">
        <v>2.2336</v>
      </c>
      <c r="J693" s="176">
        <v>4.7744</v>
      </c>
      <c r="K693" s="176">
        <v>7.3727</v>
      </c>
      <c r="L693" s="176">
        <v>19.552199999999999</v>
      </c>
      <c r="M693" s="176">
        <v>4.7058999999999997</v>
      </c>
      <c r="N693" s="176">
        <v>8.7576000000000001</v>
      </c>
      <c r="O693" s="176">
        <v>5.7610000000000001</v>
      </c>
      <c r="P693" s="176">
        <v>8.8064</v>
      </c>
      <c r="Q693" s="176">
        <v>8.1824999999999992</v>
      </c>
      <c r="R693" s="176">
        <v>9.4354999999999993</v>
      </c>
      <c r="S693" s="118"/>
    </row>
    <row r="694" spans="1:19" x14ac:dyDescent="0.3">
      <c r="A694" s="172" t="s">
        <v>1867</v>
      </c>
      <c r="B694" s="172" t="s">
        <v>1783</v>
      </c>
      <c r="C694" s="172">
        <v>132998</v>
      </c>
      <c r="D694" s="175">
        <v>44158</v>
      </c>
      <c r="E694" s="176">
        <v>15.03</v>
      </c>
      <c r="F694" s="176">
        <v>0.73729999999999996</v>
      </c>
      <c r="G694" s="176">
        <v>0.73729999999999996</v>
      </c>
      <c r="H694" s="176">
        <v>2.0367000000000002</v>
      </c>
      <c r="I694" s="176">
        <v>2.2448999999999999</v>
      </c>
      <c r="J694" s="176">
        <v>4.7386999999999997</v>
      </c>
      <c r="K694" s="176">
        <v>7.1276000000000002</v>
      </c>
      <c r="L694" s="176">
        <v>19.002400000000002</v>
      </c>
      <c r="M694" s="176">
        <v>4.0137999999999998</v>
      </c>
      <c r="N694" s="176">
        <v>7.7419000000000002</v>
      </c>
      <c r="O694" s="176">
        <v>4.6833999999999998</v>
      </c>
      <c r="P694" s="176">
        <v>7.6547999999999998</v>
      </c>
      <c r="Q694" s="176">
        <v>7.0369000000000002</v>
      </c>
      <c r="R694" s="176">
        <v>8.4221000000000004</v>
      </c>
      <c r="S694" s="118"/>
    </row>
    <row r="695" spans="1:19" x14ac:dyDescent="0.3">
      <c r="A695" s="172" t="s">
        <v>1867</v>
      </c>
      <c r="B695" s="172" t="s">
        <v>1759</v>
      </c>
      <c r="C695" s="172">
        <v>135120</v>
      </c>
      <c r="D695" s="175">
        <v>44158</v>
      </c>
      <c r="E695" s="176">
        <v>15.38</v>
      </c>
      <c r="F695" s="176">
        <v>0.32619999999999999</v>
      </c>
      <c r="G695" s="176">
        <v>0.32619999999999999</v>
      </c>
      <c r="H695" s="176">
        <v>1.3843000000000001</v>
      </c>
      <c r="I695" s="176">
        <v>2.0571000000000002</v>
      </c>
      <c r="J695" s="176">
        <v>4.9112999999999998</v>
      </c>
      <c r="K695" s="176">
        <v>8.1575000000000006</v>
      </c>
      <c r="L695" s="176">
        <v>20.2502</v>
      </c>
      <c r="M695" s="176">
        <v>6.1421999999999999</v>
      </c>
      <c r="N695" s="176">
        <v>9.6221999999999994</v>
      </c>
      <c r="O695" s="176">
        <v>8.6760000000000002</v>
      </c>
      <c r="P695" s="176">
        <v>8.9809000000000001</v>
      </c>
      <c r="Q695" s="176">
        <v>8.4909999999999997</v>
      </c>
      <c r="R695" s="176">
        <v>10.321400000000001</v>
      </c>
      <c r="S695" s="120"/>
    </row>
    <row r="696" spans="1:19" x14ac:dyDescent="0.3">
      <c r="A696" s="172" t="s">
        <v>1867</v>
      </c>
      <c r="B696" s="172" t="s">
        <v>1784</v>
      </c>
      <c r="C696" s="172">
        <v>135122</v>
      </c>
      <c r="D696" s="175">
        <v>44158</v>
      </c>
      <c r="E696" s="176">
        <v>14.44</v>
      </c>
      <c r="F696" s="176">
        <v>0.34749999999999998</v>
      </c>
      <c r="G696" s="176">
        <v>0.34749999999999998</v>
      </c>
      <c r="H696" s="176">
        <v>1.4045000000000001</v>
      </c>
      <c r="I696" s="176">
        <v>1.9774</v>
      </c>
      <c r="J696" s="176">
        <v>4.7896000000000001</v>
      </c>
      <c r="K696" s="176">
        <v>7.8417000000000003</v>
      </c>
      <c r="L696" s="176">
        <v>19.4376</v>
      </c>
      <c r="M696" s="176">
        <v>5.0945999999999998</v>
      </c>
      <c r="N696" s="176">
        <v>8.1647999999999996</v>
      </c>
      <c r="O696" s="176">
        <v>7.4118000000000004</v>
      </c>
      <c r="P696" s="176">
        <v>7.7026000000000003</v>
      </c>
      <c r="Q696" s="176">
        <v>7.2034000000000002</v>
      </c>
      <c r="R696" s="176">
        <v>9.0364000000000004</v>
      </c>
      <c r="S696" s="118" t="s">
        <v>1875</v>
      </c>
    </row>
    <row r="697" spans="1:19" x14ac:dyDescent="0.3">
      <c r="A697" s="172" t="s">
        <v>1867</v>
      </c>
      <c r="B697" s="172" t="s">
        <v>1760</v>
      </c>
      <c r="C697" s="172">
        <v>147496</v>
      </c>
      <c r="D697" s="175">
        <v>44158</v>
      </c>
      <c r="E697" s="176">
        <v>11.58</v>
      </c>
      <c r="F697" s="176">
        <v>8.6400000000000005E-2</v>
      </c>
      <c r="G697" s="176">
        <v>8.6400000000000005E-2</v>
      </c>
      <c r="H697" s="176">
        <v>0.34660000000000002</v>
      </c>
      <c r="I697" s="176">
        <v>0.52080000000000004</v>
      </c>
      <c r="J697" s="176">
        <v>1.4899</v>
      </c>
      <c r="K697" s="176">
        <v>3.3929</v>
      </c>
      <c r="L697" s="176">
        <v>13.085900000000001</v>
      </c>
      <c r="M697" s="176">
        <v>9.7629999999999999</v>
      </c>
      <c r="N697" s="176">
        <v>12.1007</v>
      </c>
      <c r="O697" s="176"/>
      <c r="P697" s="176"/>
      <c r="Q697" s="176">
        <v>11.621700000000001</v>
      </c>
      <c r="R697" s="176"/>
      <c r="S697" s="118" t="s">
        <v>1875</v>
      </c>
    </row>
    <row r="698" spans="1:19" x14ac:dyDescent="0.3">
      <c r="A698" s="172" t="s">
        <v>1867</v>
      </c>
      <c r="B698" s="172" t="s">
        <v>1785</v>
      </c>
      <c r="C698" s="172">
        <v>147494</v>
      </c>
      <c r="D698" s="175">
        <v>44158</v>
      </c>
      <c r="E698" s="176">
        <v>11.41</v>
      </c>
      <c r="F698" s="176">
        <v>8.77E-2</v>
      </c>
      <c r="G698" s="176">
        <v>8.77E-2</v>
      </c>
      <c r="H698" s="176">
        <v>0.2636</v>
      </c>
      <c r="I698" s="176">
        <v>0.44009999999999999</v>
      </c>
      <c r="J698" s="176">
        <v>1.3321000000000001</v>
      </c>
      <c r="K698" s="176">
        <v>2.9782999999999999</v>
      </c>
      <c r="L698" s="176">
        <v>12.4138</v>
      </c>
      <c r="M698" s="176">
        <v>8.7703000000000007</v>
      </c>
      <c r="N698" s="176">
        <v>10.884399999999999</v>
      </c>
      <c r="O698" s="176"/>
      <c r="P698" s="176"/>
      <c r="Q698" s="176">
        <v>10.391299999999999</v>
      </c>
      <c r="R698" s="176"/>
      <c r="S698" s="118"/>
    </row>
    <row r="699" spans="1:19" x14ac:dyDescent="0.3">
      <c r="A699" s="172" t="s">
        <v>1867</v>
      </c>
      <c r="B699" s="172" t="s">
        <v>1761</v>
      </c>
      <c r="C699" s="172">
        <v>136567</v>
      </c>
      <c r="D699" s="175">
        <v>44158</v>
      </c>
      <c r="E699" s="176">
        <v>14.695</v>
      </c>
      <c r="F699" s="176">
        <v>0.30719999999999997</v>
      </c>
      <c r="G699" s="176">
        <v>0.30719999999999997</v>
      </c>
      <c r="H699" s="176">
        <v>1.2192000000000001</v>
      </c>
      <c r="I699" s="176">
        <v>1.6955</v>
      </c>
      <c r="J699" s="176">
        <v>3.4495</v>
      </c>
      <c r="K699" s="176">
        <v>6.7484999999999999</v>
      </c>
      <c r="L699" s="176">
        <v>19.900500000000001</v>
      </c>
      <c r="M699" s="176">
        <v>4.3605</v>
      </c>
      <c r="N699" s="176">
        <v>6.4623999999999997</v>
      </c>
      <c r="O699" s="176">
        <v>5.5467000000000004</v>
      </c>
      <c r="P699" s="176"/>
      <c r="Q699" s="176">
        <v>8.6103000000000005</v>
      </c>
      <c r="R699" s="176">
        <v>8.3666</v>
      </c>
      <c r="S699" s="118"/>
    </row>
    <row r="700" spans="1:19" x14ac:dyDescent="0.3">
      <c r="A700" s="172" t="s">
        <v>1867</v>
      </c>
      <c r="B700" s="172" t="s">
        <v>1786</v>
      </c>
      <c r="C700" s="172">
        <v>136563</v>
      </c>
      <c r="D700" s="175">
        <v>44158</v>
      </c>
      <c r="E700" s="176">
        <v>13.739000000000001</v>
      </c>
      <c r="F700" s="176">
        <v>0.29930000000000001</v>
      </c>
      <c r="G700" s="176">
        <v>0.29930000000000001</v>
      </c>
      <c r="H700" s="176">
        <v>1.1782999999999999</v>
      </c>
      <c r="I700" s="176">
        <v>1.6349</v>
      </c>
      <c r="J700" s="176">
        <v>3.3163</v>
      </c>
      <c r="K700" s="176">
        <v>6.3226000000000004</v>
      </c>
      <c r="L700" s="176">
        <v>18.962700000000002</v>
      </c>
      <c r="M700" s="176">
        <v>3.1534</v>
      </c>
      <c r="N700" s="176">
        <v>4.8377999999999997</v>
      </c>
      <c r="O700" s="176">
        <v>3.9224000000000001</v>
      </c>
      <c r="P700" s="176"/>
      <c r="Q700" s="176">
        <v>7.0538999999999996</v>
      </c>
      <c r="R700" s="176">
        <v>6.7285000000000004</v>
      </c>
      <c r="S700" s="118"/>
    </row>
    <row r="701" spans="1:19" x14ac:dyDescent="0.3">
      <c r="A701" s="172" t="s">
        <v>1867</v>
      </c>
      <c r="B701" s="172" t="s">
        <v>1762</v>
      </c>
      <c r="C701" s="172">
        <v>140347</v>
      </c>
      <c r="D701" s="175">
        <v>44158</v>
      </c>
      <c r="E701" s="176">
        <v>16.569400000000002</v>
      </c>
      <c r="F701" s="176">
        <v>0.188</v>
      </c>
      <c r="G701" s="176">
        <v>0.188</v>
      </c>
      <c r="H701" s="176">
        <v>0.67569999999999997</v>
      </c>
      <c r="I701" s="176">
        <v>1.1798</v>
      </c>
      <c r="J701" s="176">
        <v>2.6916000000000002</v>
      </c>
      <c r="K701" s="176">
        <v>4.0831</v>
      </c>
      <c r="L701" s="176">
        <v>13.441599999999999</v>
      </c>
      <c r="M701" s="176">
        <v>8.3958999999999993</v>
      </c>
      <c r="N701" s="176">
        <v>10.976100000000001</v>
      </c>
      <c r="O701" s="176">
        <v>8.2622999999999998</v>
      </c>
      <c r="P701" s="176">
        <v>8.8803999999999998</v>
      </c>
      <c r="Q701" s="176">
        <v>8.6044</v>
      </c>
      <c r="R701" s="176">
        <v>10.032400000000001</v>
      </c>
      <c r="S701" s="118"/>
    </row>
    <row r="702" spans="1:19" x14ac:dyDescent="0.3">
      <c r="A702" s="172" t="s">
        <v>1867</v>
      </c>
      <c r="B702" s="172" t="s">
        <v>1787</v>
      </c>
      <c r="C702" s="172">
        <v>140351</v>
      </c>
      <c r="D702" s="175">
        <v>44158</v>
      </c>
      <c r="E702" s="176">
        <v>15.844799999999999</v>
      </c>
      <c r="F702" s="176">
        <v>0.17960000000000001</v>
      </c>
      <c r="G702" s="176">
        <v>0.17960000000000001</v>
      </c>
      <c r="H702" s="176">
        <v>0.64790000000000003</v>
      </c>
      <c r="I702" s="176">
        <v>1.1407</v>
      </c>
      <c r="J702" s="176">
        <v>2.6038000000000001</v>
      </c>
      <c r="K702" s="176">
        <v>3.8151999999999999</v>
      </c>
      <c r="L702" s="176">
        <v>12.868399999999999</v>
      </c>
      <c r="M702" s="176">
        <v>7.5887000000000002</v>
      </c>
      <c r="N702" s="176">
        <v>9.8800000000000008</v>
      </c>
      <c r="O702" s="176">
        <v>7.1566000000000001</v>
      </c>
      <c r="P702" s="176">
        <v>8.0375999999999994</v>
      </c>
      <c r="Q702" s="176">
        <v>7.8133999999999997</v>
      </c>
      <c r="R702" s="176">
        <v>8.9240999999999993</v>
      </c>
      <c r="S702" s="118" t="s">
        <v>1886</v>
      </c>
    </row>
    <row r="703" spans="1:19" x14ac:dyDescent="0.3">
      <c r="A703" s="172" t="s">
        <v>1867</v>
      </c>
      <c r="B703" s="172" t="s">
        <v>1788</v>
      </c>
      <c r="C703" s="172">
        <v>144461</v>
      </c>
      <c r="D703" s="175">
        <v>44158</v>
      </c>
      <c r="E703" s="176">
        <v>10.885300000000001</v>
      </c>
      <c r="F703" s="176">
        <v>0.25600000000000001</v>
      </c>
      <c r="G703" s="176">
        <v>0.25600000000000001</v>
      </c>
      <c r="H703" s="176">
        <v>1.3378000000000001</v>
      </c>
      <c r="I703" s="176">
        <v>2.2324000000000002</v>
      </c>
      <c r="J703" s="176">
        <v>4.1596000000000002</v>
      </c>
      <c r="K703" s="176">
        <v>5.1810999999999998</v>
      </c>
      <c r="L703" s="176">
        <v>17.633099999999999</v>
      </c>
      <c r="M703" s="176">
        <v>4.1395999999999997</v>
      </c>
      <c r="N703" s="176">
        <v>5.4348000000000001</v>
      </c>
      <c r="O703" s="176"/>
      <c r="P703" s="176"/>
      <c r="Q703" s="176">
        <v>3.8529</v>
      </c>
      <c r="R703" s="176">
        <v>5.3156999999999996</v>
      </c>
      <c r="S703" s="118" t="s">
        <v>1886</v>
      </c>
    </row>
    <row r="704" spans="1:19" x14ac:dyDescent="0.3">
      <c r="A704" s="172" t="s">
        <v>1867</v>
      </c>
      <c r="B704" s="172" t="s">
        <v>1763</v>
      </c>
      <c r="C704" s="172">
        <v>144466</v>
      </c>
      <c r="D704" s="175">
        <v>44158</v>
      </c>
      <c r="E704" s="176">
        <v>11.3154</v>
      </c>
      <c r="F704" s="176">
        <v>0.26579999999999998</v>
      </c>
      <c r="G704" s="176">
        <v>0.26579999999999998</v>
      </c>
      <c r="H704" s="176">
        <v>1.3725000000000001</v>
      </c>
      <c r="I704" s="176">
        <v>2.2806000000000002</v>
      </c>
      <c r="J704" s="176">
        <v>4.2691999999999997</v>
      </c>
      <c r="K704" s="176">
        <v>5.5156999999999998</v>
      </c>
      <c r="L704" s="176">
        <v>18.436299999999999</v>
      </c>
      <c r="M704" s="176">
        <v>5.3634000000000004</v>
      </c>
      <c r="N704" s="176">
        <v>7.1909999999999998</v>
      </c>
      <c r="O704" s="176"/>
      <c r="P704" s="176"/>
      <c r="Q704" s="176">
        <v>5.6619999999999999</v>
      </c>
      <c r="R704" s="176">
        <v>7.1414999999999997</v>
      </c>
      <c r="S704" s="118"/>
    </row>
    <row r="705" spans="1:19" x14ac:dyDescent="0.3">
      <c r="A705" s="172" t="s">
        <v>1867</v>
      </c>
      <c r="B705" s="172" t="s">
        <v>1789</v>
      </c>
      <c r="C705" s="172">
        <v>101585</v>
      </c>
      <c r="D705" s="175">
        <v>44158</v>
      </c>
      <c r="E705" s="176">
        <v>38.981999999999999</v>
      </c>
      <c r="F705" s="176">
        <v>0.2288</v>
      </c>
      <c r="G705" s="176">
        <v>0.2288</v>
      </c>
      <c r="H705" s="176">
        <v>1.2178</v>
      </c>
      <c r="I705" s="176">
        <v>2.4171</v>
      </c>
      <c r="J705" s="176">
        <v>4.2941000000000003</v>
      </c>
      <c r="K705" s="176">
        <v>3.9742000000000002</v>
      </c>
      <c r="L705" s="176">
        <v>15.5296</v>
      </c>
      <c r="M705" s="176">
        <v>3.6452</v>
      </c>
      <c r="N705" s="176">
        <v>4.3442999999999996</v>
      </c>
      <c r="O705" s="176">
        <v>3.8218000000000001</v>
      </c>
      <c r="P705" s="176">
        <v>8.1343999999999994</v>
      </c>
      <c r="Q705" s="176">
        <v>8.7640999999999991</v>
      </c>
      <c r="R705" s="176">
        <v>5.3489000000000004</v>
      </c>
      <c r="S705" s="118"/>
    </row>
    <row r="706" spans="1:19" x14ac:dyDescent="0.3">
      <c r="A706" s="172" t="s">
        <v>1867</v>
      </c>
      <c r="B706" s="172" t="s">
        <v>1764</v>
      </c>
      <c r="C706" s="172">
        <v>119128</v>
      </c>
      <c r="D706" s="175">
        <v>44158</v>
      </c>
      <c r="E706" s="176">
        <v>41.853999999999999</v>
      </c>
      <c r="F706" s="176">
        <v>0.23469999999999999</v>
      </c>
      <c r="G706" s="176">
        <v>0.23469999999999999</v>
      </c>
      <c r="H706" s="176">
        <v>1.2408999999999999</v>
      </c>
      <c r="I706" s="176">
        <v>2.4502000000000002</v>
      </c>
      <c r="J706" s="176">
        <v>4.3662999999999998</v>
      </c>
      <c r="K706" s="176">
        <v>4.1844000000000001</v>
      </c>
      <c r="L706" s="176">
        <v>15.9808</v>
      </c>
      <c r="M706" s="176">
        <v>4.2363</v>
      </c>
      <c r="N706" s="176">
        <v>5.1079999999999997</v>
      </c>
      <c r="O706" s="176">
        <v>4.9558</v>
      </c>
      <c r="P706" s="176">
        <v>9.3976000000000006</v>
      </c>
      <c r="Q706" s="176">
        <v>9.09</v>
      </c>
      <c r="R706" s="176">
        <v>6.1921999999999997</v>
      </c>
      <c r="S706" s="118"/>
    </row>
    <row r="707" spans="1:19" x14ac:dyDescent="0.3">
      <c r="A707" s="172" t="s">
        <v>1867</v>
      </c>
      <c r="B707" s="172" t="s">
        <v>1790</v>
      </c>
      <c r="C707" s="172">
        <v>133051</v>
      </c>
      <c r="D707" s="175">
        <v>44158</v>
      </c>
      <c r="E707" s="176">
        <v>14.93</v>
      </c>
      <c r="F707" s="176">
        <v>0.33600000000000002</v>
      </c>
      <c r="G707" s="176">
        <v>0.33600000000000002</v>
      </c>
      <c r="H707" s="176">
        <v>1.0148999999999999</v>
      </c>
      <c r="I707" s="176">
        <v>1.6337999999999999</v>
      </c>
      <c r="J707" s="176">
        <v>3.1789999999999998</v>
      </c>
      <c r="K707" s="176">
        <v>2.7528999999999999</v>
      </c>
      <c r="L707" s="176">
        <v>14.3185</v>
      </c>
      <c r="M707" s="176">
        <v>0.47110000000000002</v>
      </c>
      <c r="N707" s="176">
        <v>2.8946000000000001</v>
      </c>
      <c r="O707" s="176">
        <v>5.3147000000000002</v>
      </c>
      <c r="P707" s="176">
        <v>7.5941999999999998</v>
      </c>
      <c r="Q707" s="176">
        <v>6.9406999999999996</v>
      </c>
      <c r="R707" s="176">
        <v>6.5349000000000004</v>
      </c>
      <c r="S707" s="118"/>
    </row>
    <row r="708" spans="1:19" x14ac:dyDescent="0.3">
      <c r="A708" s="172" t="s">
        <v>1867</v>
      </c>
      <c r="B708" s="172" t="s">
        <v>1765</v>
      </c>
      <c r="C708" s="172">
        <v>133054</v>
      </c>
      <c r="D708" s="175">
        <v>44158</v>
      </c>
      <c r="E708" s="176">
        <v>15.64</v>
      </c>
      <c r="F708" s="176">
        <v>0.3851</v>
      </c>
      <c r="G708" s="176">
        <v>0.3851</v>
      </c>
      <c r="H708" s="176">
        <v>1.0336000000000001</v>
      </c>
      <c r="I708" s="176">
        <v>1.6904999999999999</v>
      </c>
      <c r="J708" s="176">
        <v>3.2343000000000002</v>
      </c>
      <c r="K708" s="176">
        <v>2.8946999999999998</v>
      </c>
      <c r="L708" s="176">
        <v>14.662800000000001</v>
      </c>
      <c r="M708" s="176">
        <v>0.96840000000000004</v>
      </c>
      <c r="N708" s="176">
        <v>3.5762</v>
      </c>
      <c r="O708" s="176">
        <v>5.9988000000000001</v>
      </c>
      <c r="P708" s="176">
        <v>8.4099000000000004</v>
      </c>
      <c r="Q708" s="176">
        <v>7.7758000000000003</v>
      </c>
      <c r="R708" s="176">
        <v>7.1783000000000001</v>
      </c>
      <c r="S708" s="118" t="s">
        <v>1875</v>
      </c>
    </row>
    <row r="709" spans="1:19" x14ac:dyDescent="0.3">
      <c r="A709" s="172" t="s">
        <v>1867</v>
      </c>
      <c r="B709" s="172" t="s">
        <v>1791</v>
      </c>
      <c r="C709" s="172">
        <v>114982</v>
      </c>
      <c r="D709" s="175">
        <v>44158</v>
      </c>
      <c r="E709" s="176">
        <v>18.2319</v>
      </c>
      <c r="F709" s="176">
        <v>-3.6700000000000003E-2</v>
      </c>
      <c r="G709" s="176">
        <v>-3.6700000000000003E-2</v>
      </c>
      <c r="H709" s="176">
        <v>0.8508</v>
      </c>
      <c r="I709" s="176">
        <v>1.4670000000000001</v>
      </c>
      <c r="J709" s="176">
        <v>3.9234</v>
      </c>
      <c r="K709" s="176">
        <v>4.5030000000000001</v>
      </c>
      <c r="L709" s="176">
        <v>14.473100000000001</v>
      </c>
      <c r="M709" s="176">
        <v>1.9743999999999999</v>
      </c>
      <c r="N709" s="176">
        <v>6.6167999999999996</v>
      </c>
      <c r="O709" s="176">
        <v>4.6734</v>
      </c>
      <c r="P709" s="176">
        <v>4.9656000000000002</v>
      </c>
      <c r="Q709" s="176">
        <v>6.3715000000000002</v>
      </c>
      <c r="R709" s="176">
        <v>7.1069000000000004</v>
      </c>
      <c r="S709" s="118" t="s">
        <v>1875</v>
      </c>
    </row>
    <row r="710" spans="1:19" x14ac:dyDescent="0.3">
      <c r="A710" s="172" t="s">
        <v>1867</v>
      </c>
      <c r="B710" s="172" t="s">
        <v>1766</v>
      </c>
      <c r="C710" s="172">
        <v>118452</v>
      </c>
      <c r="D710" s="175">
        <v>44158</v>
      </c>
      <c r="E710" s="176">
        <v>19.6556</v>
      </c>
      <c r="F710" s="176">
        <v>-0.03</v>
      </c>
      <c r="G710" s="176">
        <v>-0.03</v>
      </c>
      <c r="H710" s="176">
        <v>0.875</v>
      </c>
      <c r="I710" s="176">
        <v>1.5012000000000001</v>
      </c>
      <c r="J710" s="176">
        <v>4.0038999999999998</v>
      </c>
      <c r="K710" s="176">
        <v>4.7930000000000001</v>
      </c>
      <c r="L710" s="176">
        <v>15.091100000000001</v>
      </c>
      <c r="M710" s="176">
        <v>2.7443</v>
      </c>
      <c r="N710" s="176">
        <v>7.6394000000000002</v>
      </c>
      <c r="O710" s="176">
        <v>6.1917</v>
      </c>
      <c r="P710" s="176">
        <v>6.2710999999999997</v>
      </c>
      <c r="Q710" s="176">
        <v>6.9420999999999999</v>
      </c>
      <c r="R710" s="176">
        <v>8.3893000000000004</v>
      </c>
      <c r="S710" s="118"/>
    </row>
    <row r="711" spans="1:19" x14ac:dyDescent="0.3">
      <c r="A711" s="172" t="s">
        <v>1867</v>
      </c>
      <c r="B711" s="172" t="s">
        <v>1767</v>
      </c>
      <c r="C711" s="172">
        <v>118477</v>
      </c>
      <c r="D711" s="175">
        <v>44158</v>
      </c>
      <c r="E711" s="176">
        <v>23.29</v>
      </c>
      <c r="F711" s="176">
        <v>0.21510000000000001</v>
      </c>
      <c r="G711" s="176">
        <v>0.21510000000000001</v>
      </c>
      <c r="H711" s="176">
        <v>0.99739999999999995</v>
      </c>
      <c r="I711" s="176">
        <v>1.4815</v>
      </c>
      <c r="J711" s="176">
        <v>2.2837000000000001</v>
      </c>
      <c r="K711" s="176">
        <v>3.6493000000000002</v>
      </c>
      <c r="L711" s="176">
        <v>14.729100000000001</v>
      </c>
      <c r="M711" s="176">
        <v>5.9118000000000004</v>
      </c>
      <c r="N711" s="176">
        <v>9.0356000000000005</v>
      </c>
      <c r="O711" s="176">
        <v>6.3087999999999997</v>
      </c>
      <c r="P711" s="176">
        <v>6.5110000000000001</v>
      </c>
      <c r="Q711" s="176">
        <v>7.2088000000000001</v>
      </c>
      <c r="R711" s="176">
        <v>7.6482999999999999</v>
      </c>
      <c r="S711" s="118"/>
    </row>
    <row r="712" spans="1:19" x14ac:dyDescent="0.3">
      <c r="A712" s="172" t="s">
        <v>1867</v>
      </c>
      <c r="B712" s="172" t="s">
        <v>1792</v>
      </c>
      <c r="C712" s="172">
        <v>108995</v>
      </c>
      <c r="D712" s="175">
        <v>44158</v>
      </c>
      <c r="E712" s="176">
        <v>21.99</v>
      </c>
      <c r="F712" s="176">
        <v>0.22789999999999999</v>
      </c>
      <c r="G712" s="176">
        <v>0.22789999999999999</v>
      </c>
      <c r="H712" s="176">
        <v>1.0105999999999999</v>
      </c>
      <c r="I712" s="176">
        <v>1.4298999999999999</v>
      </c>
      <c r="J712" s="176">
        <v>2.2315</v>
      </c>
      <c r="K712" s="176">
        <v>3.3849999999999998</v>
      </c>
      <c r="L712" s="176">
        <v>14.1745</v>
      </c>
      <c r="M712" s="176">
        <v>5.1147</v>
      </c>
      <c r="N712" s="176">
        <v>7.9528999999999996</v>
      </c>
      <c r="O712" s="176">
        <v>5.2276999999999996</v>
      </c>
      <c r="P712" s="176">
        <v>5.5538999999999996</v>
      </c>
      <c r="Q712" s="176">
        <v>6.5254000000000003</v>
      </c>
      <c r="R712" s="176">
        <v>6.64</v>
      </c>
      <c r="S712" s="118" t="s">
        <v>1887</v>
      </c>
    </row>
    <row r="713" spans="1:19" x14ac:dyDescent="0.3">
      <c r="A713" s="172" t="s">
        <v>1867</v>
      </c>
      <c r="B713" s="172" t="s">
        <v>1768</v>
      </c>
      <c r="C713" s="172">
        <v>146457</v>
      </c>
      <c r="D713" s="175">
        <v>44158</v>
      </c>
      <c r="E713" s="176">
        <v>11.581</v>
      </c>
      <c r="F713" s="176">
        <v>0.1678</v>
      </c>
      <c r="G713" s="176">
        <v>0.1678</v>
      </c>
      <c r="H713" s="176">
        <v>0.75080000000000002</v>
      </c>
      <c r="I713" s="176">
        <v>1.1440999999999999</v>
      </c>
      <c r="J713" s="176">
        <v>2.2587000000000002</v>
      </c>
      <c r="K713" s="176">
        <v>3.8607999999999998</v>
      </c>
      <c r="L713" s="176">
        <v>13.459099999999999</v>
      </c>
      <c r="M713" s="176">
        <v>4.8281999999999998</v>
      </c>
      <c r="N713" s="176">
        <v>8.6173999999999999</v>
      </c>
      <c r="O713" s="176"/>
      <c r="P713" s="176"/>
      <c r="Q713" s="176">
        <v>8.9202999999999992</v>
      </c>
      <c r="R713" s="176"/>
      <c r="S713" s="118" t="s">
        <v>1887</v>
      </c>
    </row>
    <row r="714" spans="1:19" x14ac:dyDescent="0.3">
      <c r="A714" s="172" t="s">
        <v>1867</v>
      </c>
      <c r="B714" s="172" t="s">
        <v>1793</v>
      </c>
      <c r="C714" s="172">
        <v>146456</v>
      </c>
      <c r="D714" s="175">
        <v>44158</v>
      </c>
      <c r="E714" s="176">
        <v>11.226000000000001</v>
      </c>
      <c r="F714" s="176">
        <v>0.15429999999999999</v>
      </c>
      <c r="G714" s="176">
        <v>0.15429999999999999</v>
      </c>
      <c r="H714" s="176">
        <v>0.70420000000000005</v>
      </c>
      <c r="I714" s="176">
        <v>1.0778000000000001</v>
      </c>
      <c r="J714" s="176">
        <v>2.1112000000000002</v>
      </c>
      <c r="K714" s="176">
        <v>3.4043999999999999</v>
      </c>
      <c r="L714" s="176">
        <v>12.480499999999999</v>
      </c>
      <c r="M714" s="176">
        <v>3.4607000000000001</v>
      </c>
      <c r="N714" s="176">
        <v>6.7241999999999997</v>
      </c>
      <c r="O714" s="176"/>
      <c r="P714" s="176"/>
      <c r="Q714" s="176">
        <v>6.9641000000000002</v>
      </c>
      <c r="R714" s="176"/>
      <c r="S714" s="118" t="s">
        <v>1874</v>
      </c>
    </row>
    <row r="715" spans="1:19" x14ac:dyDescent="0.3">
      <c r="A715" s="172" t="s">
        <v>1867</v>
      </c>
      <c r="B715" s="172" t="s">
        <v>1794</v>
      </c>
      <c r="C715" s="172">
        <v>131372</v>
      </c>
      <c r="D715" s="175">
        <v>44158</v>
      </c>
      <c r="E715" s="176">
        <v>16.082699999999999</v>
      </c>
      <c r="F715" s="176">
        <v>0.33629999999999999</v>
      </c>
      <c r="G715" s="176">
        <v>0.33629999999999999</v>
      </c>
      <c r="H715" s="176">
        <v>0.85540000000000005</v>
      </c>
      <c r="I715" s="176">
        <v>1.5136000000000001</v>
      </c>
      <c r="J715" s="176">
        <v>3.0354000000000001</v>
      </c>
      <c r="K715" s="176">
        <v>5.1246</v>
      </c>
      <c r="L715" s="176">
        <v>16.473800000000001</v>
      </c>
      <c r="M715" s="176">
        <v>6.2447999999999997</v>
      </c>
      <c r="N715" s="176">
        <v>8.6426999999999996</v>
      </c>
      <c r="O715" s="176">
        <v>7.0354000000000001</v>
      </c>
      <c r="P715" s="176">
        <v>8.1097999999999999</v>
      </c>
      <c r="Q715" s="176">
        <v>8.0763999999999996</v>
      </c>
      <c r="R715" s="176">
        <v>8.6196000000000002</v>
      </c>
      <c r="S715" s="118" t="s">
        <v>1874</v>
      </c>
    </row>
    <row r="716" spans="1:19" x14ac:dyDescent="0.3">
      <c r="A716" s="172" t="s">
        <v>1867</v>
      </c>
      <c r="B716" s="172" t="s">
        <v>1769</v>
      </c>
      <c r="C716" s="172">
        <v>131373</v>
      </c>
      <c r="D716" s="175">
        <v>44158</v>
      </c>
      <c r="E716" s="176">
        <v>16.825800000000001</v>
      </c>
      <c r="F716" s="176">
        <v>0.34470000000000001</v>
      </c>
      <c r="G716" s="176">
        <v>0.34470000000000001</v>
      </c>
      <c r="H716" s="176">
        <v>0.88319999999999999</v>
      </c>
      <c r="I716" s="176">
        <v>1.5510999999999999</v>
      </c>
      <c r="J716" s="176">
        <v>3.1200999999999999</v>
      </c>
      <c r="K716" s="176">
        <v>5.3832000000000004</v>
      </c>
      <c r="L716" s="176">
        <v>17.037600000000001</v>
      </c>
      <c r="M716" s="176">
        <v>7.0105000000000004</v>
      </c>
      <c r="N716" s="176">
        <v>9.6692999999999998</v>
      </c>
      <c r="O716" s="176">
        <v>7.8853999999999997</v>
      </c>
      <c r="P716" s="176">
        <v>8.9368999999999996</v>
      </c>
      <c r="Q716" s="176">
        <v>8.8773</v>
      </c>
      <c r="R716" s="176">
        <v>9.5643999999999991</v>
      </c>
      <c r="S716" s="118"/>
    </row>
    <row r="717" spans="1:19" x14ac:dyDescent="0.3">
      <c r="A717" s="172" t="s">
        <v>1867</v>
      </c>
      <c r="B717" s="172" t="s">
        <v>1770</v>
      </c>
      <c r="C717" s="172">
        <v>119802</v>
      </c>
      <c r="D717" s="175">
        <v>44158</v>
      </c>
      <c r="E717" s="176">
        <v>20.344000000000001</v>
      </c>
      <c r="F717" s="176">
        <v>0.44929999999999998</v>
      </c>
      <c r="G717" s="176">
        <v>0.44929999999999998</v>
      </c>
      <c r="H717" s="176">
        <v>1.4865999999999999</v>
      </c>
      <c r="I717" s="176">
        <v>2.2208999999999999</v>
      </c>
      <c r="J717" s="176">
        <v>4.2053000000000003</v>
      </c>
      <c r="K717" s="176">
        <v>6.0467000000000004</v>
      </c>
      <c r="L717" s="176">
        <v>22.642900000000001</v>
      </c>
      <c r="M717" s="176">
        <v>6.0909000000000004</v>
      </c>
      <c r="N717" s="176">
        <v>9.1065000000000005</v>
      </c>
      <c r="O717" s="176">
        <v>4.7850999999999999</v>
      </c>
      <c r="P717" s="176">
        <v>6.6664000000000003</v>
      </c>
      <c r="Q717" s="176">
        <v>7.9988000000000001</v>
      </c>
      <c r="R717" s="176">
        <v>6.7923</v>
      </c>
      <c r="S717" s="118"/>
    </row>
    <row r="718" spans="1:19" x14ac:dyDescent="0.3">
      <c r="A718" s="172" t="s">
        <v>1867</v>
      </c>
      <c r="B718" s="172" t="s">
        <v>1795</v>
      </c>
      <c r="C718" s="172">
        <v>115887</v>
      </c>
      <c r="D718" s="175">
        <v>44158</v>
      </c>
      <c r="E718" s="176">
        <v>19.106999999999999</v>
      </c>
      <c r="F718" s="176">
        <v>0.44159999999999999</v>
      </c>
      <c r="G718" s="176">
        <v>0.44159999999999999</v>
      </c>
      <c r="H718" s="176">
        <v>1.4657</v>
      </c>
      <c r="I718" s="176">
        <v>2.1873999999999998</v>
      </c>
      <c r="J718" s="176">
        <v>4.1367000000000003</v>
      </c>
      <c r="K718" s="176">
        <v>5.8090999999999999</v>
      </c>
      <c r="L718" s="176">
        <v>22.081700000000001</v>
      </c>
      <c r="M718" s="176">
        <v>5.3482000000000003</v>
      </c>
      <c r="N718" s="176">
        <v>8.0957000000000008</v>
      </c>
      <c r="O718" s="176">
        <v>3.8906000000000001</v>
      </c>
      <c r="P718" s="176">
        <v>5.7821999999999996</v>
      </c>
      <c r="Q718" s="176">
        <v>7.3685</v>
      </c>
      <c r="R718" s="176">
        <v>5.7853000000000003</v>
      </c>
      <c r="S718" s="118" t="s">
        <v>1875</v>
      </c>
    </row>
    <row r="719" spans="1:19" x14ac:dyDescent="0.3">
      <c r="A719" s="172" t="s">
        <v>1867</v>
      </c>
      <c r="B719" s="172" t="s">
        <v>1771</v>
      </c>
      <c r="C719" s="172">
        <v>140444</v>
      </c>
      <c r="D719" s="175">
        <v>44158</v>
      </c>
      <c r="E719" s="176">
        <v>13.75</v>
      </c>
      <c r="F719" s="176">
        <v>0.3664</v>
      </c>
      <c r="G719" s="176">
        <v>0.3664</v>
      </c>
      <c r="H719" s="176">
        <v>1.0636000000000001</v>
      </c>
      <c r="I719" s="176">
        <v>1.7637</v>
      </c>
      <c r="J719" s="176">
        <v>4.1650999999999998</v>
      </c>
      <c r="K719" s="176">
        <v>7.1816000000000004</v>
      </c>
      <c r="L719" s="176">
        <v>22.410499999999999</v>
      </c>
      <c r="M719" s="176">
        <v>7.8474000000000004</v>
      </c>
      <c r="N719" s="176">
        <v>11.282</v>
      </c>
      <c r="O719" s="176">
        <v>6.5785</v>
      </c>
      <c r="P719" s="176"/>
      <c r="Q719" s="176">
        <v>8.7152999999999992</v>
      </c>
      <c r="R719" s="176">
        <v>11.549099999999999</v>
      </c>
      <c r="S719" s="118" t="s">
        <v>1875</v>
      </c>
    </row>
    <row r="720" spans="1:19" x14ac:dyDescent="0.3">
      <c r="A720" s="172" t="s">
        <v>1867</v>
      </c>
      <c r="B720" s="172" t="s">
        <v>1796</v>
      </c>
      <c r="C720" s="172">
        <v>140447</v>
      </c>
      <c r="D720" s="175">
        <v>44158</v>
      </c>
      <c r="E720" s="176">
        <v>12.7689</v>
      </c>
      <c r="F720" s="176">
        <v>0.35370000000000001</v>
      </c>
      <c r="G720" s="176">
        <v>0.35370000000000001</v>
      </c>
      <c r="H720" s="176">
        <v>1.0198</v>
      </c>
      <c r="I720" s="176">
        <v>1.7020999999999999</v>
      </c>
      <c r="J720" s="176">
        <v>4.0270000000000001</v>
      </c>
      <c r="K720" s="176">
        <v>6.7384000000000004</v>
      </c>
      <c r="L720" s="176">
        <v>21.392399999999999</v>
      </c>
      <c r="M720" s="176">
        <v>6.4935999999999998</v>
      </c>
      <c r="N720" s="176">
        <v>9.4990000000000006</v>
      </c>
      <c r="O720" s="176">
        <v>4.6294000000000004</v>
      </c>
      <c r="P720" s="176"/>
      <c r="Q720" s="176">
        <v>6.6239999999999997</v>
      </c>
      <c r="R720" s="176">
        <v>9.7310999999999996</v>
      </c>
      <c r="S720" s="118"/>
    </row>
    <row r="721" spans="1:19" x14ac:dyDescent="0.3">
      <c r="A721" s="172" t="s">
        <v>1867</v>
      </c>
      <c r="B721" s="172" t="s">
        <v>1772</v>
      </c>
      <c r="C721" s="172">
        <v>145693</v>
      </c>
      <c r="D721" s="175">
        <v>44158</v>
      </c>
      <c r="E721" s="176">
        <v>12.459</v>
      </c>
      <c r="F721" s="176">
        <v>0.2172</v>
      </c>
      <c r="G721" s="176">
        <v>0.2172</v>
      </c>
      <c r="H721" s="176">
        <v>0.60560000000000003</v>
      </c>
      <c r="I721" s="176">
        <v>1.3504</v>
      </c>
      <c r="J721" s="176">
        <v>3.2143000000000002</v>
      </c>
      <c r="K721" s="176">
        <v>6.8891999999999998</v>
      </c>
      <c r="L721" s="176">
        <v>23.003299999999999</v>
      </c>
      <c r="M721" s="176">
        <v>9.1841000000000008</v>
      </c>
      <c r="N721" s="176">
        <v>12.263500000000001</v>
      </c>
      <c r="O721" s="176"/>
      <c r="P721" s="176"/>
      <c r="Q721" s="176">
        <v>12.0198</v>
      </c>
      <c r="R721" s="176"/>
      <c r="S721" s="118"/>
    </row>
    <row r="722" spans="1:19" x14ac:dyDescent="0.3">
      <c r="A722" s="172" t="s">
        <v>1867</v>
      </c>
      <c r="B722" s="172" t="s">
        <v>1797</v>
      </c>
      <c r="C722" s="172">
        <v>145695</v>
      </c>
      <c r="D722" s="175">
        <v>44158</v>
      </c>
      <c r="E722" s="176">
        <v>12.19</v>
      </c>
      <c r="F722" s="176">
        <v>0.20549999999999999</v>
      </c>
      <c r="G722" s="176">
        <v>0.20549999999999999</v>
      </c>
      <c r="H722" s="176">
        <v>0.5776</v>
      </c>
      <c r="I722" s="176">
        <v>1.3131999999999999</v>
      </c>
      <c r="J722" s="176">
        <v>3.1215999999999999</v>
      </c>
      <c r="K722" s="176">
        <v>6.6025</v>
      </c>
      <c r="L722" s="176">
        <v>22.352699999999999</v>
      </c>
      <c r="M722" s="176">
        <v>8.3940999999999999</v>
      </c>
      <c r="N722" s="176">
        <v>11.141500000000001</v>
      </c>
      <c r="O722" s="176"/>
      <c r="P722" s="176"/>
      <c r="Q722" s="176">
        <v>10.7645</v>
      </c>
      <c r="R722" s="176"/>
      <c r="S722" s="118" t="s">
        <v>1887</v>
      </c>
    </row>
    <row r="723" spans="1:19" x14ac:dyDescent="0.3">
      <c r="A723" s="172" t="s">
        <v>1867</v>
      </c>
      <c r="B723" s="172" t="s">
        <v>1798</v>
      </c>
      <c r="C723" s="172">
        <v>134593</v>
      </c>
      <c r="D723" s="175">
        <v>44158</v>
      </c>
      <c r="E723" s="176">
        <v>10.638299999999999</v>
      </c>
      <c r="F723" s="176">
        <v>3.4799999999999998E-2</v>
      </c>
      <c r="G723" s="176">
        <v>3.4799999999999998E-2</v>
      </c>
      <c r="H723" s="176">
        <v>0.54530000000000001</v>
      </c>
      <c r="I723" s="176">
        <v>1.5115000000000001</v>
      </c>
      <c r="J723" s="176">
        <v>2.8521000000000001</v>
      </c>
      <c r="K723" s="176">
        <v>4.2816999999999998</v>
      </c>
      <c r="L723" s="176">
        <v>14.177899999999999</v>
      </c>
      <c r="M723" s="176">
        <v>-7.7217000000000002</v>
      </c>
      <c r="N723" s="176">
        <v>-9.6911000000000005</v>
      </c>
      <c r="O723" s="176">
        <v>-5.2519999999999998</v>
      </c>
      <c r="P723" s="176">
        <v>0.88219999999999998</v>
      </c>
      <c r="Q723" s="176">
        <v>1.1334</v>
      </c>
      <c r="R723" s="176">
        <v>-7.3037000000000001</v>
      </c>
      <c r="S723" s="118" t="s">
        <v>1887</v>
      </c>
    </row>
    <row r="724" spans="1:19" x14ac:dyDescent="0.3">
      <c r="A724" s="172" t="s">
        <v>1867</v>
      </c>
      <c r="B724" s="172" t="s">
        <v>1773</v>
      </c>
      <c r="C724" s="172">
        <v>134594</v>
      </c>
      <c r="D724" s="175">
        <v>44158</v>
      </c>
      <c r="E724" s="176">
        <v>11.245799999999999</v>
      </c>
      <c r="F724" s="176">
        <v>4.1799999999999997E-2</v>
      </c>
      <c r="G724" s="176">
        <v>4.1799999999999997E-2</v>
      </c>
      <c r="H724" s="176">
        <v>0.56879999999999997</v>
      </c>
      <c r="I724" s="176">
        <v>1.544</v>
      </c>
      <c r="J724" s="176">
        <v>2.9241000000000001</v>
      </c>
      <c r="K724" s="176">
        <v>4.5003000000000002</v>
      </c>
      <c r="L724" s="176">
        <v>14.6478</v>
      </c>
      <c r="M724" s="176">
        <v>-7.1055999999999999</v>
      </c>
      <c r="N724" s="176">
        <v>-8.9306000000000001</v>
      </c>
      <c r="O724" s="176">
        <v>-4.3878000000000004</v>
      </c>
      <c r="P724" s="176">
        <v>1.9107000000000001</v>
      </c>
      <c r="Q724" s="176">
        <v>2.1615000000000002</v>
      </c>
      <c r="R724" s="176">
        <v>-6.5301</v>
      </c>
      <c r="S724" s="118"/>
    </row>
    <row r="725" spans="1:19" x14ac:dyDescent="0.3">
      <c r="A725" s="172" t="s">
        <v>1867</v>
      </c>
      <c r="B725" s="172" t="s">
        <v>1799</v>
      </c>
      <c r="C725" s="172">
        <v>147700</v>
      </c>
      <c r="D725" s="175">
        <v>44158</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1867</v>
      </c>
      <c r="B726" s="172" t="s">
        <v>1774</v>
      </c>
      <c r="C726" s="172">
        <v>147697</v>
      </c>
      <c r="D726" s="175">
        <v>44158</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1867</v>
      </c>
      <c r="B727" s="172" t="s">
        <v>1800</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1867</v>
      </c>
      <c r="B728" s="172" t="s">
        <v>1775</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1867</v>
      </c>
      <c r="B729" s="172" t="s">
        <v>1801</v>
      </c>
      <c r="C729" s="172">
        <v>138372</v>
      </c>
      <c r="D729" s="175">
        <v>44158</v>
      </c>
      <c r="E729" s="176">
        <v>34.2271</v>
      </c>
      <c r="F729" s="176">
        <v>0.44169999999999998</v>
      </c>
      <c r="G729" s="176">
        <v>0.44169999999999998</v>
      </c>
      <c r="H729" s="176">
        <v>0.99260000000000004</v>
      </c>
      <c r="I729" s="176">
        <v>1.2402</v>
      </c>
      <c r="J729" s="176">
        <v>3.0409000000000002</v>
      </c>
      <c r="K729" s="176">
        <v>5.2173999999999996</v>
      </c>
      <c r="L729" s="176">
        <v>13.1594</v>
      </c>
      <c r="M729" s="176">
        <v>2.4438</v>
      </c>
      <c r="N729" s="176">
        <v>2.9674</v>
      </c>
      <c r="O729" s="176">
        <v>5.0911999999999997</v>
      </c>
      <c r="P729" s="176">
        <v>6.3670999999999998</v>
      </c>
      <c r="Q729" s="176">
        <v>7.5937000000000001</v>
      </c>
      <c r="R729" s="176">
        <v>6.5468999999999999</v>
      </c>
      <c r="S729" s="118"/>
    </row>
    <row r="730" spans="1:19" x14ac:dyDescent="0.3">
      <c r="A730" s="172" t="s">
        <v>1867</v>
      </c>
      <c r="B730" s="172" t="s">
        <v>1776</v>
      </c>
      <c r="C730" s="172">
        <v>138376</v>
      </c>
      <c r="D730" s="175">
        <v>44158</v>
      </c>
      <c r="E730" s="176">
        <v>37.152299999999997</v>
      </c>
      <c r="F730" s="176">
        <v>0.4521</v>
      </c>
      <c r="G730" s="176">
        <v>0.4521</v>
      </c>
      <c r="H730" s="176">
        <v>1.0273000000000001</v>
      </c>
      <c r="I730" s="176">
        <v>1.2892999999999999</v>
      </c>
      <c r="J730" s="176">
        <v>3.1513</v>
      </c>
      <c r="K730" s="176">
        <v>5.5589000000000004</v>
      </c>
      <c r="L730" s="176">
        <v>13.870200000000001</v>
      </c>
      <c r="M730" s="176">
        <v>3.3573</v>
      </c>
      <c r="N730" s="176">
        <v>4.1520999999999999</v>
      </c>
      <c r="O730" s="176">
        <v>6.2443</v>
      </c>
      <c r="P730" s="176">
        <v>7.4985999999999997</v>
      </c>
      <c r="Q730" s="176">
        <v>8.9314</v>
      </c>
      <c r="R730" s="176">
        <v>7.6691000000000003</v>
      </c>
      <c r="S730" s="118"/>
    </row>
    <row r="731" spans="1:19" x14ac:dyDescent="0.3">
      <c r="A731" s="172" t="s">
        <v>1867</v>
      </c>
      <c r="B731" s="172" t="s">
        <v>1802</v>
      </c>
      <c r="C731" s="172">
        <v>101498</v>
      </c>
      <c r="D731" s="175">
        <v>44158</v>
      </c>
      <c r="E731" s="176">
        <v>40.790300000000002</v>
      </c>
      <c r="F731" s="176">
        <v>0.3261</v>
      </c>
      <c r="G731" s="176">
        <v>0.3261</v>
      </c>
      <c r="H731" s="176">
        <v>1.2435</v>
      </c>
      <c r="I731" s="176">
        <v>1.7273000000000001</v>
      </c>
      <c r="J731" s="176">
        <v>3.9659</v>
      </c>
      <c r="K731" s="176">
        <v>5.8586</v>
      </c>
      <c r="L731" s="176">
        <v>18.789200000000001</v>
      </c>
      <c r="M731" s="176">
        <v>9.7567000000000004</v>
      </c>
      <c r="N731" s="176">
        <v>10.885999999999999</v>
      </c>
      <c r="O731" s="176">
        <v>5.8204000000000002</v>
      </c>
      <c r="P731" s="176">
        <v>7.3231000000000002</v>
      </c>
      <c r="Q731" s="176">
        <v>7.8875999999999999</v>
      </c>
      <c r="R731" s="176">
        <v>8.1666000000000007</v>
      </c>
      <c r="S731" s="118"/>
    </row>
    <row r="732" spans="1:19" x14ac:dyDescent="0.3">
      <c r="A732" s="172" t="s">
        <v>1867</v>
      </c>
      <c r="B732" s="172" t="s">
        <v>1777</v>
      </c>
      <c r="C732" s="172">
        <v>119472</v>
      </c>
      <c r="D732" s="175">
        <v>44158</v>
      </c>
      <c r="E732" s="176">
        <v>43.930199999999999</v>
      </c>
      <c r="F732" s="176">
        <v>0.3367</v>
      </c>
      <c r="G732" s="176">
        <v>0.3367</v>
      </c>
      <c r="H732" s="176">
        <v>1.2786</v>
      </c>
      <c r="I732" s="176">
        <v>1.7788999999999999</v>
      </c>
      <c r="J732" s="176">
        <v>4.0785</v>
      </c>
      <c r="K732" s="176">
        <v>6.2180999999999997</v>
      </c>
      <c r="L732" s="176">
        <v>19.520099999999999</v>
      </c>
      <c r="M732" s="176">
        <v>10.693300000000001</v>
      </c>
      <c r="N732" s="176">
        <v>12.193099999999999</v>
      </c>
      <c r="O732" s="176">
        <v>7.1657999999999999</v>
      </c>
      <c r="P732" s="176">
        <v>8.4483999999999995</v>
      </c>
      <c r="Q732" s="176">
        <v>7.8406000000000002</v>
      </c>
      <c r="R732" s="176">
        <v>9.4702999999999999</v>
      </c>
      <c r="S732" s="118" t="s">
        <v>1875</v>
      </c>
    </row>
    <row r="733" spans="1:19" x14ac:dyDescent="0.3">
      <c r="A733" s="172" t="s">
        <v>1867</v>
      </c>
      <c r="B733" s="172" t="s">
        <v>1778</v>
      </c>
      <c r="C733" s="172">
        <v>134643</v>
      </c>
      <c r="D733" s="175">
        <v>44158</v>
      </c>
      <c r="E733" s="176">
        <v>15.7776</v>
      </c>
      <c r="F733" s="176">
        <v>0.18990000000000001</v>
      </c>
      <c r="G733" s="176">
        <v>0.18990000000000001</v>
      </c>
      <c r="H733" s="176">
        <v>1.1338999999999999</v>
      </c>
      <c r="I733" s="176">
        <v>2.2886000000000002</v>
      </c>
      <c r="J733" s="176">
        <v>4.5830000000000002</v>
      </c>
      <c r="K733" s="176">
        <v>7.2664</v>
      </c>
      <c r="L733" s="176">
        <v>20.5732</v>
      </c>
      <c r="M733" s="176">
        <v>6.3044000000000002</v>
      </c>
      <c r="N733" s="176">
        <v>9.5066000000000006</v>
      </c>
      <c r="O733" s="176">
        <v>7.0523999999999996</v>
      </c>
      <c r="P733" s="176">
        <v>8.9016999999999999</v>
      </c>
      <c r="Q733" s="176">
        <v>8.6466999999999992</v>
      </c>
      <c r="R733" s="176">
        <v>9.8414000000000001</v>
      </c>
      <c r="S733" s="118" t="s">
        <v>1875</v>
      </c>
    </row>
    <row r="734" spans="1:19" x14ac:dyDescent="0.3">
      <c r="A734" s="172" t="s">
        <v>1867</v>
      </c>
      <c r="B734" s="172" t="s">
        <v>1803</v>
      </c>
      <c r="C734" s="172">
        <v>134644</v>
      </c>
      <c r="D734" s="175">
        <v>44158</v>
      </c>
      <c r="E734" s="176">
        <v>14.680199999999999</v>
      </c>
      <c r="F734" s="176">
        <v>0.18429999999999999</v>
      </c>
      <c r="G734" s="176">
        <v>0.18429999999999999</v>
      </c>
      <c r="H734" s="176">
        <v>1.1137999999999999</v>
      </c>
      <c r="I734" s="176">
        <v>2.2610999999999999</v>
      </c>
      <c r="J734" s="176">
        <v>4.5210999999999997</v>
      </c>
      <c r="K734" s="176">
        <v>7.0758000000000001</v>
      </c>
      <c r="L734" s="176">
        <v>20.158100000000001</v>
      </c>
      <c r="M734" s="176">
        <v>5.7621000000000002</v>
      </c>
      <c r="N734" s="176">
        <v>8.8018999999999998</v>
      </c>
      <c r="O734" s="176">
        <v>5.8994</v>
      </c>
      <c r="P734" s="176">
        <v>7.5354999999999999</v>
      </c>
      <c r="Q734" s="176">
        <v>7.2314999999999996</v>
      </c>
      <c r="R734" s="176">
        <v>9.0792999999999999</v>
      </c>
      <c r="S734" s="118"/>
    </row>
    <row r="735" spans="1:19" x14ac:dyDescent="0.3">
      <c r="A735" s="172" t="s">
        <v>1867</v>
      </c>
      <c r="B735" s="172" t="s">
        <v>1779</v>
      </c>
      <c r="C735" s="172">
        <v>145478</v>
      </c>
      <c r="D735" s="175">
        <v>44158</v>
      </c>
      <c r="E735" s="176">
        <v>11.6568</v>
      </c>
      <c r="F735" s="176">
        <v>0.16930000000000001</v>
      </c>
      <c r="G735" s="176">
        <v>0.16930000000000001</v>
      </c>
      <c r="H735" s="176">
        <v>0.37459999999999999</v>
      </c>
      <c r="I735" s="176">
        <v>1.0129999999999999</v>
      </c>
      <c r="J735" s="176">
        <v>2.5106999999999999</v>
      </c>
      <c r="K735" s="176">
        <v>4.6006</v>
      </c>
      <c r="L735" s="176">
        <v>13.972799999999999</v>
      </c>
      <c r="M735" s="176">
        <v>4.7283999999999997</v>
      </c>
      <c r="N735" s="176">
        <v>6.9833999999999996</v>
      </c>
      <c r="O735" s="176"/>
      <c r="P735" s="176"/>
      <c r="Q735" s="176">
        <v>8.1167999999999996</v>
      </c>
      <c r="R735" s="176"/>
      <c r="S735" s="118"/>
    </row>
    <row r="736" spans="1:19" x14ac:dyDescent="0.3">
      <c r="A736" s="172" t="s">
        <v>1867</v>
      </c>
      <c r="B736" s="172" t="s">
        <v>1804</v>
      </c>
      <c r="C736" s="172">
        <v>145475</v>
      </c>
      <c r="D736" s="175">
        <v>44158</v>
      </c>
      <c r="E736" s="176">
        <v>11.258900000000001</v>
      </c>
      <c r="F736" s="176">
        <v>0.15570000000000001</v>
      </c>
      <c r="G736" s="176">
        <v>0.15570000000000001</v>
      </c>
      <c r="H736" s="176">
        <v>0.33239999999999997</v>
      </c>
      <c r="I736" s="176">
        <v>0.95309999999999995</v>
      </c>
      <c r="J736" s="176">
        <v>2.3713000000000002</v>
      </c>
      <c r="K736" s="176">
        <v>4.1814999999999998</v>
      </c>
      <c r="L736" s="176">
        <v>13.073</v>
      </c>
      <c r="M736" s="176">
        <v>3.5005999999999999</v>
      </c>
      <c r="N736" s="176">
        <v>5.1731999999999996</v>
      </c>
      <c r="O736" s="176"/>
      <c r="P736" s="176"/>
      <c r="Q736" s="176">
        <v>6.2221000000000002</v>
      </c>
      <c r="R736" s="176"/>
      <c r="S736" s="118"/>
    </row>
    <row r="737" spans="1:19" x14ac:dyDescent="0.3">
      <c r="A737" s="172" t="s">
        <v>1867</v>
      </c>
      <c r="B737" s="172" t="s">
        <v>1780</v>
      </c>
      <c r="C737" s="172">
        <v>119960</v>
      </c>
      <c r="D737" s="175">
        <v>44158</v>
      </c>
      <c r="E737" s="176">
        <v>39.008800000000001</v>
      </c>
      <c r="F737" s="176">
        <v>3.3599999999999998E-2</v>
      </c>
      <c r="G737" s="176">
        <v>3.3599999999999998E-2</v>
      </c>
      <c r="H737" s="176">
        <v>0.5514</v>
      </c>
      <c r="I737" s="176">
        <v>1.04</v>
      </c>
      <c r="J737" s="176">
        <v>2.8041</v>
      </c>
      <c r="K737" s="176">
        <v>5.3116000000000003</v>
      </c>
      <c r="L737" s="176">
        <v>15.571400000000001</v>
      </c>
      <c r="M737" s="176">
        <v>5.6787999999999998</v>
      </c>
      <c r="N737" s="176">
        <v>7.6833</v>
      </c>
      <c r="O737" s="176">
        <v>6.3666</v>
      </c>
      <c r="P737" s="176">
        <v>7.3842999999999996</v>
      </c>
      <c r="Q737" s="176">
        <v>7.7744</v>
      </c>
      <c r="R737" s="176">
        <v>8.8360000000000003</v>
      </c>
      <c r="S737" s="118"/>
    </row>
    <row r="738" spans="1:19" x14ac:dyDescent="0.3">
      <c r="A738" s="172" t="s">
        <v>1867</v>
      </c>
      <c r="B738" s="172" t="s">
        <v>1805</v>
      </c>
      <c r="C738" s="172">
        <v>101906</v>
      </c>
      <c r="D738" s="175">
        <v>44158</v>
      </c>
      <c r="E738" s="176">
        <v>47.554033881496601</v>
      </c>
      <c r="F738" s="176">
        <v>2.3E-2</v>
      </c>
      <c r="G738" s="176">
        <v>2.3E-2</v>
      </c>
      <c r="H738" s="176">
        <v>0.51939999999999997</v>
      </c>
      <c r="I738" s="176">
        <v>0.99550000000000005</v>
      </c>
      <c r="J738" s="176">
        <v>2.7054999999999998</v>
      </c>
      <c r="K738" s="176">
        <v>5.0090000000000003</v>
      </c>
      <c r="L738" s="176">
        <v>14.9155</v>
      </c>
      <c r="M738" s="176">
        <v>4.7953999999999999</v>
      </c>
      <c r="N738" s="176">
        <v>6.5041000000000002</v>
      </c>
      <c r="O738" s="176">
        <v>5.2500999999999998</v>
      </c>
      <c r="P738" s="176">
        <v>6.2489999999999997</v>
      </c>
      <c r="Q738" s="176">
        <v>7.6201999999999996</v>
      </c>
      <c r="R738" s="176">
        <v>7.6795</v>
      </c>
      <c r="S738" s="118"/>
    </row>
    <row r="739" spans="1:19" x14ac:dyDescent="0.3">
      <c r="A739" s="172" t="s">
        <v>1867</v>
      </c>
      <c r="B739" s="172" t="s">
        <v>1781</v>
      </c>
      <c r="C739" s="172">
        <v>144312</v>
      </c>
      <c r="D739" s="175">
        <v>44158</v>
      </c>
      <c r="E739" s="176">
        <v>12.06</v>
      </c>
      <c r="F739" s="176">
        <v>0.1661</v>
      </c>
      <c r="G739" s="176">
        <v>0.1661</v>
      </c>
      <c r="H739" s="176">
        <v>0.58379999999999999</v>
      </c>
      <c r="I739" s="176">
        <v>1.1745000000000001</v>
      </c>
      <c r="J739" s="176">
        <v>2.8132999999999999</v>
      </c>
      <c r="K739" s="176">
        <v>5.3274999999999997</v>
      </c>
      <c r="L739" s="176">
        <v>15.739000000000001</v>
      </c>
      <c r="M739" s="176">
        <v>7.7747999999999999</v>
      </c>
      <c r="N739" s="176">
        <v>9.4374000000000002</v>
      </c>
      <c r="O739" s="176"/>
      <c r="P739" s="176"/>
      <c r="Q739" s="176">
        <v>8.5111000000000008</v>
      </c>
      <c r="R739" s="176">
        <v>9.2466000000000008</v>
      </c>
      <c r="S739" s="118"/>
    </row>
    <row r="740" spans="1:19" x14ac:dyDescent="0.3">
      <c r="A740" s="172" t="s">
        <v>1867</v>
      </c>
      <c r="B740" s="172" t="s">
        <v>1806</v>
      </c>
      <c r="C740" s="172">
        <v>144310</v>
      </c>
      <c r="D740" s="175">
        <v>44158</v>
      </c>
      <c r="E740" s="176">
        <v>11.89</v>
      </c>
      <c r="F740" s="176">
        <v>0.16850000000000001</v>
      </c>
      <c r="G740" s="176">
        <v>0.16850000000000001</v>
      </c>
      <c r="H740" s="176">
        <v>0.59219999999999995</v>
      </c>
      <c r="I740" s="176">
        <v>1.1053999999999999</v>
      </c>
      <c r="J740" s="176">
        <v>2.7658</v>
      </c>
      <c r="K740" s="176">
        <v>5.1281999999999996</v>
      </c>
      <c r="L740" s="176">
        <v>15.4369</v>
      </c>
      <c r="M740" s="176">
        <v>7.4074</v>
      </c>
      <c r="N740" s="176">
        <v>8.8827999999999996</v>
      </c>
      <c r="O740" s="176"/>
      <c r="P740" s="176"/>
      <c r="Q740" s="176">
        <v>7.8414000000000001</v>
      </c>
      <c r="R740" s="176">
        <v>8.5831999999999997</v>
      </c>
      <c r="S740" s="118"/>
    </row>
    <row r="741" spans="1:19" x14ac:dyDescent="0.3">
      <c r="A741" s="172" t="s">
        <v>1867</v>
      </c>
      <c r="B741" s="172" t="s">
        <v>1782</v>
      </c>
      <c r="C741" s="172">
        <v>144490</v>
      </c>
      <c r="D741" s="175">
        <v>44158</v>
      </c>
      <c r="E741" s="176">
        <v>11.3026</v>
      </c>
      <c r="F741" s="176">
        <v>0.1231</v>
      </c>
      <c r="G741" s="176">
        <v>0.1231</v>
      </c>
      <c r="H741" s="176">
        <v>0.71020000000000005</v>
      </c>
      <c r="I741" s="176">
        <v>1.8289</v>
      </c>
      <c r="J741" s="176">
        <v>3.4838</v>
      </c>
      <c r="K741" s="176">
        <v>4.9295999999999998</v>
      </c>
      <c r="L741" s="176">
        <v>15.306800000000001</v>
      </c>
      <c r="M741" s="176">
        <v>6.9318999999999997</v>
      </c>
      <c r="N741" s="176">
        <v>8.0007000000000001</v>
      </c>
      <c r="O741" s="176"/>
      <c r="P741" s="176"/>
      <c r="Q741" s="176">
        <v>5.6299000000000001</v>
      </c>
      <c r="R741" s="176">
        <v>6.9020999999999999</v>
      </c>
      <c r="S741" s="118"/>
    </row>
    <row r="742" spans="1:19" x14ac:dyDescent="0.3">
      <c r="A742" s="172" t="s">
        <v>1867</v>
      </c>
      <c r="B742" s="172" t="s">
        <v>1807</v>
      </c>
      <c r="C742" s="172">
        <v>144484</v>
      </c>
      <c r="D742" s="175">
        <v>44158</v>
      </c>
      <c r="E742" s="176">
        <v>11.0603</v>
      </c>
      <c r="F742" s="176">
        <v>0.1168</v>
      </c>
      <c r="G742" s="176">
        <v>0.1168</v>
      </c>
      <c r="H742" s="176">
        <v>0.68640000000000001</v>
      </c>
      <c r="I742" s="176">
        <v>1.7966</v>
      </c>
      <c r="J742" s="176">
        <v>3.4098000000000002</v>
      </c>
      <c r="K742" s="176">
        <v>4.6970000000000001</v>
      </c>
      <c r="L742" s="176">
        <v>14.8287</v>
      </c>
      <c r="M742" s="176">
        <v>6.2774999999999999</v>
      </c>
      <c r="N742" s="176">
        <v>7.1527000000000003</v>
      </c>
      <c r="O742" s="176"/>
      <c r="P742" s="176"/>
      <c r="Q742" s="176">
        <v>4.6109</v>
      </c>
      <c r="R742" s="176">
        <v>5.9237000000000002</v>
      </c>
      <c r="S742" s="118" t="s">
        <v>1880</v>
      </c>
    </row>
    <row r="743" spans="1:19" x14ac:dyDescent="0.3">
      <c r="A743" s="177" t="s">
        <v>27</v>
      </c>
      <c r="B743" s="172"/>
      <c r="C743" s="172"/>
      <c r="D743" s="172"/>
      <c r="E743" s="172"/>
      <c r="F743" s="178">
        <v>0.2374354166666667</v>
      </c>
      <c r="G743" s="178">
        <v>0.2374354166666667</v>
      </c>
      <c r="H743" s="178">
        <v>0.91412708333333315</v>
      </c>
      <c r="I743" s="178">
        <v>1.5225250000000006</v>
      </c>
      <c r="J743" s="178">
        <v>3.2378916666666666</v>
      </c>
      <c r="K743" s="178">
        <v>5.0182520833333326</v>
      </c>
      <c r="L743" s="178">
        <v>16.062889583333334</v>
      </c>
      <c r="M743" s="178">
        <v>4.8342729166666656</v>
      </c>
      <c r="N743" s="178">
        <v>6.9576312499999986</v>
      </c>
      <c r="O743" s="178">
        <v>5.248990625000002</v>
      </c>
      <c r="P743" s="178">
        <v>7.1034392857142858</v>
      </c>
      <c r="Q743" s="178">
        <v>7.2546729166666699</v>
      </c>
      <c r="R743" s="178">
        <v>7.2346236842105265</v>
      </c>
      <c r="S743" s="118" t="s">
        <v>1880</v>
      </c>
    </row>
    <row r="744" spans="1:19" x14ac:dyDescent="0.3">
      <c r="A744" s="177" t="s">
        <v>408</v>
      </c>
      <c r="B744" s="172"/>
      <c r="C744" s="172"/>
      <c r="D744" s="172"/>
      <c r="E744" s="172"/>
      <c r="F744" s="178">
        <v>0.21615000000000001</v>
      </c>
      <c r="G744" s="178">
        <v>0.21615000000000001</v>
      </c>
      <c r="H744" s="178">
        <v>0.93789999999999996</v>
      </c>
      <c r="I744" s="178">
        <v>1.5287999999999999</v>
      </c>
      <c r="J744" s="178">
        <v>3.19665</v>
      </c>
      <c r="K744" s="178">
        <v>5.1264000000000003</v>
      </c>
      <c r="L744" s="178">
        <v>15.48325</v>
      </c>
      <c r="M744" s="178">
        <v>5.2314500000000006</v>
      </c>
      <c r="N744" s="178">
        <v>7.9767999999999999</v>
      </c>
      <c r="O744" s="178">
        <v>5.7907000000000002</v>
      </c>
      <c r="P744" s="178">
        <v>7.5648499999999999</v>
      </c>
      <c r="Q744" s="178">
        <v>7.7751000000000001</v>
      </c>
      <c r="R744" s="178">
        <v>7.9230499999999999</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817</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818</v>
      </c>
      <c r="B747" s="172" t="s">
        <v>819</v>
      </c>
      <c r="C747" s="172">
        <v>122644</v>
      </c>
      <c r="D747" s="175">
        <v>44158</v>
      </c>
      <c r="E747" s="176">
        <v>263.69549999999998</v>
      </c>
      <c r="F747" s="176">
        <v>4.5880000000000001</v>
      </c>
      <c r="G747" s="176">
        <v>4.5880000000000001</v>
      </c>
      <c r="H747" s="176">
        <v>8.9122000000000003</v>
      </c>
      <c r="I747" s="176">
        <v>9.0084</v>
      </c>
      <c r="J747" s="176">
        <v>7.2388000000000003</v>
      </c>
      <c r="K747" s="176">
        <v>7.3228</v>
      </c>
      <c r="L747" s="176">
        <v>8.5027000000000008</v>
      </c>
      <c r="M747" s="176">
        <v>8.8785000000000007</v>
      </c>
      <c r="N747" s="176">
        <v>8.6082000000000001</v>
      </c>
      <c r="O747" s="176">
        <v>8.2039000000000009</v>
      </c>
      <c r="P747" s="176">
        <v>8.2727000000000004</v>
      </c>
      <c r="Q747" s="176">
        <v>8.6585999999999999</v>
      </c>
      <c r="R747" s="176">
        <v>8.8826000000000001</v>
      </c>
      <c r="S747" s="118"/>
    </row>
    <row r="748" spans="1:19" x14ac:dyDescent="0.3">
      <c r="A748" s="172" t="s">
        <v>818</v>
      </c>
      <c r="B748" s="172" t="s">
        <v>820</v>
      </c>
      <c r="C748" s="172">
        <v>122646</v>
      </c>
      <c r="D748" s="175">
        <v>44158</v>
      </c>
      <c r="E748" s="176">
        <v>268.37599999999998</v>
      </c>
      <c r="F748" s="176">
        <v>4.7619999999999996</v>
      </c>
      <c r="G748" s="176">
        <v>4.7619999999999996</v>
      </c>
      <c r="H748" s="176">
        <v>9.0831</v>
      </c>
      <c r="I748" s="176">
        <v>9.1793999999999993</v>
      </c>
      <c r="J748" s="176">
        <v>7.4116</v>
      </c>
      <c r="K748" s="176">
        <v>7.4969999999999999</v>
      </c>
      <c r="L748" s="176">
        <v>8.6826000000000008</v>
      </c>
      <c r="M748" s="176">
        <v>9.0749999999999993</v>
      </c>
      <c r="N748" s="176">
        <v>8.8175000000000008</v>
      </c>
      <c r="O748" s="176">
        <v>8.4451999999999998</v>
      </c>
      <c r="P748" s="176">
        <v>8.5208999999999993</v>
      </c>
      <c r="Q748" s="176">
        <v>8.9334000000000007</v>
      </c>
      <c r="R748" s="176">
        <v>9.1097999999999999</v>
      </c>
      <c r="S748" s="118"/>
    </row>
    <row r="749" spans="1:19" x14ac:dyDescent="0.3">
      <c r="A749" s="172" t="s">
        <v>818</v>
      </c>
      <c r="B749" s="172" t="s">
        <v>821</v>
      </c>
      <c r="C749" s="172">
        <v>101048</v>
      </c>
      <c r="D749" s="175">
        <v>44158</v>
      </c>
      <c r="E749" s="176">
        <v>31.0123</v>
      </c>
      <c r="F749" s="176">
        <v>0.66700000000000004</v>
      </c>
      <c r="G749" s="176">
        <v>0.66700000000000004</v>
      </c>
      <c r="H749" s="176">
        <v>6.1421999999999999</v>
      </c>
      <c r="I749" s="176">
        <v>6.5147000000000004</v>
      </c>
      <c r="J749" s="176">
        <v>4.3479000000000001</v>
      </c>
      <c r="K749" s="176">
        <v>6.3875000000000002</v>
      </c>
      <c r="L749" s="176">
        <v>6.5656999999999996</v>
      </c>
      <c r="M749" s="176">
        <v>5.4112</v>
      </c>
      <c r="N749" s="176">
        <v>6.117</v>
      </c>
      <c r="O749" s="176">
        <v>6.7195999999999998</v>
      </c>
      <c r="P749" s="176">
        <v>6.4726999999999997</v>
      </c>
      <c r="Q749" s="176">
        <v>5.9444999999999997</v>
      </c>
      <c r="R749" s="176">
        <v>6.8331</v>
      </c>
      <c r="S749" s="120"/>
    </row>
    <row r="750" spans="1:19" x14ac:dyDescent="0.3">
      <c r="A750" s="172" t="s">
        <v>818</v>
      </c>
      <c r="B750" s="172" t="s">
        <v>822</v>
      </c>
      <c r="C750" s="172">
        <v>118508</v>
      </c>
      <c r="D750" s="175">
        <v>44158</v>
      </c>
      <c r="E750" s="176">
        <v>32.781399999999998</v>
      </c>
      <c r="F750" s="176">
        <v>1.2990999999999999</v>
      </c>
      <c r="G750" s="176">
        <v>1.2990999999999999</v>
      </c>
      <c r="H750" s="176">
        <v>6.8158000000000003</v>
      </c>
      <c r="I750" s="176">
        <v>7.1935000000000002</v>
      </c>
      <c r="J750" s="176">
        <v>5.0282999999999998</v>
      </c>
      <c r="K750" s="176">
        <v>7.1154000000000002</v>
      </c>
      <c r="L750" s="176">
        <v>7.3593000000000002</v>
      </c>
      <c r="M750" s="176">
        <v>6.2149000000000001</v>
      </c>
      <c r="N750" s="176">
        <v>6.8678999999999997</v>
      </c>
      <c r="O750" s="176">
        <v>7.3480999999999996</v>
      </c>
      <c r="P750" s="176">
        <v>7.1295000000000002</v>
      </c>
      <c r="Q750" s="176">
        <v>7.3057999999999996</v>
      </c>
      <c r="R750" s="176">
        <v>7.4878999999999998</v>
      </c>
      <c r="S750" s="118" t="s">
        <v>1876</v>
      </c>
    </row>
    <row r="751" spans="1:19" x14ac:dyDescent="0.3">
      <c r="A751" s="172" t="s">
        <v>818</v>
      </c>
      <c r="B751" s="172" t="s">
        <v>823</v>
      </c>
      <c r="C751" s="172">
        <v>106841</v>
      </c>
      <c r="D751" s="175">
        <v>44158</v>
      </c>
      <c r="E751" s="176">
        <v>37.409399999999998</v>
      </c>
      <c r="F751" s="176">
        <v>4.0993000000000004</v>
      </c>
      <c r="G751" s="176">
        <v>4.0993000000000004</v>
      </c>
      <c r="H751" s="176">
        <v>9.2828999999999997</v>
      </c>
      <c r="I751" s="176">
        <v>9.1898</v>
      </c>
      <c r="J751" s="176">
        <v>8.5756999999999994</v>
      </c>
      <c r="K751" s="176">
        <v>8.9616000000000007</v>
      </c>
      <c r="L751" s="176">
        <v>9.5785999999999998</v>
      </c>
      <c r="M751" s="176">
        <v>9.3472000000000008</v>
      </c>
      <c r="N751" s="176">
        <v>8.9437999999999995</v>
      </c>
      <c r="O751" s="176">
        <v>8.1390999999999991</v>
      </c>
      <c r="P751" s="176">
        <v>8.1210000000000004</v>
      </c>
      <c r="Q751" s="176">
        <v>8.2905999999999995</v>
      </c>
      <c r="R751" s="176">
        <v>8.9573</v>
      </c>
      <c r="S751" s="118" t="s">
        <v>1876</v>
      </c>
    </row>
    <row r="752" spans="1:19" x14ac:dyDescent="0.3">
      <c r="A752" s="172" t="s">
        <v>818</v>
      </c>
      <c r="B752" s="172" t="s">
        <v>824</v>
      </c>
      <c r="C752" s="172">
        <v>118961</v>
      </c>
      <c r="D752" s="175">
        <v>44158</v>
      </c>
      <c r="E752" s="176">
        <v>37.750300000000003</v>
      </c>
      <c r="F752" s="176">
        <v>4.3525</v>
      </c>
      <c r="G752" s="176">
        <v>4.3525</v>
      </c>
      <c r="H752" s="176">
        <v>9.5291999999999994</v>
      </c>
      <c r="I752" s="176">
        <v>9.4404000000000003</v>
      </c>
      <c r="J752" s="176">
        <v>8.8269000000000002</v>
      </c>
      <c r="K752" s="176">
        <v>9.2180999999999997</v>
      </c>
      <c r="L752" s="176">
        <v>9.8271999999999995</v>
      </c>
      <c r="M752" s="176">
        <v>9.5701999999999998</v>
      </c>
      <c r="N752" s="176">
        <v>9.1550999999999991</v>
      </c>
      <c r="O752" s="176">
        <v>8.32</v>
      </c>
      <c r="P752" s="176">
        <v>8.2779000000000007</v>
      </c>
      <c r="Q752" s="176">
        <v>8.6313999999999993</v>
      </c>
      <c r="R752" s="176">
        <v>9.1447000000000003</v>
      </c>
      <c r="S752" s="118" t="s">
        <v>1876</v>
      </c>
    </row>
    <row r="753" spans="1:19" x14ac:dyDescent="0.3">
      <c r="A753" s="172" t="s">
        <v>818</v>
      </c>
      <c r="B753" s="172" t="s">
        <v>825</v>
      </c>
      <c r="C753" s="172">
        <v>101802</v>
      </c>
      <c r="D753" s="175">
        <v>44158</v>
      </c>
      <c r="E753" s="176">
        <v>320.31470000000002</v>
      </c>
      <c r="F753" s="176">
        <v>6.6963999999999997</v>
      </c>
      <c r="G753" s="176">
        <v>6.6963999999999997</v>
      </c>
      <c r="H753" s="176">
        <v>10.7669</v>
      </c>
      <c r="I753" s="176">
        <v>10.0303</v>
      </c>
      <c r="J753" s="176">
        <v>7.9608999999999996</v>
      </c>
      <c r="K753" s="176">
        <v>9.5359999999999996</v>
      </c>
      <c r="L753" s="176">
        <v>10.4656</v>
      </c>
      <c r="M753" s="176">
        <v>9.0402000000000005</v>
      </c>
      <c r="N753" s="176">
        <v>9.0294000000000008</v>
      </c>
      <c r="O753" s="176">
        <v>7.8837000000000002</v>
      </c>
      <c r="P753" s="176">
        <v>7.9264999999999999</v>
      </c>
      <c r="Q753" s="176">
        <v>8.0547000000000004</v>
      </c>
      <c r="R753" s="176">
        <v>8.9049999999999994</v>
      </c>
      <c r="S753" s="118" t="s">
        <v>1876</v>
      </c>
    </row>
    <row r="754" spans="1:19" x14ac:dyDescent="0.3">
      <c r="A754" s="172" t="s">
        <v>818</v>
      </c>
      <c r="B754" s="172" t="s">
        <v>826</v>
      </c>
      <c r="C754" s="172">
        <v>120425</v>
      </c>
      <c r="D754" s="175">
        <v>44158</v>
      </c>
      <c r="E754" s="176">
        <v>339.1499</v>
      </c>
      <c r="F754" s="176">
        <v>7.4196999999999997</v>
      </c>
      <c r="G754" s="176">
        <v>7.4196999999999997</v>
      </c>
      <c r="H754" s="176">
        <v>11.4903</v>
      </c>
      <c r="I754" s="176">
        <v>10.753299999999999</v>
      </c>
      <c r="J754" s="176">
        <v>8.6854999999999993</v>
      </c>
      <c r="K754" s="176">
        <v>10.274100000000001</v>
      </c>
      <c r="L754" s="176">
        <v>11.226100000000001</v>
      </c>
      <c r="M754" s="176">
        <v>9.8158999999999992</v>
      </c>
      <c r="N754" s="176">
        <v>9.8256999999999994</v>
      </c>
      <c r="O754" s="176">
        <v>8.6967999999999996</v>
      </c>
      <c r="P754" s="176">
        <v>8.7886000000000006</v>
      </c>
      <c r="Q754" s="176">
        <v>9.0896000000000008</v>
      </c>
      <c r="R754" s="176">
        <v>9.7271000000000001</v>
      </c>
      <c r="S754" s="118" t="s">
        <v>1876</v>
      </c>
    </row>
    <row r="755" spans="1:19" x14ac:dyDescent="0.3">
      <c r="A755" s="172" t="s">
        <v>818</v>
      </c>
      <c r="B755" s="172" t="s">
        <v>827</v>
      </c>
      <c r="C755" s="172">
        <v>147269</v>
      </c>
      <c r="D755" s="175">
        <v>44158</v>
      </c>
      <c r="E755" s="176">
        <v>1154.6718000000001</v>
      </c>
      <c r="F755" s="176">
        <v>15.9992</v>
      </c>
      <c r="G755" s="176">
        <v>15.9992</v>
      </c>
      <c r="H755" s="176">
        <v>17.540600000000001</v>
      </c>
      <c r="I755" s="176">
        <v>15.6563</v>
      </c>
      <c r="J755" s="176">
        <v>13.156599999999999</v>
      </c>
      <c r="K755" s="176">
        <v>11.6187</v>
      </c>
      <c r="L755" s="176">
        <v>13.2553</v>
      </c>
      <c r="M755" s="176">
        <v>11.9672</v>
      </c>
      <c r="N755" s="176">
        <v>11.549099999999999</v>
      </c>
      <c r="O755" s="176"/>
      <c r="P755" s="176"/>
      <c r="Q755" s="176">
        <v>9.8454999999999995</v>
      </c>
      <c r="R755" s="176"/>
      <c r="S755" s="118" t="s">
        <v>1876</v>
      </c>
    </row>
    <row r="756" spans="1:19" x14ac:dyDescent="0.3">
      <c r="A756" s="172" t="s">
        <v>818</v>
      </c>
      <c r="B756" s="172" t="s">
        <v>828</v>
      </c>
      <c r="C756" s="172">
        <v>147266</v>
      </c>
      <c r="D756" s="175">
        <v>44158</v>
      </c>
      <c r="E756" s="176">
        <v>1149.0912000000001</v>
      </c>
      <c r="F756" s="176">
        <v>15.599299999999999</v>
      </c>
      <c r="G756" s="176">
        <v>15.599299999999999</v>
      </c>
      <c r="H756" s="176">
        <v>17.1388</v>
      </c>
      <c r="I756" s="176">
        <v>15.2539</v>
      </c>
      <c r="J756" s="176">
        <v>12.7523</v>
      </c>
      <c r="K756" s="176">
        <v>11.207000000000001</v>
      </c>
      <c r="L756" s="176">
        <v>12.827999999999999</v>
      </c>
      <c r="M756" s="176">
        <v>11.53</v>
      </c>
      <c r="N756" s="176">
        <v>11.133699999999999</v>
      </c>
      <c r="O756" s="176"/>
      <c r="P756" s="176"/>
      <c r="Q756" s="176">
        <v>9.4985999999999997</v>
      </c>
      <c r="R756" s="176"/>
      <c r="S756" s="118"/>
    </row>
    <row r="757" spans="1:19" x14ac:dyDescent="0.3">
      <c r="A757" s="172" t="s">
        <v>818</v>
      </c>
      <c r="B757" s="172" t="s">
        <v>829</v>
      </c>
      <c r="C757" s="172">
        <v>102673</v>
      </c>
      <c r="D757" s="175">
        <v>44158</v>
      </c>
      <c r="E757" s="176">
        <v>34.405200000000001</v>
      </c>
      <c r="F757" s="176">
        <v>4.9173999999999998</v>
      </c>
      <c r="G757" s="176">
        <v>4.9173999999999998</v>
      </c>
      <c r="H757" s="176">
        <v>13.3842</v>
      </c>
      <c r="I757" s="176">
        <v>14.876200000000001</v>
      </c>
      <c r="J757" s="176">
        <v>10.7646</v>
      </c>
      <c r="K757" s="176">
        <v>10.6351</v>
      </c>
      <c r="L757" s="176">
        <v>11.2258</v>
      </c>
      <c r="M757" s="176">
        <v>11.508800000000001</v>
      </c>
      <c r="N757" s="176">
        <v>11.3802</v>
      </c>
      <c r="O757" s="176">
        <v>8.4240999999999993</v>
      </c>
      <c r="P757" s="176">
        <v>8.1829000000000001</v>
      </c>
      <c r="Q757" s="176">
        <v>7.9077000000000002</v>
      </c>
      <c r="R757" s="176">
        <v>10.505100000000001</v>
      </c>
      <c r="S757" s="118"/>
    </row>
    <row r="758" spans="1:19" x14ac:dyDescent="0.3">
      <c r="A758" s="172" t="s">
        <v>818</v>
      </c>
      <c r="B758" s="172" t="s">
        <v>830</v>
      </c>
      <c r="C758" s="172">
        <v>118656</v>
      </c>
      <c r="D758" s="175">
        <v>44158</v>
      </c>
      <c r="E758" s="176">
        <v>35.682099999999998</v>
      </c>
      <c r="F758" s="176">
        <v>5.2533000000000003</v>
      </c>
      <c r="G758" s="176">
        <v>5.2533000000000003</v>
      </c>
      <c r="H758" s="176">
        <v>13.738200000000001</v>
      </c>
      <c r="I758" s="176">
        <v>15.2277</v>
      </c>
      <c r="J758" s="176">
        <v>11.118600000000001</v>
      </c>
      <c r="K758" s="176">
        <v>10.994400000000001</v>
      </c>
      <c r="L758" s="176">
        <v>11.591200000000001</v>
      </c>
      <c r="M758" s="176">
        <v>11.888</v>
      </c>
      <c r="N758" s="176">
        <v>11.7967</v>
      </c>
      <c r="O758" s="176">
        <v>8.8847000000000005</v>
      </c>
      <c r="P758" s="176">
        <v>8.6536000000000008</v>
      </c>
      <c r="Q758" s="176">
        <v>8.9498999999999995</v>
      </c>
      <c r="R758" s="176">
        <v>10.960100000000001</v>
      </c>
      <c r="S758" s="118"/>
    </row>
    <row r="759" spans="1:19" x14ac:dyDescent="0.3">
      <c r="A759" s="172" t="s">
        <v>818</v>
      </c>
      <c r="B759" s="172" t="s">
        <v>831</v>
      </c>
      <c r="C759" s="172">
        <v>145295</v>
      </c>
      <c r="D759" s="175">
        <v>44158</v>
      </c>
      <c r="E759" s="176">
        <v>1196.0581999999999</v>
      </c>
      <c r="F759" s="176">
        <v>2.8927</v>
      </c>
      <c r="G759" s="176">
        <v>2.8927</v>
      </c>
      <c r="H759" s="176">
        <v>6.5278999999999998</v>
      </c>
      <c r="I759" s="176">
        <v>6.5917000000000003</v>
      </c>
      <c r="J759" s="176">
        <v>5.6078999999999999</v>
      </c>
      <c r="K759" s="176">
        <v>6.7998000000000003</v>
      </c>
      <c r="L759" s="176">
        <v>7.6157000000000004</v>
      </c>
      <c r="M759" s="176">
        <v>8.9545999999999992</v>
      </c>
      <c r="N759" s="176">
        <v>8.4865999999999993</v>
      </c>
      <c r="O759" s="176"/>
      <c r="P759" s="176"/>
      <c r="Q759" s="176">
        <v>9.0408000000000008</v>
      </c>
      <c r="R759" s="176">
        <v>9.0638000000000005</v>
      </c>
      <c r="S759" s="118"/>
    </row>
    <row r="760" spans="1:19" x14ac:dyDescent="0.3">
      <c r="A760" s="172" t="s">
        <v>818</v>
      </c>
      <c r="B760" s="172" t="s">
        <v>832</v>
      </c>
      <c r="C760" s="172">
        <v>145287</v>
      </c>
      <c r="D760" s="175">
        <v>44158</v>
      </c>
      <c r="E760" s="176">
        <v>1172.011</v>
      </c>
      <c r="F760" s="176">
        <v>1.9821</v>
      </c>
      <c r="G760" s="176">
        <v>1.9821</v>
      </c>
      <c r="H760" s="176">
        <v>5.6162000000000001</v>
      </c>
      <c r="I760" s="176">
        <v>5.6792999999999996</v>
      </c>
      <c r="J760" s="176">
        <v>4.6936</v>
      </c>
      <c r="K760" s="176">
        <v>5.8635999999999999</v>
      </c>
      <c r="L760" s="176">
        <v>6.6492000000000004</v>
      </c>
      <c r="M760" s="176">
        <v>7.9523000000000001</v>
      </c>
      <c r="N760" s="176">
        <v>7.4676</v>
      </c>
      <c r="O760" s="176"/>
      <c r="P760" s="176"/>
      <c r="Q760" s="176">
        <v>7.9752999999999998</v>
      </c>
      <c r="R760" s="176">
        <v>8.0023999999999997</v>
      </c>
      <c r="S760" s="118" t="s">
        <v>1883</v>
      </c>
    </row>
    <row r="761" spans="1:19" x14ac:dyDescent="0.3">
      <c r="A761" s="177" t="s">
        <v>27</v>
      </c>
      <c r="B761" s="172"/>
      <c r="C761" s="172"/>
      <c r="D761" s="172"/>
      <c r="E761" s="172"/>
      <c r="F761" s="178">
        <v>5.7520000000000007</v>
      </c>
      <c r="G761" s="178">
        <v>5.7520000000000007</v>
      </c>
      <c r="H761" s="178">
        <v>10.426321428571427</v>
      </c>
      <c r="I761" s="178">
        <v>10.328207142857144</v>
      </c>
      <c r="J761" s="178">
        <v>8.2978000000000005</v>
      </c>
      <c r="K761" s="178">
        <v>8.8165071428571444</v>
      </c>
      <c r="L761" s="178">
        <v>9.6695000000000011</v>
      </c>
      <c r="M761" s="178">
        <v>9.3681428571428587</v>
      </c>
      <c r="N761" s="178">
        <v>9.227035714285714</v>
      </c>
      <c r="O761" s="178">
        <v>8.1065199999999997</v>
      </c>
      <c r="P761" s="178">
        <v>8.0346299999999999</v>
      </c>
      <c r="Q761" s="178">
        <v>8.4375999999999998</v>
      </c>
      <c r="R761" s="178">
        <v>8.9649083333333337</v>
      </c>
      <c r="S761" s="118" t="s">
        <v>1883</v>
      </c>
    </row>
    <row r="762" spans="1:19" x14ac:dyDescent="0.3">
      <c r="A762" s="177" t="s">
        <v>408</v>
      </c>
      <c r="B762" s="172"/>
      <c r="C762" s="172"/>
      <c r="D762" s="172"/>
      <c r="E762" s="172"/>
      <c r="F762" s="178">
        <v>4.6749999999999998</v>
      </c>
      <c r="G762" s="178">
        <v>4.6749999999999998</v>
      </c>
      <c r="H762" s="178">
        <v>9.4060500000000005</v>
      </c>
      <c r="I762" s="178">
        <v>9.315100000000001</v>
      </c>
      <c r="J762" s="178">
        <v>8.2683</v>
      </c>
      <c r="K762" s="178">
        <v>9.0898500000000002</v>
      </c>
      <c r="L762" s="178">
        <v>9.7028999999999996</v>
      </c>
      <c r="M762" s="178">
        <v>9.2111000000000001</v>
      </c>
      <c r="N762" s="178">
        <v>8.9865999999999993</v>
      </c>
      <c r="O762" s="178">
        <v>8.2619500000000006</v>
      </c>
      <c r="P762" s="178">
        <v>8.2278000000000002</v>
      </c>
      <c r="Q762" s="178">
        <v>8.6449999999999996</v>
      </c>
      <c r="R762" s="178">
        <v>9.0105500000000003</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833</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834</v>
      </c>
      <c r="B765" s="172" t="s">
        <v>835</v>
      </c>
      <c r="C765" s="172">
        <v>103309</v>
      </c>
      <c r="D765" s="175">
        <v>44158</v>
      </c>
      <c r="E765" s="176">
        <v>67.017700000000005</v>
      </c>
      <c r="F765" s="176">
        <v>0.28820000000000001</v>
      </c>
      <c r="G765" s="176">
        <v>0.28820000000000001</v>
      </c>
      <c r="H765" s="176">
        <v>1.425</v>
      </c>
      <c r="I765" s="176">
        <v>3.2303999999999999</v>
      </c>
      <c r="J765" s="176">
        <v>8.1212999999999997</v>
      </c>
      <c r="K765" s="176">
        <v>11.549899999999999</v>
      </c>
      <c r="L765" s="176">
        <v>38.321100000000001</v>
      </c>
      <c r="M765" s="176">
        <v>4.3297999999999996</v>
      </c>
      <c r="N765" s="176">
        <v>8.5891000000000002</v>
      </c>
      <c r="O765" s="176">
        <v>5.1022999999999996</v>
      </c>
      <c r="P765" s="176">
        <v>9.8554999999999993</v>
      </c>
      <c r="Q765" s="176">
        <v>13.433</v>
      </c>
      <c r="R765" s="176">
        <v>10.789400000000001</v>
      </c>
      <c r="S765" s="118"/>
    </row>
    <row r="766" spans="1:19" x14ac:dyDescent="0.3">
      <c r="A766" s="172" t="s">
        <v>834</v>
      </c>
      <c r="B766" s="172" t="s">
        <v>836</v>
      </c>
      <c r="C766" s="172">
        <v>119564</v>
      </c>
      <c r="D766" s="175">
        <v>44158</v>
      </c>
      <c r="E766" s="176">
        <v>72.276499999999999</v>
      </c>
      <c r="F766" s="176">
        <v>0.29609999999999997</v>
      </c>
      <c r="G766" s="176">
        <v>0.29609999999999997</v>
      </c>
      <c r="H766" s="176">
        <v>1.4511000000000001</v>
      </c>
      <c r="I766" s="176">
        <v>3.2677999999999998</v>
      </c>
      <c r="J766" s="176">
        <v>8.2081999999999997</v>
      </c>
      <c r="K766" s="176">
        <v>11.825699999999999</v>
      </c>
      <c r="L766" s="176">
        <v>39.005800000000001</v>
      </c>
      <c r="M766" s="176">
        <v>5.0639000000000003</v>
      </c>
      <c r="N766" s="176">
        <v>9.5821000000000005</v>
      </c>
      <c r="O766" s="176">
        <v>6.1330999999999998</v>
      </c>
      <c r="P766" s="176">
        <v>11.019500000000001</v>
      </c>
      <c r="Q766" s="176">
        <v>13.6937</v>
      </c>
      <c r="R766" s="176">
        <v>11.7797</v>
      </c>
      <c r="S766" s="118"/>
    </row>
    <row r="767" spans="1:19" x14ac:dyDescent="0.3">
      <c r="A767" s="172" t="s">
        <v>834</v>
      </c>
      <c r="B767" s="172" t="s">
        <v>837</v>
      </c>
      <c r="C767" s="172">
        <v>120468</v>
      </c>
      <c r="D767" s="175">
        <v>44158</v>
      </c>
      <c r="E767" s="176">
        <v>37.92</v>
      </c>
      <c r="F767" s="176">
        <v>1.3904000000000001</v>
      </c>
      <c r="G767" s="176">
        <v>1.3904000000000001</v>
      </c>
      <c r="H767" s="176">
        <v>4.5491999999999999</v>
      </c>
      <c r="I767" s="176">
        <v>6.7868000000000004</v>
      </c>
      <c r="J767" s="176">
        <v>13.6691</v>
      </c>
      <c r="K767" s="176">
        <v>17.326699999999999</v>
      </c>
      <c r="L767" s="176">
        <v>43.148400000000002</v>
      </c>
      <c r="M767" s="176">
        <v>7.6355000000000004</v>
      </c>
      <c r="N767" s="176">
        <v>15.7509</v>
      </c>
      <c r="O767" s="176">
        <v>12.323</v>
      </c>
      <c r="P767" s="176">
        <v>16.559799999999999</v>
      </c>
      <c r="Q767" s="176">
        <v>16.102799999999998</v>
      </c>
      <c r="R767" s="176">
        <v>17.631699999999999</v>
      </c>
      <c r="S767" s="120"/>
    </row>
    <row r="768" spans="1:19" x14ac:dyDescent="0.3">
      <c r="A768" s="172" t="s">
        <v>834</v>
      </c>
      <c r="B768" s="172" t="s">
        <v>838</v>
      </c>
      <c r="C768" s="172">
        <v>117560</v>
      </c>
      <c r="D768" s="175">
        <v>44158</v>
      </c>
      <c r="E768" s="176">
        <v>34.44</v>
      </c>
      <c r="F768" s="176">
        <v>1.3536999999999999</v>
      </c>
      <c r="G768" s="176">
        <v>1.3536999999999999</v>
      </c>
      <c r="H768" s="176">
        <v>4.5220000000000002</v>
      </c>
      <c r="I768" s="176">
        <v>6.6913999999999998</v>
      </c>
      <c r="J768" s="176">
        <v>13.5509</v>
      </c>
      <c r="K768" s="176">
        <v>16.904299999999999</v>
      </c>
      <c r="L768" s="176">
        <v>42.1965</v>
      </c>
      <c r="M768" s="176">
        <v>6.6584000000000003</v>
      </c>
      <c r="N768" s="176">
        <v>14.380599999999999</v>
      </c>
      <c r="O768" s="176">
        <v>10.933999999999999</v>
      </c>
      <c r="P768" s="176">
        <v>15.1478</v>
      </c>
      <c r="Q768" s="176">
        <v>15.843999999999999</v>
      </c>
      <c r="R768" s="176">
        <v>16.121700000000001</v>
      </c>
      <c r="S768" s="118" t="s">
        <v>1874</v>
      </c>
    </row>
    <row r="769" spans="1:19" x14ac:dyDescent="0.3">
      <c r="A769" s="172" t="s">
        <v>834</v>
      </c>
      <c r="B769" s="172" t="s">
        <v>839</v>
      </c>
      <c r="C769" s="172">
        <v>141813</v>
      </c>
      <c r="D769" s="175">
        <v>44158</v>
      </c>
      <c r="E769" s="176">
        <v>11.459</v>
      </c>
      <c r="F769" s="176">
        <v>0.48230000000000001</v>
      </c>
      <c r="G769" s="176">
        <v>0.48230000000000001</v>
      </c>
      <c r="H769" s="176">
        <v>1.8035000000000001</v>
      </c>
      <c r="I769" s="176">
        <v>2.8266</v>
      </c>
      <c r="J769" s="176">
        <v>8.8534000000000006</v>
      </c>
      <c r="K769" s="176">
        <v>12.057499999999999</v>
      </c>
      <c r="L769" s="176">
        <v>34.054699999999997</v>
      </c>
      <c r="M769" s="176">
        <v>4.5720000000000001</v>
      </c>
      <c r="N769" s="176">
        <v>11.948</v>
      </c>
      <c r="O769" s="176">
        <v>4.0746000000000002</v>
      </c>
      <c r="P769" s="176"/>
      <c r="Q769" s="176">
        <v>4.4409999999999998</v>
      </c>
      <c r="R769" s="176">
        <v>13.7685</v>
      </c>
      <c r="S769" s="118" t="s">
        <v>1874</v>
      </c>
    </row>
    <row r="770" spans="1:19" x14ac:dyDescent="0.3">
      <c r="A770" s="172" t="s">
        <v>834</v>
      </c>
      <c r="B770" s="172" t="s">
        <v>840</v>
      </c>
      <c r="C770" s="172">
        <v>141812</v>
      </c>
      <c r="D770" s="175">
        <v>44158</v>
      </c>
      <c r="E770" s="176">
        <v>10.974</v>
      </c>
      <c r="F770" s="176">
        <v>0.47610000000000002</v>
      </c>
      <c r="G770" s="176">
        <v>0.47610000000000002</v>
      </c>
      <c r="H770" s="176">
        <v>1.7713000000000001</v>
      </c>
      <c r="I770" s="176">
        <v>2.7721</v>
      </c>
      <c r="J770" s="176">
        <v>8.7180999999999997</v>
      </c>
      <c r="K770" s="176">
        <v>11.6378</v>
      </c>
      <c r="L770" s="176">
        <v>33.098799999999997</v>
      </c>
      <c r="M770" s="176">
        <v>3.46</v>
      </c>
      <c r="N770" s="176">
        <v>10.3691</v>
      </c>
      <c r="O770" s="176">
        <v>2.6604999999999999</v>
      </c>
      <c r="P770" s="176"/>
      <c r="Q770" s="176">
        <v>3.0097999999999998</v>
      </c>
      <c r="R770" s="176">
        <v>12.2562</v>
      </c>
      <c r="S770" s="118" t="s">
        <v>1874</v>
      </c>
    </row>
    <row r="771" spans="1:19" x14ac:dyDescent="0.3">
      <c r="A771" s="172" t="s">
        <v>834</v>
      </c>
      <c r="B771" s="172" t="s">
        <v>841</v>
      </c>
      <c r="C771" s="172">
        <v>119096</v>
      </c>
      <c r="D771" s="175">
        <v>44158</v>
      </c>
      <c r="E771" s="176">
        <v>27.702999999999999</v>
      </c>
      <c r="F771" s="176">
        <v>0.59550000000000003</v>
      </c>
      <c r="G771" s="176">
        <v>0.59550000000000003</v>
      </c>
      <c r="H771" s="176">
        <v>2.0331000000000001</v>
      </c>
      <c r="I771" s="176">
        <v>3.7682000000000002</v>
      </c>
      <c r="J771" s="176">
        <v>8.1007999999999996</v>
      </c>
      <c r="K771" s="176">
        <v>11.5258</v>
      </c>
      <c r="L771" s="176">
        <v>40.838799999999999</v>
      </c>
      <c r="M771" s="176">
        <v>1.7109000000000001</v>
      </c>
      <c r="N771" s="176">
        <v>4.7214</v>
      </c>
      <c r="O771" s="176">
        <v>6.1862000000000004</v>
      </c>
      <c r="P771" s="176">
        <v>9.6547999999999998</v>
      </c>
      <c r="Q771" s="176">
        <v>12.311400000000001</v>
      </c>
      <c r="R771" s="176">
        <v>11.997299999999999</v>
      </c>
      <c r="S771" s="118" t="s">
        <v>1874</v>
      </c>
    </row>
    <row r="772" spans="1:19" x14ac:dyDescent="0.3">
      <c r="A772" s="172" t="s">
        <v>834</v>
      </c>
      <c r="B772" s="172" t="s">
        <v>842</v>
      </c>
      <c r="C772" s="172">
        <v>112901</v>
      </c>
      <c r="D772" s="175">
        <v>44158</v>
      </c>
      <c r="E772" s="176">
        <v>26.06</v>
      </c>
      <c r="F772" s="176">
        <v>0.5867</v>
      </c>
      <c r="G772" s="176">
        <v>0.5867</v>
      </c>
      <c r="H772" s="176">
        <v>2.0041000000000002</v>
      </c>
      <c r="I772" s="176">
        <v>3.7254999999999998</v>
      </c>
      <c r="J772" s="176">
        <v>8.0028000000000006</v>
      </c>
      <c r="K772" s="176">
        <v>11.215400000000001</v>
      </c>
      <c r="L772" s="176">
        <v>40.069899999999997</v>
      </c>
      <c r="M772" s="176">
        <v>0.87480000000000002</v>
      </c>
      <c r="N772" s="176">
        <v>3.5853000000000002</v>
      </c>
      <c r="O772" s="176">
        <v>5.1677</v>
      </c>
      <c r="P772" s="176">
        <v>8.6980000000000004</v>
      </c>
      <c r="Q772" s="176">
        <v>9.5863999999999994</v>
      </c>
      <c r="R772" s="176">
        <v>10.798400000000001</v>
      </c>
      <c r="S772" s="118" t="s">
        <v>1891</v>
      </c>
    </row>
    <row r="773" spans="1:19" x14ac:dyDescent="0.3">
      <c r="A773" s="172" t="s">
        <v>834</v>
      </c>
      <c r="B773" s="172" t="s">
        <v>843</v>
      </c>
      <c r="C773" s="172">
        <v>105817</v>
      </c>
      <c r="D773" s="175">
        <v>44158</v>
      </c>
      <c r="E773" s="176">
        <v>42.776600000000002</v>
      </c>
      <c r="F773" s="176">
        <v>-0.27139999999999997</v>
      </c>
      <c r="G773" s="176">
        <v>-0.27139999999999997</v>
      </c>
      <c r="H773" s="176">
        <v>1.8012999999999999</v>
      </c>
      <c r="I773" s="176">
        <v>6.1378000000000004</v>
      </c>
      <c r="J773" s="176">
        <v>11.547599999999999</v>
      </c>
      <c r="K773" s="176">
        <v>13.3675</v>
      </c>
      <c r="L773" s="176">
        <v>38.612299999999998</v>
      </c>
      <c r="M773" s="176">
        <v>1.4709000000000001</v>
      </c>
      <c r="N773" s="176">
        <v>2.4211</v>
      </c>
      <c r="O773" s="176">
        <v>1.7410000000000001</v>
      </c>
      <c r="P773" s="176">
        <v>7.7572000000000001</v>
      </c>
      <c r="Q773" s="176">
        <v>11.510999999999999</v>
      </c>
      <c r="R773" s="176">
        <v>7.3540000000000001</v>
      </c>
      <c r="S773" s="118" t="s">
        <v>1891</v>
      </c>
    </row>
    <row r="774" spans="1:19" x14ac:dyDescent="0.3">
      <c r="A774" s="172" t="s">
        <v>834</v>
      </c>
      <c r="B774" s="172" t="s">
        <v>844</v>
      </c>
      <c r="C774" s="172">
        <v>118564</v>
      </c>
      <c r="D774" s="175">
        <v>44158</v>
      </c>
      <c r="E774" s="176">
        <v>46.399799999999999</v>
      </c>
      <c r="F774" s="176">
        <v>-0.26400000000000001</v>
      </c>
      <c r="G774" s="176">
        <v>-0.26400000000000001</v>
      </c>
      <c r="H774" s="176">
        <v>1.8243</v>
      </c>
      <c r="I774" s="176">
        <v>6.1717000000000004</v>
      </c>
      <c r="J774" s="176">
        <v>11.6244</v>
      </c>
      <c r="K774" s="176">
        <v>13.598599999999999</v>
      </c>
      <c r="L774" s="176">
        <v>39.1753</v>
      </c>
      <c r="M774" s="176">
        <v>2.1055000000000001</v>
      </c>
      <c r="N774" s="176">
        <v>3.2793999999999999</v>
      </c>
      <c r="O774" s="176">
        <v>2.7387999999999999</v>
      </c>
      <c r="P774" s="176">
        <v>8.9065999999999992</v>
      </c>
      <c r="Q774" s="176">
        <v>15.746600000000001</v>
      </c>
      <c r="R774" s="176">
        <v>8.3353999999999999</v>
      </c>
      <c r="S774" s="118" t="s">
        <v>1877</v>
      </c>
    </row>
    <row r="775" spans="1:19" x14ac:dyDescent="0.3">
      <c r="A775" s="172" t="s">
        <v>834</v>
      </c>
      <c r="B775" s="172" t="s">
        <v>845</v>
      </c>
      <c r="C775" s="172">
        <v>102760</v>
      </c>
      <c r="D775" s="175">
        <v>44158</v>
      </c>
      <c r="E775" s="176">
        <v>73.489999999999995</v>
      </c>
      <c r="F775" s="176">
        <v>0.28249999999999997</v>
      </c>
      <c r="G775" s="176">
        <v>0.28249999999999997</v>
      </c>
      <c r="H775" s="176">
        <v>1.9787999999999999</v>
      </c>
      <c r="I775" s="176">
        <v>4.5941999999999998</v>
      </c>
      <c r="J775" s="176">
        <v>8.7565000000000008</v>
      </c>
      <c r="K775" s="176">
        <v>5.5511999999999997</v>
      </c>
      <c r="L775" s="176">
        <v>34.076500000000003</v>
      </c>
      <c r="M775" s="176">
        <v>-3.2606000000000002</v>
      </c>
      <c r="N775" s="176">
        <v>-5.4547999999999996</v>
      </c>
      <c r="O775" s="176">
        <v>-4.1886999999999999</v>
      </c>
      <c r="P775" s="176">
        <v>3.7393000000000001</v>
      </c>
      <c r="Q775" s="176">
        <v>13.1069</v>
      </c>
      <c r="R775" s="176">
        <v>0.74929999999999997</v>
      </c>
      <c r="S775" s="118" t="s">
        <v>1877</v>
      </c>
    </row>
    <row r="776" spans="1:19" x14ac:dyDescent="0.3">
      <c r="A776" s="172" t="s">
        <v>834</v>
      </c>
      <c r="B776" s="172" t="s">
        <v>846</v>
      </c>
      <c r="C776" s="172">
        <v>118950</v>
      </c>
      <c r="D776" s="175">
        <v>44158</v>
      </c>
      <c r="E776" s="176">
        <v>78.688000000000002</v>
      </c>
      <c r="F776" s="176">
        <v>0.29060000000000002</v>
      </c>
      <c r="G776" s="176">
        <v>0.29060000000000002</v>
      </c>
      <c r="H776" s="176">
        <v>2.0053999999999998</v>
      </c>
      <c r="I776" s="176">
        <v>4.6326999999999998</v>
      </c>
      <c r="J776" s="176">
        <v>8.8444000000000003</v>
      </c>
      <c r="K776" s="176">
        <v>5.8132000000000001</v>
      </c>
      <c r="L776" s="176">
        <v>34.719000000000001</v>
      </c>
      <c r="M776" s="176">
        <v>-2.5415000000000001</v>
      </c>
      <c r="N776" s="176">
        <v>-4.5453999999999999</v>
      </c>
      <c r="O776" s="176">
        <v>-3.2856000000000001</v>
      </c>
      <c r="P776" s="176">
        <v>4.8220999999999998</v>
      </c>
      <c r="Q776" s="176">
        <v>9.0166000000000004</v>
      </c>
      <c r="R776" s="176">
        <v>1.6442000000000001</v>
      </c>
      <c r="S776" s="118" t="s">
        <v>1894</v>
      </c>
    </row>
    <row r="777" spans="1:19" x14ac:dyDescent="0.3">
      <c r="A777" s="172" t="s">
        <v>834</v>
      </c>
      <c r="B777" s="172" t="s">
        <v>847</v>
      </c>
      <c r="C777" s="172">
        <v>148409</v>
      </c>
      <c r="D777" s="175">
        <v>44158</v>
      </c>
      <c r="E777" s="176">
        <v>11.5151</v>
      </c>
      <c r="F777" s="176">
        <v>0.60629999999999995</v>
      </c>
      <c r="G777" s="176">
        <v>0.60629999999999995</v>
      </c>
      <c r="H777" s="176">
        <v>1.7055</v>
      </c>
      <c r="I777" s="176">
        <v>3.2919999999999998</v>
      </c>
      <c r="J777" s="176">
        <v>9.0342000000000002</v>
      </c>
      <c r="K777" s="176">
        <v>13.5488</v>
      </c>
      <c r="L777" s="176"/>
      <c r="M777" s="176"/>
      <c r="N777" s="176"/>
      <c r="O777" s="176"/>
      <c r="P777" s="176"/>
      <c r="Q777" s="176">
        <v>15.151</v>
      </c>
      <c r="R777" s="176"/>
      <c r="S777" s="118" t="s">
        <v>1894</v>
      </c>
    </row>
    <row r="778" spans="1:19" x14ac:dyDescent="0.3">
      <c r="A778" s="172" t="s">
        <v>834</v>
      </c>
      <c r="B778" s="172" t="s">
        <v>848</v>
      </c>
      <c r="C778" s="172">
        <v>111957</v>
      </c>
      <c r="D778" s="175">
        <v>44158</v>
      </c>
      <c r="E778" s="176">
        <v>33.11</v>
      </c>
      <c r="F778" s="176">
        <v>0.82220000000000004</v>
      </c>
      <c r="G778" s="176">
        <v>0.82220000000000004</v>
      </c>
      <c r="H778" s="176">
        <v>3.1463999999999999</v>
      </c>
      <c r="I778" s="176">
        <v>4.3491999999999997</v>
      </c>
      <c r="J778" s="176">
        <v>7.3954000000000004</v>
      </c>
      <c r="K778" s="176">
        <v>5.1779000000000002</v>
      </c>
      <c r="L778" s="176">
        <v>27.004200000000001</v>
      </c>
      <c r="M778" s="176">
        <v>14.4091</v>
      </c>
      <c r="N778" s="176">
        <v>13.897500000000001</v>
      </c>
      <c r="O778" s="176">
        <v>4.5728999999999997</v>
      </c>
      <c r="P778" s="176">
        <v>8.7377000000000002</v>
      </c>
      <c r="Q778" s="176">
        <v>10.9735</v>
      </c>
      <c r="R778" s="176">
        <v>7.4996</v>
      </c>
      <c r="S778" s="118" t="s">
        <v>1894</v>
      </c>
    </row>
    <row r="779" spans="1:19" x14ac:dyDescent="0.3">
      <c r="A779" s="172" t="s">
        <v>834</v>
      </c>
      <c r="B779" s="172" t="s">
        <v>849</v>
      </c>
      <c r="C779" s="172">
        <v>120722</v>
      </c>
      <c r="D779" s="175">
        <v>44158</v>
      </c>
      <c r="E779" s="176">
        <v>35.840000000000003</v>
      </c>
      <c r="F779" s="176">
        <v>0.84409999999999996</v>
      </c>
      <c r="G779" s="176">
        <v>0.84409999999999996</v>
      </c>
      <c r="H779" s="176">
        <v>3.1663999999999999</v>
      </c>
      <c r="I779" s="176">
        <v>4.3985000000000003</v>
      </c>
      <c r="J779" s="176">
        <v>7.5308000000000002</v>
      </c>
      <c r="K779" s="176">
        <v>5.5358999999999998</v>
      </c>
      <c r="L779" s="176">
        <v>27.771799999999999</v>
      </c>
      <c r="M779" s="176">
        <v>15.4267</v>
      </c>
      <c r="N779" s="176">
        <v>15.1671</v>
      </c>
      <c r="O779" s="176">
        <v>5.6470000000000002</v>
      </c>
      <c r="P779" s="176">
        <v>9.9725999999999999</v>
      </c>
      <c r="Q779" s="176">
        <v>11.366099999999999</v>
      </c>
      <c r="R779" s="176">
        <v>8.6618999999999993</v>
      </c>
      <c r="S779" s="118" t="s">
        <v>1894</v>
      </c>
    </row>
    <row r="780" spans="1:19" x14ac:dyDescent="0.3">
      <c r="A780" s="172" t="s">
        <v>834</v>
      </c>
      <c r="B780" s="172" t="s">
        <v>850</v>
      </c>
      <c r="C780" s="172">
        <v>141920</v>
      </c>
      <c r="D780" s="175">
        <v>44158</v>
      </c>
      <c r="E780" s="176">
        <v>11.81</v>
      </c>
      <c r="F780" s="176">
        <v>0.42520000000000002</v>
      </c>
      <c r="G780" s="176">
        <v>0.42520000000000002</v>
      </c>
      <c r="H780" s="176">
        <v>2.4283999999999999</v>
      </c>
      <c r="I780" s="176">
        <v>3.7786</v>
      </c>
      <c r="J780" s="176">
        <v>8.8478999999999992</v>
      </c>
      <c r="K780" s="176">
        <v>11.205299999999999</v>
      </c>
      <c r="L780" s="176">
        <v>38.290399999999998</v>
      </c>
      <c r="M780" s="176">
        <v>8.5478000000000005</v>
      </c>
      <c r="N780" s="176">
        <v>12.690799999999999</v>
      </c>
      <c r="O780" s="176"/>
      <c r="P780" s="176"/>
      <c r="Q780" s="176">
        <v>5.6647999999999996</v>
      </c>
      <c r="R780" s="176">
        <v>10.4824</v>
      </c>
      <c r="S780" s="118" t="s">
        <v>1877</v>
      </c>
    </row>
    <row r="781" spans="1:19" x14ac:dyDescent="0.3">
      <c r="A781" s="172" t="s">
        <v>834</v>
      </c>
      <c r="B781" s="172" t="s">
        <v>851</v>
      </c>
      <c r="C781" s="172">
        <v>141919</v>
      </c>
      <c r="D781" s="175">
        <v>44158</v>
      </c>
      <c r="E781" s="176">
        <v>11.21</v>
      </c>
      <c r="F781" s="176">
        <v>0.35809999999999997</v>
      </c>
      <c r="G781" s="176">
        <v>0.35809999999999997</v>
      </c>
      <c r="H781" s="176">
        <v>2.3744000000000001</v>
      </c>
      <c r="I781" s="176">
        <v>3.7963</v>
      </c>
      <c r="J781" s="176">
        <v>8.8350000000000009</v>
      </c>
      <c r="K781" s="176">
        <v>10.8803</v>
      </c>
      <c r="L781" s="176">
        <v>37.715000000000003</v>
      </c>
      <c r="M781" s="176">
        <v>7.8921999999999999</v>
      </c>
      <c r="N781" s="176">
        <v>11.6534</v>
      </c>
      <c r="O781" s="176"/>
      <c r="P781" s="176"/>
      <c r="Q781" s="176">
        <v>3.8557000000000001</v>
      </c>
      <c r="R781" s="176">
        <v>9.1198999999999995</v>
      </c>
      <c r="S781" s="118" t="s">
        <v>1881</v>
      </c>
    </row>
    <row r="782" spans="1:19" x14ac:dyDescent="0.3">
      <c r="A782" s="172" t="s">
        <v>834</v>
      </c>
      <c r="B782" s="172" t="s">
        <v>852</v>
      </c>
      <c r="C782" s="172">
        <v>118421</v>
      </c>
      <c r="D782" s="175">
        <v>44158</v>
      </c>
      <c r="E782" s="176">
        <v>46.21</v>
      </c>
      <c r="F782" s="176">
        <v>0.39100000000000001</v>
      </c>
      <c r="G782" s="176">
        <v>0.39100000000000001</v>
      </c>
      <c r="H782" s="176">
        <v>1.3376999999999999</v>
      </c>
      <c r="I782" s="176">
        <v>1.7841</v>
      </c>
      <c r="J782" s="176">
        <v>3.0323000000000002</v>
      </c>
      <c r="K782" s="176">
        <v>8.8831000000000007</v>
      </c>
      <c r="L782" s="176">
        <v>37.162399999999998</v>
      </c>
      <c r="M782" s="176">
        <v>3.3317999999999999</v>
      </c>
      <c r="N782" s="176">
        <v>12.4331</v>
      </c>
      <c r="O782" s="176">
        <v>3.4799000000000002</v>
      </c>
      <c r="P782" s="176">
        <v>12.0321</v>
      </c>
      <c r="Q782" s="176">
        <v>11.198700000000001</v>
      </c>
      <c r="R782" s="176">
        <v>10.492100000000001</v>
      </c>
      <c r="S782" s="118" t="s">
        <v>1881</v>
      </c>
    </row>
    <row r="783" spans="1:19" x14ac:dyDescent="0.3">
      <c r="A783" s="172" t="s">
        <v>834</v>
      </c>
      <c r="B783" s="172" t="s">
        <v>853</v>
      </c>
      <c r="C783" s="172">
        <v>108592</v>
      </c>
      <c r="D783" s="175">
        <v>44158</v>
      </c>
      <c r="E783" s="176">
        <v>41.72</v>
      </c>
      <c r="F783" s="176">
        <v>0.38500000000000001</v>
      </c>
      <c r="G783" s="176">
        <v>0.38500000000000001</v>
      </c>
      <c r="H783" s="176">
        <v>1.2867</v>
      </c>
      <c r="I783" s="176">
        <v>1.7313000000000001</v>
      </c>
      <c r="J783" s="176">
        <v>2.9106999999999998</v>
      </c>
      <c r="K783" s="176">
        <v>8.4763000000000002</v>
      </c>
      <c r="L783" s="176">
        <v>36.206299999999999</v>
      </c>
      <c r="M783" s="176">
        <v>2.2799999999999998</v>
      </c>
      <c r="N783" s="176">
        <v>10.927899999999999</v>
      </c>
      <c r="O783" s="176">
        <v>1.9691000000000001</v>
      </c>
      <c r="P783" s="176">
        <v>10.3185</v>
      </c>
      <c r="Q783" s="176">
        <v>10.2037</v>
      </c>
      <c r="R783" s="176">
        <v>9.0129000000000001</v>
      </c>
      <c r="S783" s="118" t="s">
        <v>1882</v>
      </c>
    </row>
    <row r="784" spans="1:19" x14ac:dyDescent="0.3">
      <c r="A784" s="172" t="s">
        <v>834</v>
      </c>
      <c r="B784" s="172" t="s">
        <v>854</v>
      </c>
      <c r="C784" s="172">
        <v>131580</v>
      </c>
      <c r="D784" s="175">
        <v>44158</v>
      </c>
      <c r="E784" s="176">
        <v>22.671500000000002</v>
      </c>
      <c r="F784" s="176">
        <v>0.8891</v>
      </c>
      <c r="G784" s="176">
        <v>0.8891</v>
      </c>
      <c r="H784" s="176">
        <v>2.5099</v>
      </c>
      <c r="I784" s="176">
        <v>4.1630000000000003</v>
      </c>
      <c r="J784" s="176">
        <v>9.3635000000000002</v>
      </c>
      <c r="K784" s="176">
        <v>15.7081</v>
      </c>
      <c r="L784" s="176">
        <v>46.743899999999996</v>
      </c>
      <c r="M784" s="176">
        <v>8.0551999999999992</v>
      </c>
      <c r="N784" s="176">
        <v>20.9495</v>
      </c>
      <c r="O784" s="176">
        <v>12.887</v>
      </c>
      <c r="P784" s="176">
        <v>16.126200000000001</v>
      </c>
      <c r="Q784" s="176">
        <v>14.4331</v>
      </c>
      <c r="R784" s="176">
        <v>24.982099999999999</v>
      </c>
      <c r="S784" s="118" t="s">
        <v>1882</v>
      </c>
    </row>
    <row r="785" spans="1:19" x14ac:dyDescent="0.3">
      <c r="A785" s="172" t="s">
        <v>834</v>
      </c>
      <c r="B785" s="172" t="s">
        <v>855</v>
      </c>
      <c r="C785" s="172">
        <v>131578</v>
      </c>
      <c r="D785" s="175">
        <v>44158</v>
      </c>
      <c r="E785" s="176">
        <v>20.9724</v>
      </c>
      <c r="F785" s="176">
        <v>0.87880000000000003</v>
      </c>
      <c r="G785" s="176">
        <v>0.87880000000000003</v>
      </c>
      <c r="H785" s="176">
        <v>2.4742999999999999</v>
      </c>
      <c r="I785" s="176">
        <v>4.1124000000000001</v>
      </c>
      <c r="J785" s="176">
        <v>9.2443000000000008</v>
      </c>
      <c r="K785" s="176">
        <v>15.3185</v>
      </c>
      <c r="L785" s="176">
        <v>45.753</v>
      </c>
      <c r="M785" s="176">
        <v>6.9490999999999996</v>
      </c>
      <c r="N785" s="176">
        <v>19.2806</v>
      </c>
      <c r="O785" s="176">
        <v>11.2615</v>
      </c>
      <c r="P785" s="176">
        <v>14.6379</v>
      </c>
      <c r="Q785" s="176">
        <v>12.9741</v>
      </c>
      <c r="R785" s="176">
        <v>23.194800000000001</v>
      </c>
      <c r="S785" s="118" t="s">
        <v>1881</v>
      </c>
    </row>
    <row r="786" spans="1:19" x14ac:dyDescent="0.3">
      <c r="A786" s="172" t="s">
        <v>834</v>
      </c>
      <c r="B786" s="172" t="s">
        <v>856</v>
      </c>
      <c r="C786" s="172">
        <v>107410</v>
      </c>
      <c r="D786" s="175">
        <v>44158</v>
      </c>
      <c r="E786" s="176">
        <v>9.1675000000000004</v>
      </c>
      <c r="F786" s="176">
        <v>-8.0699999999999994E-2</v>
      </c>
      <c r="G786" s="176">
        <v>-8.0699999999999994E-2</v>
      </c>
      <c r="H786" s="176">
        <v>3.1040999999999999</v>
      </c>
      <c r="I786" s="176">
        <v>6.7279</v>
      </c>
      <c r="J786" s="176">
        <v>12.627000000000001</v>
      </c>
      <c r="K786" s="176">
        <v>13.0855</v>
      </c>
      <c r="L786" s="176">
        <v>36.883499999999998</v>
      </c>
      <c r="M786" s="176">
        <v>-5.8342999999999998</v>
      </c>
      <c r="N786" s="176">
        <v>-1.1388</v>
      </c>
      <c r="O786" s="176">
        <v>1.5717000000000001</v>
      </c>
      <c r="P786" s="176">
        <v>10.550599999999999</v>
      </c>
      <c r="Q786" s="176">
        <v>-0.68049999999999999</v>
      </c>
      <c r="R786" s="176">
        <v>5.7343000000000002</v>
      </c>
      <c r="S786" s="118" t="s">
        <v>1881</v>
      </c>
    </row>
    <row r="787" spans="1:19" x14ac:dyDescent="0.3">
      <c r="A787" s="172" t="s">
        <v>834</v>
      </c>
      <c r="B787" s="172" t="s">
        <v>857</v>
      </c>
      <c r="C787" s="172">
        <v>120488</v>
      </c>
      <c r="D787" s="175">
        <v>44158</v>
      </c>
      <c r="E787" s="176">
        <v>10.1494</v>
      </c>
      <c r="F787" s="176">
        <v>-7.2900000000000006E-2</v>
      </c>
      <c r="G787" s="176">
        <v>-7.2900000000000006E-2</v>
      </c>
      <c r="H787" s="176">
        <v>3.1349</v>
      </c>
      <c r="I787" s="176">
        <v>6.7728000000000002</v>
      </c>
      <c r="J787" s="176">
        <v>12.731</v>
      </c>
      <c r="K787" s="176">
        <v>13.4239</v>
      </c>
      <c r="L787" s="176">
        <v>37.757199999999997</v>
      </c>
      <c r="M787" s="176">
        <v>-4.8121999999999998</v>
      </c>
      <c r="N787" s="176">
        <v>0.38969999999999999</v>
      </c>
      <c r="O787" s="176">
        <v>3.0587</v>
      </c>
      <c r="P787" s="176">
        <v>12.180400000000001</v>
      </c>
      <c r="Q787" s="176">
        <v>12.9254</v>
      </c>
      <c r="R787" s="176">
        <v>7.5827</v>
      </c>
      <c r="S787" s="118" t="s">
        <v>1877</v>
      </c>
    </row>
    <row r="788" spans="1:19" x14ac:dyDescent="0.3">
      <c r="A788" s="172" t="s">
        <v>834</v>
      </c>
      <c r="B788" s="172" t="s">
        <v>858</v>
      </c>
      <c r="C788" s="172">
        <v>147473</v>
      </c>
      <c r="D788" s="175">
        <v>44158</v>
      </c>
      <c r="E788" s="176">
        <v>11.82</v>
      </c>
      <c r="F788" s="176">
        <v>0.64710000000000001</v>
      </c>
      <c r="G788" s="176">
        <v>0.64710000000000001</v>
      </c>
      <c r="H788" s="176">
        <v>2.4175</v>
      </c>
      <c r="I788" s="176">
        <v>3.1684000000000001</v>
      </c>
      <c r="J788" s="176">
        <v>7.3375000000000004</v>
      </c>
      <c r="K788" s="176">
        <v>11.751899999999999</v>
      </c>
      <c r="L788" s="176">
        <v>38.748699999999999</v>
      </c>
      <c r="M788" s="176">
        <v>4.4446000000000003</v>
      </c>
      <c r="N788" s="176">
        <v>9.7492999999999999</v>
      </c>
      <c r="O788" s="176"/>
      <c r="P788" s="176"/>
      <c r="Q788" s="176">
        <v>13.0937</v>
      </c>
      <c r="R788" s="176"/>
      <c r="S788" s="118" t="s">
        <v>1877</v>
      </c>
    </row>
    <row r="789" spans="1:19" x14ac:dyDescent="0.3">
      <c r="A789" s="172" t="s">
        <v>834</v>
      </c>
      <c r="B789" s="172" t="s">
        <v>859</v>
      </c>
      <c r="C789" s="172">
        <v>147477</v>
      </c>
      <c r="D789" s="175">
        <v>44158</v>
      </c>
      <c r="E789" s="176">
        <v>11.539</v>
      </c>
      <c r="F789" s="176">
        <v>0.62790000000000001</v>
      </c>
      <c r="G789" s="176">
        <v>0.62790000000000001</v>
      </c>
      <c r="H789" s="176">
        <v>2.3595999999999999</v>
      </c>
      <c r="I789" s="176">
        <v>3.0912000000000002</v>
      </c>
      <c r="J789" s="176">
        <v>7.1700999999999997</v>
      </c>
      <c r="K789" s="176">
        <v>11.23</v>
      </c>
      <c r="L789" s="176">
        <v>37.516399999999997</v>
      </c>
      <c r="M789" s="176">
        <v>3.0636000000000001</v>
      </c>
      <c r="N789" s="176">
        <v>7.8209999999999997</v>
      </c>
      <c r="O789" s="176"/>
      <c r="P789" s="176"/>
      <c r="Q789" s="176">
        <v>11.1089</v>
      </c>
      <c r="R789" s="176"/>
      <c r="S789" s="118" t="s">
        <v>1888</v>
      </c>
    </row>
    <row r="790" spans="1:19" x14ac:dyDescent="0.3">
      <c r="A790" s="172" t="s">
        <v>834</v>
      </c>
      <c r="B790" s="172" t="s">
        <v>860</v>
      </c>
      <c r="C790" s="172">
        <v>145376</v>
      </c>
      <c r="D790" s="175">
        <v>44158</v>
      </c>
      <c r="E790" s="176">
        <v>12.542</v>
      </c>
      <c r="F790" s="176">
        <v>1.5710999999999999</v>
      </c>
      <c r="G790" s="176">
        <v>1.5710999999999999</v>
      </c>
      <c r="H790" s="176">
        <v>2.1086</v>
      </c>
      <c r="I790" s="176">
        <v>2.4756999999999998</v>
      </c>
      <c r="J790" s="176">
        <v>4.1348000000000003</v>
      </c>
      <c r="K790" s="176">
        <v>7.3158000000000003</v>
      </c>
      <c r="L790" s="176">
        <v>28.477799999999998</v>
      </c>
      <c r="M790" s="176">
        <v>4.0397999999999996</v>
      </c>
      <c r="N790" s="176">
        <v>9.2508999999999997</v>
      </c>
      <c r="O790" s="176"/>
      <c r="P790" s="176"/>
      <c r="Q790" s="176">
        <v>11.6698</v>
      </c>
      <c r="R790" s="176">
        <v>11.540100000000001</v>
      </c>
      <c r="S790" s="118" t="s">
        <v>1888</v>
      </c>
    </row>
    <row r="791" spans="1:19" x14ac:dyDescent="0.3">
      <c r="A791" s="172" t="s">
        <v>834</v>
      </c>
      <c r="B791" s="172" t="s">
        <v>861</v>
      </c>
      <c r="C791" s="172">
        <v>145378</v>
      </c>
      <c r="D791" s="175">
        <v>44158</v>
      </c>
      <c r="E791" s="176">
        <v>12.26</v>
      </c>
      <c r="F791" s="176">
        <v>1.5572999999999999</v>
      </c>
      <c r="G791" s="176">
        <v>1.5572999999999999</v>
      </c>
      <c r="H791" s="176">
        <v>2.0731000000000002</v>
      </c>
      <c r="I791" s="176">
        <v>2.4312999999999998</v>
      </c>
      <c r="J791" s="176">
        <v>4.0305</v>
      </c>
      <c r="K791" s="176">
        <v>7.0087999999999999</v>
      </c>
      <c r="L791" s="176">
        <v>27.7483</v>
      </c>
      <c r="M791" s="176">
        <v>3.1379000000000001</v>
      </c>
      <c r="N791" s="176">
        <v>7.9890999999999996</v>
      </c>
      <c r="O791" s="176"/>
      <c r="P791" s="176"/>
      <c r="Q791" s="176">
        <v>10.4391</v>
      </c>
      <c r="R791" s="176">
        <v>10.309699999999999</v>
      </c>
      <c r="S791" s="118" t="s">
        <v>1891</v>
      </c>
    </row>
    <row r="792" spans="1:19" x14ac:dyDescent="0.3">
      <c r="A792" s="172" t="s">
        <v>834</v>
      </c>
      <c r="B792" s="172" t="s">
        <v>862</v>
      </c>
      <c r="C792" s="172">
        <v>147206</v>
      </c>
      <c r="D792" s="175">
        <v>44158</v>
      </c>
      <c r="E792" s="176">
        <v>13.742000000000001</v>
      </c>
      <c r="F792" s="176">
        <v>0.65190000000000003</v>
      </c>
      <c r="G792" s="176">
        <v>0.65190000000000003</v>
      </c>
      <c r="H792" s="176">
        <v>2.3384</v>
      </c>
      <c r="I792" s="176">
        <v>3.4478</v>
      </c>
      <c r="J792" s="176">
        <v>7.3929</v>
      </c>
      <c r="K792" s="176">
        <v>13.495200000000001</v>
      </c>
      <c r="L792" s="176">
        <v>52.080599999999997</v>
      </c>
      <c r="M792" s="176">
        <v>13.777100000000001</v>
      </c>
      <c r="N792" s="176">
        <v>16.913399999999999</v>
      </c>
      <c r="O792" s="176"/>
      <c r="P792" s="176"/>
      <c r="Q792" s="176">
        <v>23.066500000000001</v>
      </c>
      <c r="R792" s="176"/>
      <c r="S792" s="118" t="s">
        <v>1891</v>
      </c>
    </row>
    <row r="793" spans="1:19" x14ac:dyDescent="0.3">
      <c r="A793" s="172" t="s">
        <v>834</v>
      </c>
      <c r="B793" s="172" t="s">
        <v>863</v>
      </c>
      <c r="C793" s="172">
        <v>147203</v>
      </c>
      <c r="D793" s="175">
        <v>44158</v>
      </c>
      <c r="E793" s="176">
        <v>13.398</v>
      </c>
      <c r="F793" s="176">
        <v>0.63849999999999996</v>
      </c>
      <c r="G793" s="176">
        <v>0.63849999999999996</v>
      </c>
      <c r="H793" s="176">
        <v>2.2982</v>
      </c>
      <c r="I793" s="176">
        <v>3.3956</v>
      </c>
      <c r="J793" s="176">
        <v>7.2526000000000002</v>
      </c>
      <c r="K793" s="176">
        <v>13.0442</v>
      </c>
      <c r="L793" s="176">
        <v>50.895400000000002</v>
      </c>
      <c r="M793" s="176">
        <v>12.418200000000001</v>
      </c>
      <c r="N793" s="176">
        <v>15.053699999999999</v>
      </c>
      <c r="O793" s="176"/>
      <c r="P793" s="176"/>
      <c r="Q793" s="176">
        <v>21.046099999999999</v>
      </c>
      <c r="R793" s="176"/>
      <c r="S793" s="118" t="s">
        <v>1894</v>
      </c>
    </row>
    <row r="794" spans="1:19" x14ac:dyDescent="0.3">
      <c r="A794" s="172" t="s">
        <v>834</v>
      </c>
      <c r="B794" s="172" t="s">
        <v>864</v>
      </c>
      <c r="C794" s="172">
        <v>122389</v>
      </c>
      <c r="D794" s="175">
        <v>44158</v>
      </c>
      <c r="E794" s="176">
        <v>29.685700000000001</v>
      </c>
      <c r="F794" s="176">
        <v>5.7000000000000002E-3</v>
      </c>
      <c r="G794" s="176">
        <v>5.7000000000000002E-3</v>
      </c>
      <c r="H794" s="176">
        <v>2.0636000000000001</v>
      </c>
      <c r="I794" s="176">
        <v>4.8487</v>
      </c>
      <c r="J794" s="176">
        <v>10.1012</v>
      </c>
      <c r="K794" s="176">
        <v>16.008700000000001</v>
      </c>
      <c r="L794" s="176">
        <v>39.06</v>
      </c>
      <c r="M794" s="176">
        <v>9.2840000000000007</v>
      </c>
      <c r="N794" s="176">
        <v>15.2614</v>
      </c>
      <c r="O794" s="176">
        <v>9.9565000000000001</v>
      </c>
      <c r="P794" s="176">
        <v>12.7462</v>
      </c>
      <c r="Q794" s="176">
        <v>15.5306</v>
      </c>
      <c r="R794" s="176">
        <v>16.863600000000002</v>
      </c>
      <c r="S794" s="118" t="s">
        <v>1894</v>
      </c>
    </row>
    <row r="795" spans="1:19" x14ac:dyDescent="0.3">
      <c r="A795" s="172" t="s">
        <v>834</v>
      </c>
      <c r="B795" s="172" t="s">
        <v>865</v>
      </c>
      <c r="C795" s="172">
        <v>122387</v>
      </c>
      <c r="D795" s="175">
        <v>44158</v>
      </c>
      <c r="E795" s="176">
        <v>26.806999999999999</v>
      </c>
      <c r="F795" s="176">
        <v>-3.7000000000000002E-3</v>
      </c>
      <c r="G795" s="176">
        <v>-3.7000000000000002E-3</v>
      </c>
      <c r="H795" s="176">
        <v>2.0310000000000001</v>
      </c>
      <c r="I795" s="176">
        <v>4.8011999999999997</v>
      </c>
      <c r="J795" s="176">
        <v>9.9909999999999997</v>
      </c>
      <c r="K795" s="176">
        <v>15.629200000000001</v>
      </c>
      <c r="L795" s="176">
        <v>38.122</v>
      </c>
      <c r="M795" s="176">
        <v>8.1808999999999994</v>
      </c>
      <c r="N795" s="176">
        <v>13.7601</v>
      </c>
      <c r="O795" s="176">
        <v>8.5835000000000008</v>
      </c>
      <c r="P795" s="176">
        <v>11.2851</v>
      </c>
      <c r="Q795" s="176">
        <v>13.977600000000001</v>
      </c>
      <c r="R795" s="176">
        <v>15.458299999999999</v>
      </c>
      <c r="S795" s="118" t="s">
        <v>1891</v>
      </c>
    </row>
    <row r="796" spans="1:19" x14ac:dyDescent="0.3">
      <c r="A796" s="172" t="s">
        <v>834</v>
      </c>
      <c r="B796" s="172" t="s">
        <v>866</v>
      </c>
      <c r="C796" s="172">
        <v>104637</v>
      </c>
      <c r="D796" s="175">
        <v>44158</v>
      </c>
      <c r="E796" s="176">
        <v>50.340899999999998</v>
      </c>
      <c r="F796" s="176">
        <v>0.30609999999999998</v>
      </c>
      <c r="G796" s="176">
        <v>0.30609999999999998</v>
      </c>
      <c r="H796" s="176">
        <v>2.7168000000000001</v>
      </c>
      <c r="I796" s="176">
        <v>5.5819000000000001</v>
      </c>
      <c r="J796" s="176">
        <v>9.8095999999999997</v>
      </c>
      <c r="K796" s="176">
        <v>11.5504</v>
      </c>
      <c r="L796" s="176">
        <v>44.035699999999999</v>
      </c>
      <c r="M796" s="176">
        <v>3.8980999999999999</v>
      </c>
      <c r="N796" s="176">
        <v>8.7494999999999994</v>
      </c>
      <c r="O796" s="176">
        <v>1.0958000000000001</v>
      </c>
      <c r="P796" s="176">
        <v>8.2363999999999997</v>
      </c>
      <c r="Q796" s="176">
        <v>12.311299999999999</v>
      </c>
      <c r="R796" s="176">
        <v>7.883</v>
      </c>
      <c r="S796" s="118" t="s">
        <v>1891</v>
      </c>
    </row>
    <row r="797" spans="1:19" x14ac:dyDescent="0.3">
      <c r="A797" s="172" t="s">
        <v>834</v>
      </c>
      <c r="B797" s="172" t="s">
        <v>867</v>
      </c>
      <c r="C797" s="172">
        <v>118692</v>
      </c>
      <c r="D797" s="175">
        <v>44158</v>
      </c>
      <c r="E797" s="176">
        <v>53.6387</v>
      </c>
      <c r="F797" s="176">
        <v>0.31330000000000002</v>
      </c>
      <c r="G797" s="176">
        <v>0.31330000000000002</v>
      </c>
      <c r="H797" s="176">
        <v>2.7408000000000001</v>
      </c>
      <c r="I797" s="176">
        <v>5.6146000000000003</v>
      </c>
      <c r="J797" s="176">
        <v>9.8795999999999999</v>
      </c>
      <c r="K797" s="176">
        <v>11.7485</v>
      </c>
      <c r="L797" s="176">
        <v>44.510899999999999</v>
      </c>
      <c r="M797" s="176">
        <v>4.4212999999999996</v>
      </c>
      <c r="N797" s="176">
        <v>9.4839000000000002</v>
      </c>
      <c r="O797" s="176">
        <v>1.8744000000000001</v>
      </c>
      <c r="P797" s="176">
        <v>9.1729000000000003</v>
      </c>
      <c r="Q797" s="176">
        <v>15.4132</v>
      </c>
      <c r="R797" s="176">
        <v>8.6088000000000005</v>
      </c>
      <c r="S797" s="118" t="s">
        <v>1874</v>
      </c>
    </row>
    <row r="798" spans="1:19" x14ac:dyDescent="0.3">
      <c r="A798" s="172" t="s">
        <v>834</v>
      </c>
      <c r="B798" s="172" t="s">
        <v>868</v>
      </c>
      <c r="C798" s="172">
        <v>103335</v>
      </c>
      <c r="D798" s="175">
        <v>44158</v>
      </c>
      <c r="E798" s="176">
        <v>76.39</v>
      </c>
      <c r="F798" s="176">
        <v>0.60580000000000001</v>
      </c>
      <c r="G798" s="176">
        <v>0.60580000000000001</v>
      </c>
      <c r="H798" s="176">
        <v>3.2437</v>
      </c>
      <c r="I798" s="176">
        <v>5.5255999999999998</v>
      </c>
      <c r="J798" s="176">
        <v>10.486000000000001</v>
      </c>
      <c r="K798" s="176">
        <v>12.255699999999999</v>
      </c>
      <c r="L798" s="176">
        <v>34.845500000000001</v>
      </c>
      <c r="M798" s="176">
        <v>6.0382999999999996</v>
      </c>
      <c r="N798" s="176">
        <v>13.591100000000001</v>
      </c>
      <c r="O798" s="176">
        <v>7.7214999999999998</v>
      </c>
      <c r="P798" s="176">
        <v>11.077400000000001</v>
      </c>
      <c r="Q798" s="176">
        <v>14.4716</v>
      </c>
      <c r="R798" s="176">
        <v>13.335599999999999</v>
      </c>
      <c r="S798" s="118" t="s">
        <v>1874</v>
      </c>
    </row>
    <row r="799" spans="1:19" x14ac:dyDescent="0.3">
      <c r="A799" s="172" t="s">
        <v>834</v>
      </c>
      <c r="B799" s="172" t="s">
        <v>869</v>
      </c>
      <c r="C799" s="172">
        <v>119464</v>
      </c>
      <c r="D799" s="175">
        <v>44158</v>
      </c>
      <c r="E799" s="176">
        <v>80.680000000000007</v>
      </c>
      <c r="F799" s="176">
        <v>0.61099999999999999</v>
      </c>
      <c r="G799" s="176">
        <v>0.61099999999999999</v>
      </c>
      <c r="H799" s="176">
        <v>3.2637999999999998</v>
      </c>
      <c r="I799" s="176">
        <v>5.5468000000000002</v>
      </c>
      <c r="J799" s="176">
        <v>10.566000000000001</v>
      </c>
      <c r="K799" s="176">
        <v>12.493</v>
      </c>
      <c r="L799" s="176">
        <v>35.4146</v>
      </c>
      <c r="M799" s="176">
        <v>6.6913999999999998</v>
      </c>
      <c r="N799" s="176">
        <v>14.4884</v>
      </c>
      <c r="O799" s="176">
        <v>8.5578000000000003</v>
      </c>
      <c r="P799" s="176">
        <v>11.898300000000001</v>
      </c>
      <c r="Q799" s="176">
        <v>12.8689</v>
      </c>
      <c r="R799" s="176">
        <v>14.1065</v>
      </c>
      <c r="S799" s="118" t="s">
        <v>1881</v>
      </c>
    </row>
    <row r="800" spans="1:19" x14ac:dyDescent="0.3">
      <c r="A800" s="172" t="s">
        <v>834</v>
      </c>
      <c r="B800" s="172" t="s">
        <v>870</v>
      </c>
      <c r="C800" s="172">
        <v>109275</v>
      </c>
      <c r="D800" s="175">
        <v>44158</v>
      </c>
      <c r="E800" s="176">
        <v>35.335900000000002</v>
      </c>
      <c r="F800" s="176">
        <v>0.78090000000000004</v>
      </c>
      <c r="G800" s="176">
        <v>0.78090000000000004</v>
      </c>
      <c r="H800" s="176">
        <v>1.4708000000000001</v>
      </c>
      <c r="I800" s="176">
        <v>2.2770000000000001</v>
      </c>
      <c r="J800" s="176">
        <v>5.6733000000000002</v>
      </c>
      <c r="K800" s="176">
        <v>7.9344000000000001</v>
      </c>
      <c r="L800" s="176">
        <v>27.1281</v>
      </c>
      <c r="M800" s="176">
        <v>10.3344</v>
      </c>
      <c r="N800" s="176">
        <v>7.6342999999999996</v>
      </c>
      <c r="O800" s="176">
        <v>3.3679999999999999</v>
      </c>
      <c r="P800" s="176">
        <v>9.1012000000000004</v>
      </c>
      <c r="Q800" s="176">
        <v>10.7889</v>
      </c>
      <c r="R800" s="176">
        <v>7.5195999999999996</v>
      </c>
      <c r="S800" s="118" t="s">
        <v>1881</v>
      </c>
    </row>
    <row r="801" spans="1:19" x14ac:dyDescent="0.3">
      <c r="A801" s="172" t="s">
        <v>834</v>
      </c>
      <c r="B801" s="172" t="s">
        <v>871</v>
      </c>
      <c r="C801" s="172">
        <v>120834</v>
      </c>
      <c r="D801" s="175">
        <v>44158</v>
      </c>
      <c r="E801" s="176">
        <v>36.073599999999999</v>
      </c>
      <c r="F801" s="176">
        <v>0.79800000000000004</v>
      </c>
      <c r="G801" s="176">
        <v>0.79800000000000004</v>
      </c>
      <c r="H801" s="176">
        <v>1.5247999999999999</v>
      </c>
      <c r="I801" s="176">
        <v>2.3544999999999998</v>
      </c>
      <c r="J801" s="176">
        <v>5.8453999999999997</v>
      </c>
      <c r="K801" s="176">
        <v>8.4382000000000001</v>
      </c>
      <c r="L801" s="176">
        <v>28.279900000000001</v>
      </c>
      <c r="M801" s="176">
        <v>11.5662</v>
      </c>
      <c r="N801" s="176">
        <v>9.2761999999999993</v>
      </c>
      <c r="O801" s="176">
        <v>4.4558</v>
      </c>
      <c r="P801" s="176">
        <v>9.7878000000000007</v>
      </c>
      <c r="Q801" s="176">
        <v>14.2662</v>
      </c>
      <c r="R801" s="176">
        <v>8.9184000000000001</v>
      </c>
      <c r="S801" s="118" t="s">
        <v>1903</v>
      </c>
    </row>
    <row r="802" spans="1:19" x14ac:dyDescent="0.3">
      <c r="A802" s="172" t="s">
        <v>834</v>
      </c>
      <c r="B802" s="172" t="s">
        <v>872</v>
      </c>
      <c r="C802" s="172">
        <v>119727</v>
      </c>
      <c r="D802" s="175">
        <v>44158</v>
      </c>
      <c r="E802" s="176">
        <v>177.672</v>
      </c>
      <c r="F802" s="176">
        <v>0.68779999999999997</v>
      </c>
      <c r="G802" s="176">
        <v>0.68779999999999997</v>
      </c>
      <c r="H802" s="176">
        <v>3.7271999999999998</v>
      </c>
      <c r="I802" s="176">
        <v>5.1273</v>
      </c>
      <c r="J802" s="176">
        <v>11.937200000000001</v>
      </c>
      <c r="K802" s="176">
        <v>11.601100000000001</v>
      </c>
      <c r="L802" s="176">
        <v>35.208799999999997</v>
      </c>
      <c r="M802" s="176">
        <v>2.5602999999999998</v>
      </c>
      <c r="N802" s="176">
        <v>10.734400000000001</v>
      </c>
      <c r="O802" s="176">
        <v>9.5900999999999996</v>
      </c>
      <c r="P802" s="176">
        <v>13.5328</v>
      </c>
      <c r="Q802" s="176">
        <v>14.3847</v>
      </c>
      <c r="R802" s="176">
        <v>15.422700000000001</v>
      </c>
      <c r="S802" s="118" t="s">
        <v>1903</v>
      </c>
    </row>
    <row r="803" spans="1:19" x14ac:dyDescent="0.3">
      <c r="A803" s="172" t="s">
        <v>834</v>
      </c>
      <c r="B803" s="172" t="s">
        <v>873</v>
      </c>
      <c r="C803" s="172">
        <v>102756</v>
      </c>
      <c r="D803" s="175">
        <v>44158</v>
      </c>
      <c r="E803" s="176">
        <v>165.33850000000001</v>
      </c>
      <c r="F803" s="176">
        <v>0.6794</v>
      </c>
      <c r="G803" s="176">
        <v>0.6794</v>
      </c>
      <c r="H803" s="176">
        <v>3.6981000000000002</v>
      </c>
      <c r="I803" s="176">
        <v>5.0860000000000003</v>
      </c>
      <c r="J803" s="176">
        <v>11.84</v>
      </c>
      <c r="K803" s="176">
        <v>11.317600000000001</v>
      </c>
      <c r="L803" s="176">
        <v>34.508200000000002</v>
      </c>
      <c r="M803" s="176">
        <v>1.7505999999999999</v>
      </c>
      <c r="N803" s="176">
        <v>9.5808</v>
      </c>
      <c r="O803" s="176">
        <v>8.4809999999999999</v>
      </c>
      <c r="P803" s="176">
        <v>12.448700000000001</v>
      </c>
      <c r="Q803" s="176">
        <v>18.998200000000001</v>
      </c>
      <c r="R803" s="176">
        <v>14.273300000000001</v>
      </c>
      <c r="S803" s="118" t="s">
        <v>1904</v>
      </c>
    </row>
    <row r="804" spans="1:19" x14ac:dyDescent="0.3">
      <c r="A804" s="172" t="s">
        <v>834</v>
      </c>
      <c r="B804" s="172" t="s">
        <v>874</v>
      </c>
      <c r="C804" s="172">
        <v>101537</v>
      </c>
      <c r="D804" s="175">
        <v>44158</v>
      </c>
      <c r="E804" s="176">
        <v>199.09399999999999</v>
      </c>
      <c r="F804" s="176">
        <v>0.16289999999999999</v>
      </c>
      <c r="G804" s="176">
        <v>0.16289999999999999</v>
      </c>
      <c r="H804" s="176">
        <v>0.47970000000000002</v>
      </c>
      <c r="I804" s="176">
        <v>2.4135</v>
      </c>
      <c r="J804" s="176">
        <v>6.5984999999999996</v>
      </c>
      <c r="K804" s="176">
        <v>9.1333000000000002</v>
      </c>
      <c r="L804" s="176">
        <v>30.775099999999998</v>
      </c>
      <c r="M804" s="176">
        <v>0.434</v>
      </c>
      <c r="N804" s="176">
        <v>4.7820999999999998</v>
      </c>
      <c r="O804" s="176">
        <v>7.0163000000000002</v>
      </c>
      <c r="P804" s="176">
        <v>10.5801</v>
      </c>
      <c r="Q804" s="176">
        <v>17.7239</v>
      </c>
      <c r="R804" s="176">
        <v>10.6233</v>
      </c>
      <c r="S804" s="118" t="s">
        <v>1904</v>
      </c>
    </row>
    <row r="805" spans="1:19" x14ac:dyDescent="0.3">
      <c r="A805" s="172" t="s">
        <v>834</v>
      </c>
      <c r="B805" s="172" t="s">
        <v>875</v>
      </c>
      <c r="C805" s="172">
        <v>119578</v>
      </c>
      <c r="D805" s="175">
        <v>44158</v>
      </c>
      <c r="E805" s="176">
        <v>210.79159999999999</v>
      </c>
      <c r="F805" s="176">
        <v>0.1709</v>
      </c>
      <c r="G805" s="176">
        <v>0.1709</v>
      </c>
      <c r="H805" s="176">
        <v>0.50670000000000004</v>
      </c>
      <c r="I805" s="176">
        <v>2.4521000000000002</v>
      </c>
      <c r="J805" s="176">
        <v>6.6886999999999999</v>
      </c>
      <c r="K805" s="176">
        <v>9.4131999999999998</v>
      </c>
      <c r="L805" s="176">
        <v>31.429400000000001</v>
      </c>
      <c r="M805" s="176">
        <v>1.1584000000000001</v>
      </c>
      <c r="N805" s="176">
        <v>5.7457000000000003</v>
      </c>
      <c r="O805" s="176">
        <v>8.2393999999999998</v>
      </c>
      <c r="P805" s="176">
        <v>11.540699999999999</v>
      </c>
      <c r="Q805" s="176">
        <v>11.1645</v>
      </c>
      <c r="R805" s="176">
        <v>11.526999999999999</v>
      </c>
      <c r="S805" s="118" t="s">
        <v>1881</v>
      </c>
    </row>
    <row r="806" spans="1:19" x14ac:dyDescent="0.3">
      <c r="A806" s="172" t="s">
        <v>834</v>
      </c>
      <c r="B806" s="172" t="s">
        <v>876</v>
      </c>
      <c r="C806" s="172">
        <v>147757</v>
      </c>
      <c r="D806" s="175">
        <v>44158</v>
      </c>
      <c r="E806" s="176">
        <v>10.714399999999999</v>
      </c>
      <c r="F806" s="176">
        <v>1.49E-2</v>
      </c>
      <c r="G806" s="176">
        <v>1.49E-2</v>
      </c>
      <c r="H806" s="176">
        <v>1.2386999999999999</v>
      </c>
      <c r="I806" s="176">
        <v>2.9657</v>
      </c>
      <c r="J806" s="176">
        <v>7.8655999999999997</v>
      </c>
      <c r="K806" s="176">
        <v>12.8842</v>
      </c>
      <c r="L806" s="176">
        <v>42.019799999999996</v>
      </c>
      <c r="M806" s="176">
        <v>4.9084000000000003</v>
      </c>
      <c r="N806" s="176"/>
      <c r="O806" s="176"/>
      <c r="P806" s="176"/>
      <c r="Q806" s="176">
        <v>7.1440000000000001</v>
      </c>
      <c r="R806" s="176"/>
      <c r="S806" s="118" t="s">
        <v>1881</v>
      </c>
    </row>
    <row r="807" spans="1:19" x14ac:dyDescent="0.3">
      <c r="A807" s="172" t="s">
        <v>834</v>
      </c>
      <c r="B807" s="172" t="s">
        <v>877</v>
      </c>
      <c r="C807" s="172">
        <v>147760</v>
      </c>
      <c r="D807" s="175">
        <v>44158</v>
      </c>
      <c r="E807" s="176">
        <v>10.4998</v>
      </c>
      <c r="F807" s="176">
        <v>-6.7000000000000002E-3</v>
      </c>
      <c r="G807" s="176">
        <v>-6.7000000000000002E-3</v>
      </c>
      <c r="H807" s="176">
        <v>1.1814</v>
      </c>
      <c r="I807" s="176">
        <v>2.8887999999999998</v>
      </c>
      <c r="J807" s="176">
        <v>7.7046000000000001</v>
      </c>
      <c r="K807" s="176">
        <v>12.404299999999999</v>
      </c>
      <c r="L807" s="176">
        <v>40.812199999999997</v>
      </c>
      <c r="M807" s="176">
        <v>3.2692999999999999</v>
      </c>
      <c r="N807" s="176"/>
      <c r="O807" s="176"/>
      <c r="P807" s="176"/>
      <c r="Q807" s="176">
        <v>4.9980000000000002</v>
      </c>
      <c r="R807" s="176"/>
      <c r="S807" s="118" t="s">
        <v>1874</v>
      </c>
    </row>
    <row r="808" spans="1:19" x14ac:dyDescent="0.3">
      <c r="A808" s="172" t="s">
        <v>834</v>
      </c>
      <c r="B808" s="172" t="s">
        <v>878</v>
      </c>
      <c r="C808" s="172">
        <v>147492</v>
      </c>
      <c r="D808" s="175">
        <v>44158</v>
      </c>
      <c r="E808" s="176">
        <v>12.81</v>
      </c>
      <c r="F808" s="176">
        <v>7.8100000000000003E-2</v>
      </c>
      <c r="G808" s="176">
        <v>7.8100000000000003E-2</v>
      </c>
      <c r="H808" s="176">
        <v>1.2647999999999999</v>
      </c>
      <c r="I808" s="176">
        <v>2.2345999999999999</v>
      </c>
      <c r="J808" s="176">
        <v>6.3071000000000002</v>
      </c>
      <c r="K808" s="176">
        <v>12.664899999999999</v>
      </c>
      <c r="L808" s="176">
        <v>37.446399999999997</v>
      </c>
      <c r="M808" s="176">
        <v>9.5808</v>
      </c>
      <c r="N808" s="176">
        <v>15.509499999999999</v>
      </c>
      <c r="O808" s="176"/>
      <c r="P808" s="176"/>
      <c r="Q808" s="176">
        <v>20.911999999999999</v>
      </c>
      <c r="R808" s="176"/>
      <c r="S808" s="118" t="s">
        <v>1874</v>
      </c>
    </row>
    <row r="809" spans="1:19" x14ac:dyDescent="0.3">
      <c r="A809" s="172" t="s">
        <v>834</v>
      </c>
      <c r="B809" s="172" t="s">
        <v>879</v>
      </c>
      <c r="C809" s="172">
        <v>147490</v>
      </c>
      <c r="D809" s="175">
        <v>44158</v>
      </c>
      <c r="E809" s="176">
        <v>12.65</v>
      </c>
      <c r="F809" s="176">
        <v>7.9100000000000004E-2</v>
      </c>
      <c r="G809" s="176">
        <v>7.9100000000000004E-2</v>
      </c>
      <c r="H809" s="176">
        <v>1.2</v>
      </c>
      <c r="I809" s="176">
        <v>2.1808999999999998</v>
      </c>
      <c r="J809" s="176">
        <v>6.2133000000000003</v>
      </c>
      <c r="K809" s="176">
        <v>12.3446</v>
      </c>
      <c r="L809" s="176">
        <v>36.756799999999998</v>
      </c>
      <c r="M809" s="176">
        <v>8.7704000000000004</v>
      </c>
      <c r="N809" s="176">
        <v>14.4796</v>
      </c>
      <c r="O809" s="176"/>
      <c r="P809" s="176"/>
      <c r="Q809" s="176">
        <v>19.752300000000002</v>
      </c>
      <c r="R809" s="176"/>
      <c r="S809" s="118" t="s">
        <v>1877</v>
      </c>
    </row>
    <row r="810" spans="1:19" x14ac:dyDescent="0.3">
      <c r="A810" s="177" t="s">
        <v>27</v>
      </c>
      <c r="B810" s="172"/>
      <c r="C810" s="172"/>
      <c r="D810" s="172"/>
      <c r="E810" s="172"/>
      <c r="F810" s="178">
        <v>0.48733777777777798</v>
      </c>
      <c r="G810" s="178">
        <v>0.48733777777777798</v>
      </c>
      <c r="H810" s="178">
        <v>2.2174466666666666</v>
      </c>
      <c r="I810" s="178">
        <v>3.9871222222222218</v>
      </c>
      <c r="J810" s="178">
        <v>8.5416688888888856</v>
      </c>
      <c r="K810" s="178">
        <v>11.450764444444445</v>
      </c>
      <c r="L810" s="178">
        <v>37.373304545454545</v>
      </c>
      <c r="M810" s="178">
        <v>5.04665909090909</v>
      </c>
      <c r="N810" s="178">
        <v>9.7793333333333337</v>
      </c>
      <c r="O810" s="178">
        <v>5.4054624999999996</v>
      </c>
      <c r="P810" s="178">
        <v>10.737473333333334</v>
      </c>
      <c r="Q810" s="178">
        <v>12.466640000000003</v>
      </c>
      <c r="R810" s="178">
        <v>11.288288888888889</v>
      </c>
      <c r="S810" s="118" t="s">
        <v>1877</v>
      </c>
    </row>
    <row r="811" spans="1:19" x14ac:dyDescent="0.3">
      <c r="A811" s="177" t="s">
        <v>408</v>
      </c>
      <c r="B811" s="172"/>
      <c r="C811" s="172"/>
      <c r="D811" s="172"/>
      <c r="E811" s="172"/>
      <c r="F811" s="178">
        <v>0.47610000000000002</v>
      </c>
      <c r="G811" s="178">
        <v>0.47610000000000002</v>
      </c>
      <c r="H811" s="178">
        <v>2.0636000000000001</v>
      </c>
      <c r="I811" s="178">
        <v>3.7682000000000002</v>
      </c>
      <c r="J811" s="178">
        <v>8.7180999999999997</v>
      </c>
      <c r="K811" s="178">
        <v>11.7485</v>
      </c>
      <c r="L811" s="178">
        <v>37.615700000000004</v>
      </c>
      <c r="M811" s="178">
        <v>4.4329499999999999</v>
      </c>
      <c r="N811" s="178">
        <v>10.059200000000001</v>
      </c>
      <c r="O811" s="178">
        <v>5.1349999999999998</v>
      </c>
      <c r="P811" s="178">
        <v>10.565349999999999</v>
      </c>
      <c r="Q811" s="178">
        <v>12.9254</v>
      </c>
      <c r="R811" s="178">
        <v>10.70635</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74" t="s">
        <v>880</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881</v>
      </c>
      <c r="B814" s="172" t="s">
        <v>882</v>
      </c>
      <c r="C814" s="172">
        <v>131301</v>
      </c>
      <c r="D814" s="175">
        <v>44158</v>
      </c>
      <c r="E814" s="176">
        <v>17.733599999999999</v>
      </c>
      <c r="F814" s="176">
        <v>-9.6660000000000004</v>
      </c>
      <c r="G814" s="176">
        <v>-9.6660000000000004</v>
      </c>
      <c r="H814" s="176">
        <v>0.88529999999999998</v>
      </c>
      <c r="I814" s="176">
        <v>2.2808000000000002</v>
      </c>
      <c r="J814" s="176">
        <v>2.5617999999999999</v>
      </c>
      <c r="K814" s="176">
        <v>10.901999999999999</v>
      </c>
      <c r="L814" s="176">
        <v>4.7195999999999998</v>
      </c>
      <c r="M814" s="176">
        <v>11.3565</v>
      </c>
      <c r="N814" s="176">
        <v>11.7273</v>
      </c>
      <c r="O814" s="176">
        <v>9.1552000000000007</v>
      </c>
      <c r="P814" s="176">
        <v>9.4033999999999995</v>
      </c>
      <c r="Q814" s="176">
        <v>9.7387999999999995</v>
      </c>
      <c r="R814" s="176">
        <v>12.7613</v>
      </c>
      <c r="S814" s="118"/>
    </row>
    <row r="815" spans="1:19" x14ac:dyDescent="0.3">
      <c r="A815" s="172" t="s">
        <v>881</v>
      </c>
      <c r="B815" s="172" t="s">
        <v>883</v>
      </c>
      <c r="C815" s="172">
        <v>131297</v>
      </c>
      <c r="D815" s="175">
        <v>44158</v>
      </c>
      <c r="E815" s="176">
        <v>17.4755</v>
      </c>
      <c r="F815" s="176">
        <v>-9.8781999999999996</v>
      </c>
      <c r="G815" s="176">
        <v>-9.8781999999999996</v>
      </c>
      <c r="H815" s="176">
        <v>0.68940000000000001</v>
      </c>
      <c r="I815" s="176">
        <v>2.0754000000000001</v>
      </c>
      <c r="J815" s="176">
        <v>2.3628999999999998</v>
      </c>
      <c r="K815" s="176">
        <v>10.6966</v>
      </c>
      <c r="L815" s="176">
        <v>4.5141999999999998</v>
      </c>
      <c r="M815" s="176">
        <v>11.157299999999999</v>
      </c>
      <c r="N815" s="176">
        <v>11.5053</v>
      </c>
      <c r="O815" s="176">
        <v>8.91</v>
      </c>
      <c r="P815" s="176">
        <v>9.1465999999999994</v>
      </c>
      <c r="Q815" s="176">
        <v>9.4781999999999993</v>
      </c>
      <c r="R815" s="176">
        <v>12.513</v>
      </c>
      <c r="S815" s="118"/>
    </row>
    <row r="816" spans="1:19" x14ac:dyDescent="0.3">
      <c r="A816" s="172" t="s">
        <v>881</v>
      </c>
      <c r="B816" s="172" t="s">
        <v>884</v>
      </c>
      <c r="C816" s="172">
        <v>131051</v>
      </c>
      <c r="D816" s="175">
        <v>44158</v>
      </c>
      <c r="E816" s="176">
        <v>19.047899999999998</v>
      </c>
      <c r="F816" s="176">
        <v>1.0860000000000001</v>
      </c>
      <c r="G816" s="176">
        <v>1.0860000000000001</v>
      </c>
      <c r="H816" s="176">
        <v>6.8921999999999999</v>
      </c>
      <c r="I816" s="176">
        <v>5.8300999999999998</v>
      </c>
      <c r="J816" s="176">
        <v>4.9908999999999999</v>
      </c>
      <c r="K816" s="176">
        <v>13.0511</v>
      </c>
      <c r="L816" s="176">
        <v>7.3041999999999998</v>
      </c>
      <c r="M816" s="176">
        <v>13.3955</v>
      </c>
      <c r="N816" s="176">
        <v>13.5435</v>
      </c>
      <c r="O816" s="176">
        <v>11.511699999999999</v>
      </c>
      <c r="P816" s="176">
        <v>10.715299999999999</v>
      </c>
      <c r="Q816" s="176">
        <v>10.9473</v>
      </c>
      <c r="R816" s="176">
        <v>14.671200000000001</v>
      </c>
      <c r="S816" s="120"/>
    </row>
    <row r="817" spans="1:19" x14ac:dyDescent="0.3">
      <c r="A817" s="172" t="s">
        <v>881</v>
      </c>
      <c r="B817" s="172" t="s">
        <v>885</v>
      </c>
      <c r="C817" s="172">
        <v>131061</v>
      </c>
      <c r="D817" s="175">
        <v>44158</v>
      </c>
      <c r="E817" s="176">
        <v>19.331600000000002</v>
      </c>
      <c r="F817" s="176">
        <v>1.2588999999999999</v>
      </c>
      <c r="G817" s="176">
        <v>1.2588999999999999</v>
      </c>
      <c r="H817" s="176">
        <v>7.0561999999999996</v>
      </c>
      <c r="I817" s="176">
        <v>6.0018000000000002</v>
      </c>
      <c r="J817" s="176">
        <v>5.1508000000000003</v>
      </c>
      <c r="K817" s="176">
        <v>13.2158</v>
      </c>
      <c r="L817" s="176">
        <v>7.4707999999999997</v>
      </c>
      <c r="M817" s="176">
        <v>13.572100000000001</v>
      </c>
      <c r="N817" s="176">
        <v>13.7258</v>
      </c>
      <c r="O817" s="176">
        <v>11.729799999999999</v>
      </c>
      <c r="P817" s="176">
        <v>10.959099999999999</v>
      </c>
      <c r="Q817" s="176">
        <v>11.212</v>
      </c>
      <c r="R817" s="176">
        <v>14.890499999999999</v>
      </c>
      <c r="S817" s="118" t="s">
        <v>1905</v>
      </c>
    </row>
    <row r="818" spans="1:19" x14ac:dyDescent="0.3">
      <c r="A818" s="172" t="s">
        <v>881</v>
      </c>
      <c r="B818" s="172" t="s">
        <v>886</v>
      </c>
      <c r="C818" s="172">
        <v>118387</v>
      </c>
      <c r="D818" s="175">
        <v>44158</v>
      </c>
      <c r="E818" s="176">
        <v>36.067700000000002</v>
      </c>
      <c r="F818" s="176">
        <v>0.1012</v>
      </c>
      <c r="G818" s="176">
        <v>0.1012</v>
      </c>
      <c r="H818" s="176">
        <v>7.0164</v>
      </c>
      <c r="I818" s="176">
        <v>5.9044999999999996</v>
      </c>
      <c r="J818" s="176">
        <v>6.0637999999999996</v>
      </c>
      <c r="K818" s="176">
        <v>11.545999999999999</v>
      </c>
      <c r="L818" s="176">
        <v>6.9718</v>
      </c>
      <c r="M818" s="176">
        <v>12.4381</v>
      </c>
      <c r="N818" s="176">
        <v>13.5328</v>
      </c>
      <c r="O818" s="176">
        <v>12.750999999999999</v>
      </c>
      <c r="P818" s="176">
        <v>11.2303</v>
      </c>
      <c r="Q818" s="176">
        <v>11.0815</v>
      </c>
      <c r="R818" s="176">
        <v>15.404400000000001</v>
      </c>
      <c r="S818" s="118" t="s">
        <v>1905</v>
      </c>
    </row>
    <row r="819" spans="1:19" x14ac:dyDescent="0.3">
      <c r="A819" s="172" t="s">
        <v>881</v>
      </c>
      <c r="B819" s="172" t="s">
        <v>887</v>
      </c>
      <c r="C819" s="172">
        <v>108753</v>
      </c>
      <c r="D819" s="175">
        <v>44158</v>
      </c>
      <c r="E819" s="176">
        <v>35.7605</v>
      </c>
      <c r="F819" s="176">
        <v>-3.4000000000000002E-2</v>
      </c>
      <c r="G819" s="176">
        <v>-3.4000000000000002E-2</v>
      </c>
      <c r="H819" s="176">
        <v>6.8821000000000003</v>
      </c>
      <c r="I819" s="176">
        <v>5.7649999999999997</v>
      </c>
      <c r="J819" s="176">
        <v>5.9298999999999999</v>
      </c>
      <c r="K819" s="176">
        <v>11.409800000000001</v>
      </c>
      <c r="L819" s="176">
        <v>6.8350999999999997</v>
      </c>
      <c r="M819" s="176">
        <v>12.2913</v>
      </c>
      <c r="N819" s="176">
        <v>13.378299999999999</v>
      </c>
      <c r="O819" s="176">
        <v>12.627800000000001</v>
      </c>
      <c r="P819" s="176">
        <v>11.093400000000001</v>
      </c>
      <c r="Q819" s="176">
        <v>7.0427</v>
      </c>
      <c r="R819" s="176">
        <v>15.256500000000001</v>
      </c>
      <c r="S819" s="118" t="s">
        <v>1905</v>
      </c>
    </row>
    <row r="820" spans="1:19" x14ac:dyDescent="0.3">
      <c r="A820" s="172" t="s">
        <v>881</v>
      </c>
      <c r="B820" s="172" t="s">
        <v>888</v>
      </c>
      <c r="C820" s="172">
        <v>101002</v>
      </c>
      <c r="D820" s="175">
        <v>44158</v>
      </c>
      <c r="E820" s="176">
        <v>49.615000000000002</v>
      </c>
      <c r="F820" s="176">
        <v>-0.36780000000000002</v>
      </c>
      <c r="G820" s="176">
        <v>-0.36780000000000002</v>
      </c>
      <c r="H820" s="176">
        <v>9.0416000000000007</v>
      </c>
      <c r="I820" s="176">
        <v>5.2495000000000003</v>
      </c>
      <c r="J820" s="176">
        <v>4.8060999999999998</v>
      </c>
      <c r="K820" s="176">
        <v>11.499599999999999</v>
      </c>
      <c r="L820" s="176">
        <v>6.2130000000000001</v>
      </c>
      <c r="M820" s="176">
        <v>10.858499999999999</v>
      </c>
      <c r="N820" s="176">
        <v>11.288600000000001</v>
      </c>
      <c r="O820" s="176">
        <v>10.9277</v>
      </c>
      <c r="P820" s="176">
        <v>10.538600000000001</v>
      </c>
      <c r="Q820" s="176">
        <v>8.3702000000000005</v>
      </c>
      <c r="R820" s="176">
        <v>13.0176</v>
      </c>
      <c r="S820" s="118" t="s">
        <v>1905</v>
      </c>
    </row>
    <row r="821" spans="1:19" x14ac:dyDescent="0.3">
      <c r="A821" s="172" t="s">
        <v>881</v>
      </c>
      <c r="B821" s="172" t="s">
        <v>889</v>
      </c>
      <c r="C821" s="172">
        <v>120137</v>
      </c>
      <c r="D821" s="175">
        <v>44158</v>
      </c>
      <c r="E821" s="176">
        <v>50.840600000000002</v>
      </c>
      <c r="F821" s="176">
        <v>-7.1800000000000003E-2</v>
      </c>
      <c r="G821" s="176">
        <v>-7.1800000000000003E-2</v>
      </c>
      <c r="H821" s="176">
        <v>9.3498000000000001</v>
      </c>
      <c r="I821" s="176">
        <v>5.5552999999999999</v>
      </c>
      <c r="J821" s="176">
        <v>5.1170999999999998</v>
      </c>
      <c r="K821" s="176">
        <v>11.8184</v>
      </c>
      <c r="L821" s="176">
        <v>6.5279999999999996</v>
      </c>
      <c r="M821" s="176">
        <v>11.1869</v>
      </c>
      <c r="N821" s="176">
        <v>11.625500000000001</v>
      </c>
      <c r="O821" s="176">
        <v>11.2873</v>
      </c>
      <c r="P821" s="176">
        <v>10.910500000000001</v>
      </c>
      <c r="Q821" s="176">
        <v>10.7258</v>
      </c>
      <c r="R821" s="176">
        <v>13.361700000000001</v>
      </c>
      <c r="S821" s="118" t="s">
        <v>1905</v>
      </c>
    </row>
    <row r="822" spans="1:19" x14ac:dyDescent="0.3">
      <c r="A822" s="177" t="s">
        <v>27</v>
      </c>
      <c r="B822" s="172"/>
      <c r="C822" s="172"/>
      <c r="D822" s="172"/>
      <c r="E822" s="172"/>
      <c r="F822" s="178">
        <v>-2.1964625</v>
      </c>
      <c r="G822" s="178">
        <v>-2.1964625</v>
      </c>
      <c r="H822" s="178">
        <v>5.9766250000000003</v>
      </c>
      <c r="I822" s="178">
        <v>4.8327999999999998</v>
      </c>
      <c r="J822" s="178">
        <v>4.6229125</v>
      </c>
      <c r="K822" s="178">
        <v>11.767412499999999</v>
      </c>
      <c r="L822" s="178">
        <v>6.319587499999999</v>
      </c>
      <c r="M822" s="178">
        <v>12.032024999999999</v>
      </c>
      <c r="N822" s="178">
        <v>12.5408875</v>
      </c>
      <c r="O822" s="178">
        <v>11.112562499999999</v>
      </c>
      <c r="P822" s="178">
        <v>10.499649999999999</v>
      </c>
      <c r="Q822" s="178">
        <v>9.824562499999999</v>
      </c>
      <c r="R822" s="178">
        <v>13.984525</v>
      </c>
      <c r="S822" s="118" t="s">
        <v>1905</v>
      </c>
    </row>
    <row r="823" spans="1:19" x14ac:dyDescent="0.3">
      <c r="A823" s="177" t="s">
        <v>408</v>
      </c>
      <c r="B823" s="172"/>
      <c r="C823" s="172"/>
      <c r="D823" s="172"/>
      <c r="E823" s="172"/>
      <c r="F823" s="178">
        <v>-5.2900000000000003E-2</v>
      </c>
      <c r="G823" s="178">
        <v>-5.2900000000000003E-2</v>
      </c>
      <c r="H823" s="178">
        <v>6.9542999999999999</v>
      </c>
      <c r="I823" s="178">
        <v>5.6601499999999998</v>
      </c>
      <c r="J823" s="178">
        <v>5.0540000000000003</v>
      </c>
      <c r="K823" s="178">
        <v>11.5228</v>
      </c>
      <c r="L823" s="178">
        <v>6.6815499999999997</v>
      </c>
      <c r="M823" s="178">
        <v>11.8239</v>
      </c>
      <c r="N823" s="178">
        <v>12.5528</v>
      </c>
      <c r="O823" s="178">
        <v>11.3995</v>
      </c>
      <c r="P823" s="178">
        <v>10.812899999999999</v>
      </c>
      <c r="Q823" s="178">
        <v>10.232299999999999</v>
      </c>
      <c r="R823" s="178">
        <v>14.016450000000001</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74" t="s">
        <v>890</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891</v>
      </c>
      <c r="B826" s="172" t="s">
        <v>892</v>
      </c>
      <c r="C826" s="172">
        <v>115127</v>
      </c>
      <c r="D826" s="175">
        <v>44158</v>
      </c>
      <c r="E826" s="176">
        <v>4605.4432999999999</v>
      </c>
      <c r="F826" s="176">
        <v>-21.282299999999999</v>
      </c>
      <c r="G826" s="176">
        <v>-21.282299999999999</v>
      </c>
      <c r="H826" s="176">
        <v>-46.486800000000002</v>
      </c>
      <c r="I826" s="176">
        <v>-102.62730000000001</v>
      </c>
      <c r="J826" s="176">
        <v>-18.858899999999998</v>
      </c>
      <c r="K826" s="176">
        <v>-17.846299999999999</v>
      </c>
      <c r="L826" s="176">
        <v>9.0480999999999998</v>
      </c>
      <c r="M826" s="176">
        <v>26.152899999999999</v>
      </c>
      <c r="N826" s="176">
        <v>29.927600000000002</v>
      </c>
      <c r="O826" s="176">
        <v>18.2286</v>
      </c>
      <c r="P826" s="176">
        <v>13.508800000000001</v>
      </c>
      <c r="Q826" s="176">
        <v>7.9050000000000002</v>
      </c>
      <c r="R826" s="176">
        <v>26.3535</v>
      </c>
      <c r="S826" s="118"/>
    </row>
    <row r="827" spans="1:19" x14ac:dyDescent="0.3">
      <c r="A827" s="172" t="s">
        <v>891</v>
      </c>
      <c r="B827" s="172" t="s">
        <v>893</v>
      </c>
      <c r="C827" s="172">
        <v>116796</v>
      </c>
      <c r="D827" s="175">
        <v>44158</v>
      </c>
      <c r="E827" s="176">
        <v>15.535</v>
      </c>
      <c r="F827" s="176">
        <v>-52.325200000000002</v>
      </c>
      <c r="G827" s="176">
        <v>-52.325200000000002</v>
      </c>
      <c r="H827" s="176">
        <v>-56.738100000000003</v>
      </c>
      <c r="I827" s="176">
        <v>-101.56189999999999</v>
      </c>
      <c r="J827" s="176">
        <v>-17.972000000000001</v>
      </c>
      <c r="K827" s="176">
        <v>-16.748999999999999</v>
      </c>
      <c r="L827" s="176">
        <v>10.341200000000001</v>
      </c>
      <c r="M827" s="176">
        <v>24.7319</v>
      </c>
      <c r="N827" s="176">
        <v>28.811499999999999</v>
      </c>
      <c r="O827" s="176">
        <v>17.6252</v>
      </c>
      <c r="P827" s="176">
        <v>14.282299999999999</v>
      </c>
      <c r="Q827" s="176">
        <v>5.2030000000000003</v>
      </c>
      <c r="R827" s="176">
        <v>25.185300000000002</v>
      </c>
      <c r="S827" s="118"/>
    </row>
    <row r="828" spans="1:19" x14ac:dyDescent="0.3">
      <c r="A828" s="172" t="s">
        <v>891</v>
      </c>
      <c r="B828" s="172" t="s">
        <v>894</v>
      </c>
      <c r="C828" s="172">
        <v>113434</v>
      </c>
      <c r="D828" s="175">
        <v>44158</v>
      </c>
      <c r="E828" s="176">
        <v>43.639899999999997</v>
      </c>
      <c r="F828" s="176">
        <v>-21.151700000000002</v>
      </c>
      <c r="G828" s="176">
        <v>-21.151700000000002</v>
      </c>
      <c r="H828" s="176">
        <v>-46.488999999999997</v>
      </c>
      <c r="I828" s="176">
        <v>-101.0866</v>
      </c>
      <c r="J828" s="176">
        <v>-18.609000000000002</v>
      </c>
      <c r="K828" s="176">
        <v>-17.400099999999998</v>
      </c>
      <c r="L828" s="176">
        <v>10.0845</v>
      </c>
      <c r="M828" s="176">
        <v>25.480899999999998</v>
      </c>
      <c r="N828" s="176">
        <v>29.325399999999998</v>
      </c>
      <c r="O828" s="176">
        <v>18.259899999999998</v>
      </c>
      <c r="P828" s="176">
        <v>12.835900000000001</v>
      </c>
      <c r="Q828" s="176">
        <v>7.9347000000000003</v>
      </c>
      <c r="R828" s="176">
        <v>26.1922</v>
      </c>
      <c r="S828" s="120"/>
    </row>
    <row r="829" spans="1:19" x14ac:dyDescent="0.3">
      <c r="A829" s="172" t="s">
        <v>891</v>
      </c>
      <c r="B829" s="172" t="s">
        <v>895</v>
      </c>
      <c r="C829" s="172">
        <v>115897</v>
      </c>
      <c r="D829" s="175">
        <v>44158</v>
      </c>
      <c r="E829" s="176">
        <v>15.464</v>
      </c>
      <c r="F829" s="176">
        <v>-41.087699999999998</v>
      </c>
      <c r="G829" s="176">
        <v>-41.087699999999998</v>
      </c>
      <c r="H829" s="176">
        <v>-49.936199999999999</v>
      </c>
      <c r="I829" s="176">
        <v>-103.379</v>
      </c>
      <c r="J829" s="176">
        <v>-24.199400000000001</v>
      </c>
      <c r="K829" s="176">
        <v>-19.707100000000001</v>
      </c>
      <c r="L829" s="176">
        <v>9.9510000000000005</v>
      </c>
      <c r="M829" s="176">
        <v>26.035</v>
      </c>
      <c r="N829" s="176">
        <v>29.539200000000001</v>
      </c>
      <c r="O829" s="176">
        <v>18.892199999999999</v>
      </c>
      <c r="P829" s="176">
        <v>13.0839</v>
      </c>
      <c r="Q829" s="176">
        <v>4.9062999999999999</v>
      </c>
      <c r="R829" s="176">
        <v>25.8553</v>
      </c>
      <c r="S829" s="118"/>
    </row>
    <row r="830" spans="1:19" x14ac:dyDescent="0.3">
      <c r="A830" s="172" t="s">
        <v>891</v>
      </c>
      <c r="B830" s="172" t="s">
        <v>896</v>
      </c>
      <c r="C830" s="172">
        <v>106597</v>
      </c>
      <c r="D830" s="175">
        <v>44158</v>
      </c>
      <c r="E830" s="176">
        <v>18.530899999999999</v>
      </c>
      <c r="F830" s="176">
        <v>-407.64330000000001</v>
      </c>
      <c r="G830" s="176">
        <v>-407.64330000000001</v>
      </c>
      <c r="H830" s="176">
        <v>-306.21319999999997</v>
      </c>
      <c r="I830" s="176">
        <v>-243.31110000000001</v>
      </c>
      <c r="J830" s="176">
        <v>-108.4127</v>
      </c>
      <c r="K830" s="176">
        <v>-58.336100000000002</v>
      </c>
      <c r="L830" s="176">
        <v>-6.1158999999999999</v>
      </c>
      <c r="M830" s="176">
        <v>28.346800000000002</v>
      </c>
      <c r="N830" s="176">
        <v>38.962800000000001</v>
      </c>
      <c r="O830" s="176">
        <v>15.248200000000001</v>
      </c>
      <c r="P830" s="176">
        <v>18.2026</v>
      </c>
      <c r="Q830" s="176">
        <v>4.7830000000000004</v>
      </c>
      <c r="R830" s="176">
        <v>32.363500000000002</v>
      </c>
      <c r="S830" s="118"/>
    </row>
    <row r="831" spans="1:19" x14ac:dyDescent="0.3">
      <c r="A831" s="172" t="s">
        <v>891</v>
      </c>
      <c r="B831" s="172" t="s">
        <v>897</v>
      </c>
      <c r="C831" s="172">
        <v>113049</v>
      </c>
      <c r="D831" s="175">
        <v>44158</v>
      </c>
      <c r="E831" s="176">
        <v>4489.9700999999995</v>
      </c>
      <c r="F831" s="176">
        <v>-21.3599</v>
      </c>
      <c r="G831" s="176">
        <v>-21.3599</v>
      </c>
      <c r="H831" s="176">
        <v>-46.966799999999999</v>
      </c>
      <c r="I831" s="176">
        <v>-102.3866</v>
      </c>
      <c r="J831" s="176">
        <v>-18.91</v>
      </c>
      <c r="K831" s="176">
        <v>-17.848500000000001</v>
      </c>
      <c r="L831" s="176">
        <v>9.8162000000000003</v>
      </c>
      <c r="M831" s="176">
        <v>25.954899999999999</v>
      </c>
      <c r="N831" s="176">
        <v>29.5655</v>
      </c>
      <c r="O831" s="176">
        <v>17.8718</v>
      </c>
      <c r="P831" s="176">
        <v>13.476599999999999</v>
      </c>
      <c r="Q831" s="176">
        <v>9.2896999999999998</v>
      </c>
      <c r="R831" s="176">
        <v>25.8264</v>
      </c>
      <c r="S831" s="118"/>
    </row>
    <row r="832" spans="1:19" x14ac:dyDescent="0.3">
      <c r="A832" s="172" t="s">
        <v>891</v>
      </c>
      <c r="B832" s="172" t="s">
        <v>898</v>
      </c>
      <c r="C832" s="172">
        <v>115934</v>
      </c>
      <c r="D832" s="175">
        <v>44158</v>
      </c>
      <c r="E832" s="176">
        <v>16.049299999999999</v>
      </c>
      <c r="F832" s="176">
        <v>1.5164</v>
      </c>
      <c r="G832" s="176">
        <v>1.5164</v>
      </c>
      <c r="H832" s="176">
        <v>-39.503500000000003</v>
      </c>
      <c r="I832" s="176">
        <v>-106.4366</v>
      </c>
      <c r="J832" s="176">
        <v>-18.706299999999999</v>
      </c>
      <c r="K832" s="176">
        <v>-15.700799999999999</v>
      </c>
      <c r="L832" s="176">
        <v>9.7598000000000003</v>
      </c>
      <c r="M832" s="176">
        <v>26.8735</v>
      </c>
      <c r="N832" s="176">
        <v>30.599399999999999</v>
      </c>
      <c r="O832" s="176">
        <v>17.922699999999999</v>
      </c>
      <c r="P832" s="176">
        <v>13.278499999999999</v>
      </c>
      <c r="Q832" s="176">
        <v>5.3552</v>
      </c>
      <c r="R832" s="176">
        <v>25.806699999999999</v>
      </c>
      <c r="S832" s="118"/>
    </row>
    <row r="833" spans="1:19" x14ac:dyDescent="0.3">
      <c r="A833" s="172" t="s">
        <v>891</v>
      </c>
      <c r="B833" s="172" t="s">
        <v>899</v>
      </c>
      <c r="C833" s="172">
        <v>113076</v>
      </c>
      <c r="D833" s="175">
        <v>44158</v>
      </c>
      <c r="E833" s="176">
        <v>44.817999999999998</v>
      </c>
      <c r="F833" s="176">
        <v>-21.3001</v>
      </c>
      <c r="G833" s="176">
        <v>-21.3001</v>
      </c>
      <c r="H833" s="176">
        <v>-46.004899999999999</v>
      </c>
      <c r="I833" s="176">
        <v>-101.15</v>
      </c>
      <c r="J833" s="176">
        <v>-18.3947</v>
      </c>
      <c r="K833" s="176">
        <v>-17.775500000000001</v>
      </c>
      <c r="L833" s="176">
        <v>9.7194000000000003</v>
      </c>
      <c r="M833" s="176">
        <v>25.133900000000001</v>
      </c>
      <c r="N833" s="176">
        <v>29.005500000000001</v>
      </c>
      <c r="O833" s="176">
        <v>17.9404</v>
      </c>
      <c r="P833" s="176">
        <v>13.148300000000001</v>
      </c>
      <c r="Q833" s="176">
        <v>8.7683</v>
      </c>
      <c r="R833" s="176">
        <v>25.868300000000001</v>
      </c>
      <c r="S833" s="118"/>
    </row>
    <row r="834" spans="1:19" x14ac:dyDescent="0.3">
      <c r="A834" s="172" t="s">
        <v>891</v>
      </c>
      <c r="B834" s="172" t="s">
        <v>900</v>
      </c>
      <c r="C834" s="172">
        <v>115833</v>
      </c>
      <c r="D834" s="175">
        <v>44158</v>
      </c>
      <c r="E834" s="176">
        <v>16.527799999999999</v>
      </c>
      <c r="F834" s="176">
        <v>-73.097899999999996</v>
      </c>
      <c r="G834" s="176">
        <v>-73.097899999999996</v>
      </c>
      <c r="H834" s="176">
        <v>-55.287199999999999</v>
      </c>
      <c r="I834" s="176">
        <v>-112.04519999999999</v>
      </c>
      <c r="J834" s="176">
        <v>-22.932200000000002</v>
      </c>
      <c r="K834" s="176">
        <v>-17.6983</v>
      </c>
      <c r="L834" s="176">
        <v>8.8271999999999995</v>
      </c>
      <c r="M834" s="176">
        <v>24.916599999999999</v>
      </c>
      <c r="N834" s="176">
        <v>29.195900000000002</v>
      </c>
      <c r="O834" s="176">
        <v>17.6722</v>
      </c>
      <c r="P834" s="176">
        <v>13.0444</v>
      </c>
      <c r="Q834" s="176">
        <v>5.6601999999999997</v>
      </c>
      <c r="R834" s="176">
        <v>25.5151</v>
      </c>
      <c r="S834" s="118"/>
    </row>
    <row r="835" spans="1:19" x14ac:dyDescent="0.3">
      <c r="A835" s="172" t="s">
        <v>891</v>
      </c>
      <c r="B835" s="172" t="s">
        <v>901</v>
      </c>
      <c r="C835" s="172">
        <v>115939</v>
      </c>
      <c r="D835" s="175">
        <v>44158</v>
      </c>
      <c r="E835" s="176">
        <v>4645.4246999999996</v>
      </c>
      <c r="F835" s="176">
        <v>-21.32</v>
      </c>
      <c r="G835" s="176">
        <v>-21.32</v>
      </c>
      <c r="H835" s="176">
        <v>-46.532699999999998</v>
      </c>
      <c r="I835" s="176">
        <v>-103.1812</v>
      </c>
      <c r="J835" s="176">
        <v>-18.851199999999999</v>
      </c>
      <c r="K835" s="176">
        <v>-17.738499999999998</v>
      </c>
      <c r="L835" s="176">
        <v>9.6338000000000008</v>
      </c>
      <c r="M835" s="176">
        <v>25.3474</v>
      </c>
      <c r="N835" s="176">
        <v>29.112100000000002</v>
      </c>
      <c r="O835" s="176">
        <v>18.2606</v>
      </c>
      <c r="P835" s="176">
        <v>13.6752</v>
      </c>
      <c r="Q835" s="176">
        <v>5.34</v>
      </c>
      <c r="R835" s="176">
        <v>25.9758</v>
      </c>
      <c r="S835" s="118"/>
    </row>
    <row r="836" spans="1:19" x14ac:dyDescent="0.3">
      <c r="A836" s="172" t="s">
        <v>891</v>
      </c>
      <c r="B836" s="172" t="s">
        <v>902</v>
      </c>
      <c r="C836" s="172">
        <v>117714</v>
      </c>
      <c r="D836" s="175">
        <v>44158</v>
      </c>
      <c r="E836" s="176">
        <v>13.828900000000001</v>
      </c>
      <c r="F836" s="176">
        <v>38.392099999999999</v>
      </c>
      <c r="G836" s="176">
        <v>38.392099999999999</v>
      </c>
      <c r="H836" s="176">
        <v>-25.4499</v>
      </c>
      <c r="I836" s="176">
        <v>-57.991799999999998</v>
      </c>
      <c r="J836" s="176">
        <v>-2.8961999999999999</v>
      </c>
      <c r="K836" s="176">
        <v>-22.654299999999999</v>
      </c>
      <c r="L836" s="176">
        <v>5.2885</v>
      </c>
      <c r="M836" s="176">
        <v>24.485099999999999</v>
      </c>
      <c r="N836" s="176">
        <v>28.134699999999999</v>
      </c>
      <c r="O836" s="176">
        <v>16.799099999999999</v>
      </c>
      <c r="P836" s="176">
        <v>11.8695</v>
      </c>
      <c r="Q836" s="176">
        <v>3.9916999999999998</v>
      </c>
      <c r="R836" s="176">
        <v>24.6999</v>
      </c>
      <c r="S836" s="118"/>
    </row>
    <row r="837" spans="1:19" x14ac:dyDescent="0.3">
      <c r="A837" s="172" t="s">
        <v>891</v>
      </c>
      <c r="B837" s="172" t="s">
        <v>903</v>
      </c>
      <c r="C837" s="172">
        <v>112368</v>
      </c>
      <c r="D837" s="175">
        <v>44158</v>
      </c>
      <c r="E837" s="176">
        <v>4543.7941000000001</v>
      </c>
      <c r="F837" s="176">
        <v>-21.290900000000001</v>
      </c>
      <c r="G837" s="176">
        <v>-21.290900000000001</v>
      </c>
      <c r="H837" s="176">
        <v>-47.0152</v>
      </c>
      <c r="I837" s="176">
        <v>-102.6194</v>
      </c>
      <c r="J837" s="176">
        <v>-18.833600000000001</v>
      </c>
      <c r="K837" s="176">
        <v>-17.7057</v>
      </c>
      <c r="L837" s="176">
        <v>9.9391999999999996</v>
      </c>
      <c r="M837" s="176">
        <v>25.9817</v>
      </c>
      <c r="N837" s="176">
        <v>29.886600000000001</v>
      </c>
      <c r="O837" s="176">
        <v>18.2928</v>
      </c>
      <c r="P837" s="176">
        <v>13.4923</v>
      </c>
      <c r="Q837" s="176">
        <v>9.7182999999999993</v>
      </c>
      <c r="R837" s="176">
        <v>26.401700000000002</v>
      </c>
      <c r="S837" s="118"/>
    </row>
    <row r="838" spans="1:19" x14ac:dyDescent="0.3">
      <c r="A838" s="172" t="s">
        <v>891</v>
      </c>
      <c r="B838" s="172" t="s">
        <v>904</v>
      </c>
      <c r="C838" s="172">
        <v>116077</v>
      </c>
      <c r="D838" s="175">
        <v>44158</v>
      </c>
      <c r="E838" s="176">
        <v>15.145899999999999</v>
      </c>
      <c r="F838" s="176">
        <v>-23.731200000000001</v>
      </c>
      <c r="G838" s="176">
        <v>-23.731200000000001</v>
      </c>
      <c r="H838" s="176">
        <v>-114.0676</v>
      </c>
      <c r="I838" s="176">
        <v>-106.5872</v>
      </c>
      <c r="J838" s="176">
        <v>-18.675000000000001</v>
      </c>
      <c r="K838" s="176">
        <v>-15.921799999999999</v>
      </c>
      <c r="L838" s="176">
        <v>9.8887999999999998</v>
      </c>
      <c r="M838" s="176">
        <v>24.682700000000001</v>
      </c>
      <c r="N838" s="176">
        <v>28.155100000000001</v>
      </c>
      <c r="O838" s="176">
        <v>17.7316</v>
      </c>
      <c r="P838" s="176">
        <v>14.106199999999999</v>
      </c>
      <c r="Q838" s="176">
        <v>4.734</v>
      </c>
      <c r="R838" s="176">
        <v>25.268899999999999</v>
      </c>
      <c r="S838" s="118"/>
    </row>
    <row r="839" spans="1:19" x14ac:dyDescent="0.3">
      <c r="A839" s="172" t="s">
        <v>891</v>
      </c>
      <c r="B839" s="172" t="s">
        <v>905</v>
      </c>
      <c r="C839" s="172">
        <v>106193</v>
      </c>
      <c r="D839" s="175">
        <v>44158</v>
      </c>
      <c r="E839" s="176">
        <v>437.911</v>
      </c>
      <c r="F839" s="176">
        <v>-21.319700000000001</v>
      </c>
      <c r="G839" s="176">
        <v>-21.319700000000001</v>
      </c>
      <c r="H839" s="176">
        <v>-46.951999999999998</v>
      </c>
      <c r="I839" s="176">
        <v>-102.4068</v>
      </c>
      <c r="J839" s="176">
        <v>-18.8811</v>
      </c>
      <c r="K839" s="176">
        <v>-17.8294</v>
      </c>
      <c r="L839" s="176">
        <v>9.8505000000000003</v>
      </c>
      <c r="M839" s="176">
        <v>25.848800000000001</v>
      </c>
      <c r="N839" s="176">
        <v>29.645</v>
      </c>
      <c r="O839" s="176">
        <v>18.1861</v>
      </c>
      <c r="P839" s="176">
        <v>13.3889</v>
      </c>
      <c r="Q839" s="176">
        <v>12.785600000000001</v>
      </c>
      <c r="R839" s="176">
        <v>26.2166</v>
      </c>
      <c r="S839" s="118"/>
    </row>
    <row r="840" spans="1:19" x14ac:dyDescent="0.3">
      <c r="A840" s="172" t="s">
        <v>891</v>
      </c>
      <c r="B840" s="172" t="s">
        <v>906</v>
      </c>
      <c r="C840" s="172">
        <v>114758</v>
      </c>
      <c r="D840" s="175">
        <v>44158</v>
      </c>
      <c r="E840" s="176">
        <v>20.7683</v>
      </c>
      <c r="F840" s="176">
        <v>52.717700000000001</v>
      </c>
      <c r="G840" s="176">
        <v>52.717700000000001</v>
      </c>
      <c r="H840" s="176">
        <v>-36.107100000000003</v>
      </c>
      <c r="I840" s="176">
        <v>-104.54649999999999</v>
      </c>
      <c r="J840" s="176">
        <v>-16.7547</v>
      </c>
      <c r="K840" s="176">
        <v>-15.5242</v>
      </c>
      <c r="L840" s="176">
        <v>11.244300000000001</v>
      </c>
      <c r="M840" s="176">
        <v>26.794599999999999</v>
      </c>
      <c r="N840" s="176">
        <v>30.196200000000001</v>
      </c>
      <c r="O840" s="176">
        <v>18.858000000000001</v>
      </c>
      <c r="P840" s="176">
        <v>13.540900000000001</v>
      </c>
      <c r="Q840" s="176">
        <v>7.8474000000000004</v>
      </c>
      <c r="R840" s="176">
        <v>26.67</v>
      </c>
      <c r="S840" s="118"/>
    </row>
    <row r="841" spans="1:19" x14ac:dyDescent="0.3">
      <c r="A841" s="172" t="s">
        <v>891</v>
      </c>
      <c r="B841" s="172" t="s">
        <v>907</v>
      </c>
      <c r="C841" s="172">
        <v>140088</v>
      </c>
      <c r="D841" s="175">
        <v>44158</v>
      </c>
      <c r="E841" s="176">
        <v>44.138599999999997</v>
      </c>
      <c r="F841" s="176">
        <v>57.995600000000003</v>
      </c>
      <c r="G841" s="176">
        <v>57.995600000000003</v>
      </c>
      <c r="H841" s="176">
        <v>-23.922699999999999</v>
      </c>
      <c r="I841" s="176">
        <v>-90.601799999999997</v>
      </c>
      <c r="J841" s="176">
        <v>-15.4998</v>
      </c>
      <c r="K841" s="176">
        <v>-15.634</v>
      </c>
      <c r="L841" s="176">
        <v>11.0946</v>
      </c>
      <c r="M841" s="176">
        <v>26.6465</v>
      </c>
      <c r="N841" s="176">
        <v>30.313500000000001</v>
      </c>
      <c r="O841" s="176">
        <v>18.281300000000002</v>
      </c>
      <c r="P841" s="176">
        <v>13.529500000000001</v>
      </c>
      <c r="Q841" s="176">
        <v>11.879899999999999</v>
      </c>
      <c r="R841" s="176">
        <v>26.448499999999999</v>
      </c>
      <c r="S841" s="118"/>
    </row>
    <row r="842" spans="1:19" x14ac:dyDescent="0.3">
      <c r="A842" s="172" t="s">
        <v>891</v>
      </c>
      <c r="B842" s="172" t="s">
        <v>908</v>
      </c>
      <c r="C842" s="172">
        <v>114616</v>
      </c>
      <c r="D842" s="175">
        <v>44158</v>
      </c>
      <c r="E842" s="176">
        <v>20.6099</v>
      </c>
      <c r="F842" s="176">
        <v>18.979199999999999</v>
      </c>
      <c r="G842" s="176">
        <v>18.979199999999999</v>
      </c>
      <c r="H842" s="176">
        <v>-38.238199999999999</v>
      </c>
      <c r="I842" s="176">
        <v>-111.1399</v>
      </c>
      <c r="J842" s="176">
        <v>-20.605</v>
      </c>
      <c r="K842" s="176">
        <v>-15.976800000000001</v>
      </c>
      <c r="L842" s="176">
        <v>10.184900000000001</v>
      </c>
      <c r="M842" s="176">
        <v>24.962299999999999</v>
      </c>
      <c r="N842" s="176">
        <v>29.656300000000002</v>
      </c>
      <c r="O842" s="176">
        <v>17.758500000000002</v>
      </c>
      <c r="P842" s="176">
        <v>13.161300000000001</v>
      </c>
      <c r="Q842" s="176">
        <v>7.7213000000000003</v>
      </c>
      <c r="R842" s="176">
        <v>25.794899999999998</v>
      </c>
      <c r="S842" s="118"/>
    </row>
    <row r="843" spans="1:19" x14ac:dyDescent="0.3">
      <c r="A843" s="172" t="s">
        <v>891</v>
      </c>
      <c r="B843" s="172" t="s">
        <v>909</v>
      </c>
      <c r="C843" s="172">
        <v>107693</v>
      </c>
      <c r="D843" s="175">
        <v>44158</v>
      </c>
      <c r="E843" s="176">
        <v>2178.4029999999998</v>
      </c>
      <c r="F843" s="176">
        <v>-21.713000000000001</v>
      </c>
      <c r="G843" s="176">
        <v>-21.713000000000001</v>
      </c>
      <c r="H843" s="176">
        <v>-47.544400000000003</v>
      </c>
      <c r="I843" s="176">
        <v>-103.4241</v>
      </c>
      <c r="J843" s="176">
        <v>-19.261700000000001</v>
      </c>
      <c r="K843" s="176">
        <v>-18.262699999999999</v>
      </c>
      <c r="L843" s="176">
        <v>9.4850999999999992</v>
      </c>
      <c r="M843" s="176">
        <v>25.570699999999999</v>
      </c>
      <c r="N843" s="176">
        <v>29.356300000000001</v>
      </c>
      <c r="O843" s="176">
        <v>17.984500000000001</v>
      </c>
      <c r="P843" s="176">
        <v>13.288</v>
      </c>
      <c r="Q843" s="176">
        <v>10.7355</v>
      </c>
      <c r="R843" s="176">
        <v>25.942399999999999</v>
      </c>
      <c r="S843" s="118"/>
    </row>
    <row r="844" spans="1:19" x14ac:dyDescent="0.3">
      <c r="A844" s="172" t="s">
        <v>891</v>
      </c>
      <c r="B844" s="172" t="s">
        <v>910</v>
      </c>
      <c r="C844" s="172">
        <v>115132</v>
      </c>
      <c r="D844" s="175">
        <v>44158</v>
      </c>
      <c r="E844" s="176">
        <v>20.284800000000001</v>
      </c>
      <c r="F844" s="176">
        <v>16.637</v>
      </c>
      <c r="G844" s="176">
        <v>16.637</v>
      </c>
      <c r="H844" s="176">
        <v>-40.728099999999998</v>
      </c>
      <c r="I844" s="176">
        <v>-107.1489</v>
      </c>
      <c r="J844" s="176">
        <v>-20.262599999999999</v>
      </c>
      <c r="K844" s="176">
        <v>-16.004100000000001</v>
      </c>
      <c r="L844" s="176">
        <v>10.831899999999999</v>
      </c>
      <c r="M844" s="176">
        <v>25.421099999999999</v>
      </c>
      <c r="N844" s="176">
        <v>29.811599999999999</v>
      </c>
      <c r="O844" s="176">
        <v>18.0853</v>
      </c>
      <c r="P844" s="176">
        <v>13.137</v>
      </c>
      <c r="Q844" s="176">
        <v>7.7096999999999998</v>
      </c>
      <c r="R844" s="176">
        <v>25.998799999999999</v>
      </c>
      <c r="S844" s="118"/>
    </row>
    <row r="845" spans="1:19" x14ac:dyDescent="0.3">
      <c r="A845" s="172" t="s">
        <v>891</v>
      </c>
      <c r="B845" s="172" t="s">
        <v>911</v>
      </c>
      <c r="C845" s="172">
        <v>115676</v>
      </c>
      <c r="D845" s="175">
        <v>44158</v>
      </c>
      <c r="E845" s="176">
        <v>15.6166</v>
      </c>
      <c r="F845" s="176">
        <v>32.966500000000003</v>
      </c>
      <c r="G845" s="176">
        <v>32.966500000000003</v>
      </c>
      <c r="H845" s="176">
        <v>-32.499699999999997</v>
      </c>
      <c r="I845" s="176">
        <v>-104.1024</v>
      </c>
      <c r="J845" s="176">
        <v>-18.3108</v>
      </c>
      <c r="K845" s="176">
        <v>-14.836499999999999</v>
      </c>
      <c r="L845" s="176">
        <v>10.584</v>
      </c>
      <c r="M845" s="176">
        <v>25.79</v>
      </c>
      <c r="N845" s="176">
        <v>29.737200000000001</v>
      </c>
      <c r="O845" s="176">
        <v>18.1295</v>
      </c>
      <c r="P845" s="176">
        <v>13.3095</v>
      </c>
      <c r="Q845" s="176">
        <v>4.9614000000000003</v>
      </c>
      <c r="R845" s="176">
        <v>26.486699999999999</v>
      </c>
      <c r="S845" s="118"/>
    </row>
    <row r="846" spans="1:19" x14ac:dyDescent="0.3">
      <c r="A846" s="172" t="s">
        <v>891</v>
      </c>
      <c r="B846" s="172" t="s">
        <v>912</v>
      </c>
      <c r="C846" s="172">
        <v>111954</v>
      </c>
      <c r="D846" s="175">
        <v>44158</v>
      </c>
      <c r="E846" s="176">
        <v>4494.5823</v>
      </c>
      <c r="F846" s="176">
        <v>-21.3505</v>
      </c>
      <c r="G846" s="176">
        <v>-21.3505</v>
      </c>
      <c r="H846" s="176">
        <v>-47.087400000000002</v>
      </c>
      <c r="I846" s="176">
        <v>-102.6511</v>
      </c>
      <c r="J846" s="176">
        <v>-18.887599999999999</v>
      </c>
      <c r="K846" s="176">
        <v>-17.8339</v>
      </c>
      <c r="L846" s="176">
        <v>9.8969000000000005</v>
      </c>
      <c r="M846" s="176">
        <v>25.905200000000001</v>
      </c>
      <c r="N846" s="176">
        <v>29.747900000000001</v>
      </c>
      <c r="O846" s="176">
        <v>18.117799999999999</v>
      </c>
      <c r="P846" s="176">
        <v>13.3597</v>
      </c>
      <c r="Q846" s="176">
        <v>10.2272</v>
      </c>
      <c r="R846" s="176">
        <v>26.2502</v>
      </c>
      <c r="S846" s="118"/>
    </row>
    <row r="847" spans="1:19" x14ac:dyDescent="0.3">
      <c r="A847" s="172" t="s">
        <v>891</v>
      </c>
      <c r="B847" s="172" t="s">
        <v>913</v>
      </c>
      <c r="C847" s="172">
        <v>105463</v>
      </c>
      <c r="D847" s="175">
        <v>44158</v>
      </c>
      <c r="E847" s="176">
        <v>4408.4669000000004</v>
      </c>
      <c r="F847" s="176">
        <v>-22.2637</v>
      </c>
      <c r="G847" s="176">
        <v>-22.2637</v>
      </c>
      <c r="H847" s="176">
        <v>-48.338799999999999</v>
      </c>
      <c r="I847" s="176">
        <v>-104.7317</v>
      </c>
      <c r="J847" s="176">
        <v>-19.791399999999999</v>
      </c>
      <c r="K847" s="176">
        <v>-18.658000000000001</v>
      </c>
      <c r="L847" s="176">
        <v>9.3742000000000001</v>
      </c>
      <c r="M847" s="176">
        <v>25.402200000000001</v>
      </c>
      <c r="N847" s="176">
        <v>29.201799999999999</v>
      </c>
      <c r="O847" s="176">
        <v>18.084199999999999</v>
      </c>
      <c r="P847" s="176">
        <v>13.491400000000001</v>
      </c>
      <c r="Q847" s="176">
        <v>11.9602</v>
      </c>
      <c r="R847" s="176">
        <v>25.941800000000001</v>
      </c>
      <c r="S847" s="118"/>
    </row>
    <row r="848" spans="1:19" x14ac:dyDescent="0.3">
      <c r="A848" s="177" t="s">
        <v>27</v>
      </c>
      <c r="B848" s="172"/>
      <c r="C848" s="172"/>
      <c r="D848" s="172"/>
      <c r="E848" s="172"/>
      <c r="F848" s="178">
        <v>-26.956027272727273</v>
      </c>
      <c r="G848" s="178">
        <v>-26.956027272727273</v>
      </c>
      <c r="H848" s="178">
        <v>-58.550431818181821</v>
      </c>
      <c r="I848" s="178">
        <v>-107.95986818181818</v>
      </c>
      <c r="J848" s="178">
        <v>-22.477540909090916</v>
      </c>
      <c r="K848" s="178">
        <v>-19.256436363636364</v>
      </c>
      <c r="L848" s="178">
        <v>9.0330999999999975</v>
      </c>
      <c r="M848" s="178">
        <v>25.748395454545456</v>
      </c>
      <c r="N848" s="178">
        <v>29.903959090909094</v>
      </c>
      <c r="O848" s="178">
        <v>17.919568181818189</v>
      </c>
      <c r="P848" s="178">
        <v>13.555031818181819</v>
      </c>
      <c r="Q848" s="178">
        <v>7.7008000000000001</v>
      </c>
      <c r="R848" s="178">
        <v>26.230113636363637</v>
      </c>
      <c r="S848" s="118"/>
    </row>
    <row r="849" spans="1:19" x14ac:dyDescent="0.3">
      <c r="A849" s="177" t="s">
        <v>408</v>
      </c>
      <c r="B849" s="172"/>
      <c r="C849" s="172"/>
      <c r="D849" s="172"/>
      <c r="E849" s="172"/>
      <c r="F849" s="178">
        <v>-21.309899999999999</v>
      </c>
      <c r="G849" s="178">
        <v>-21.309899999999999</v>
      </c>
      <c r="H849" s="178">
        <v>-46.742350000000002</v>
      </c>
      <c r="I849" s="178">
        <v>-103.2801</v>
      </c>
      <c r="J849" s="178">
        <v>-18.855049999999999</v>
      </c>
      <c r="K849" s="178">
        <v>-17.722099999999998</v>
      </c>
      <c r="L849" s="178">
        <v>9.86965</v>
      </c>
      <c r="M849" s="178">
        <v>25.680349999999997</v>
      </c>
      <c r="N849" s="178">
        <v>29.605249999999998</v>
      </c>
      <c r="O849" s="178">
        <v>18.08475</v>
      </c>
      <c r="P849" s="178">
        <v>13.3743</v>
      </c>
      <c r="Q849" s="178">
        <v>7.7843499999999999</v>
      </c>
      <c r="R849" s="178">
        <v>25.959099999999999</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914</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915</v>
      </c>
      <c r="B852" s="172" t="s">
        <v>916</v>
      </c>
      <c r="C852" s="172">
        <v>100034</v>
      </c>
      <c r="D852" s="175">
        <v>44158</v>
      </c>
      <c r="E852" s="176">
        <v>553.10378748106098</v>
      </c>
      <c r="F852" s="176">
        <v>1.0732999999999999</v>
      </c>
      <c r="G852" s="176">
        <v>1.0732999999999999</v>
      </c>
      <c r="H852" s="176">
        <v>3.3592</v>
      </c>
      <c r="I852" s="176">
        <v>4.1909000000000001</v>
      </c>
      <c r="J852" s="176">
        <v>9.4376999999999995</v>
      </c>
      <c r="K852" s="176">
        <v>16.239599999999999</v>
      </c>
      <c r="L852" s="176">
        <v>45.252499999999998</v>
      </c>
      <c r="M852" s="176">
        <v>3.0897999999999999</v>
      </c>
      <c r="N852" s="176">
        <v>11.006399999999999</v>
      </c>
      <c r="O852" s="176">
        <v>1.4666999999999999</v>
      </c>
      <c r="P852" s="176">
        <v>9.7753999999999994</v>
      </c>
      <c r="Q852" s="176">
        <v>16.854099999999999</v>
      </c>
      <c r="R852" s="176">
        <v>10.2605</v>
      </c>
      <c r="S852" s="118"/>
    </row>
    <row r="853" spans="1:19" x14ac:dyDescent="0.3">
      <c r="A853" s="172" t="s">
        <v>915</v>
      </c>
      <c r="B853" s="172" t="s">
        <v>917</v>
      </c>
      <c r="C853" s="172">
        <v>119433</v>
      </c>
      <c r="D853" s="175">
        <v>44158</v>
      </c>
      <c r="E853" s="176">
        <v>236.907763802506</v>
      </c>
      <c r="F853" s="176">
        <v>1.0780000000000001</v>
      </c>
      <c r="G853" s="176">
        <v>1.0780000000000001</v>
      </c>
      <c r="H853" s="176">
        <v>3.3828</v>
      </c>
      <c r="I853" s="176">
        <v>4.2271999999999998</v>
      </c>
      <c r="J853" s="176">
        <v>9.5192999999999994</v>
      </c>
      <c r="K853" s="176">
        <v>16.518699999999999</v>
      </c>
      <c r="L853" s="176">
        <v>45.9754</v>
      </c>
      <c r="M853" s="176">
        <v>3.8346</v>
      </c>
      <c r="N853" s="176">
        <v>12.056900000000001</v>
      </c>
      <c r="O853" s="176">
        <v>2.7633999999999999</v>
      </c>
      <c r="P853" s="176">
        <v>11.1434</v>
      </c>
      <c r="Q853" s="176">
        <v>14.9428</v>
      </c>
      <c r="R853" s="176">
        <v>11.720800000000001</v>
      </c>
      <c r="S853" s="118"/>
    </row>
    <row r="854" spans="1:19" x14ac:dyDescent="0.3">
      <c r="A854" s="172" t="s">
        <v>915</v>
      </c>
      <c r="B854" s="172" t="s">
        <v>918</v>
      </c>
      <c r="C854" s="172">
        <v>145110</v>
      </c>
      <c r="D854" s="175">
        <v>44158</v>
      </c>
      <c r="E854" s="176">
        <v>14.48</v>
      </c>
      <c r="F854" s="176">
        <v>0.69540000000000002</v>
      </c>
      <c r="G854" s="176">
        <v>0.69540000000000002</v>
      </c>
      <c r="H854" s="176">
        <v>3.9483000000000001</v>
      </c>
      <c r="I854" s="176">
        <v>5.7706</v>
      </c>
      <c r="J854" s="176">
        <v>10.9579</v>
      </c>
      <c r="K854" s="176">
        <v>12.597200000000001</v>
      </c>
      <c r="L854" s="176">
        <v>39.903399999999998</v>
      </c>
      <c r="M854" s="176">
        <v>12.248100000000001</v>
      </c>
      <c r="N854" s="176">
        <v>21.0702</v>
      </c>
      <c r="O854" s="176"/>
      <c r="P854" s="176"/>
      <c r="Q854" s="176">
        <v>19.3734</v>
      </c>
      <c r="R854" s="176">
        <v>19.6768</v>
      </c>
      <c r="S854" s="120"/>
    </row>
    <row r="855" spans="1:19" x14ac:dyDescent="0.3">
      <c r="A855" s="172" t="s">
        <v>915</v>
      </c>
      <c r="B855" s="172" t="s">
        <v>919</v>
      </c>
      <c r="C855" s="172">
        <v>145112</v>
      </c>
      <c r="D855" s="175">
        <v>44158</v>
      </c>
      <c r="E855" s="176">
        <v>13.95</v>
      </c>
      <c r="F855" s="176">
        <v>0.64939999999999998</v>
      </c>
      <c r="G855" s="176">
        <v>0.64939999999999998</v>
      </c>
      <c r="H855" s="176">
        <v>3.8719000000000001</v>
      </c>
      <c r="I855" s="176">
        <v>5.6818</v>
      </c>
      <c r="J855" s="176">
        <v>10.802199999999999</v>
      </c>
      <c r="K855" s="176">
        <v>12.138299999999999</v>
      </c>
      <c r="L855" s="176">
        <v>38.805999999999997</v>
      </c>
      <c r="M855" s="176">
        <v>10.8903</v>
      </c>
      <c r="N855" s="176">
        <v>19.128900000000002</v>
      </c>
      <c r="O855" s="176"/>
      <c r="P855" s="176"/>
      <c r="Q855" s="176">
        <v>17.262899999999998</v>
      </c>
      <c r="R855" s="176">
        <v>17.530200000000001</v>
      </c>
      <c r="S855" s="118" t="s">
        <v>1906</v>
      </c>
    </row>
    <row r="856" spans="1:19" x14ac:dyDescent="0.3">
      <c r="A856" s="172" t="s">
        <v>915</v>
      </c>
      <c r="B856" s="172" t="s">
        <v>920</v>
      </c>
      <c r="C856" s="172">
        <v>119350</v>
      </c>
      <c r="D856" s="175">
        <v>44158</v>
      </c>
      <c r="E856" s="176">
        <v>43.02</v>
      </c>
      <c r="F856" s="176">
        <v>0.79659999999999997</v>
      </c>
      <c r="G856" s="176">
        <v>0.79659999999999997</v>
      </c>
      <c r="H856" s="176">
        <v>2.1124999999999998</v>
      </c>
      <c r="I856" s="176">
        <v>3.2397</v>
      </c>
      <c r="J856" s="176">
        <v>9.2710000000000008</v>
      </c>
      <c r="K856" s="176">
        <v>13.329800000000001</v>
      </c>
      <c r="L856" s="176">
        <v>38.684699999999999</v>
      </c>
      <c r="M856" s="176">
        <v>5.0037000000000003</v>
      </c>
      <c r="N856" s="176">
        <v>13.899900000000001</v>
      </c>
      <c r="O856" s="176">
        <v>3.4626000000000001</v>
      </c>
      <c r="P856" s="176">
        <v>9.4710999999999999</v>
      </c>
      <c r="Q856" s="176">
        <v>11.3215</v>
      </c>
      <c r="R856" s="176">
        <v>11.665800000000001</v>
      </c>
      <c r="S856" s="118" t="s">
        <v>1906</v>
      </c>
    </row>
    <row r="857" spans="1:19" x14ac:dyDescent="0.3">
      <c r="A857" s="172" t="s">
        <v>915</v>
      </c>
      <c r="B857" s="172" t="s">
        <v>921</v>
      </c>
      <c r="C857" s="172">
        <v>110603</v>
      </c>
      <c r="D857" s="175">
        <v>44158</v>
      </c>
      <c r="E857" s="176">
        <v>39.32</v>
      </c>
      <c r="F857" s="176">
        <v>0.76880000000000004</v>
      </c>
      <c r="G857" s="176">
        <v>0.76880000000000004</v>
      </c>
      <c r="H857" s="176">
        <v>2.0768</v>
      </c>
      <c r="I857" s="176">
        <v>3.1749999999999998</v>
      </c>
      <c r="J857" s="176">
        <v>9.1616</v>
      </c>
      <c r="K857" s="176">
        <v>12.9885</v>
      </c>
      <c r="L857" s="176">
        <v>37.868200000000002</v>
      </c>
      <c r="M857" s="176">
        <v>4.0762</v>
      </c>
      <c r="N857" s="176">
        <v>12.5358</v>
      </c>
      <c r="O857" s="176">
        <v>2.2210999999999999</v>
      </c>
      <c r="P857" s="176">
        <v>8.1532999999999998</v>
      </c>
      <c r="Q857" s="176">
        <v>11.9817</v>
      </c>
      <c r="R857" s="176">
        <v>10.320399999999999</v>
      </c>
      <c r="S857" s="118" t="s">
        <v>1906</v>
      </c>
    </row>
    <row r="858" spans="1:19" x14ac:dyDescent="0.3">
      <c r="A858" s="172" t="s">
        <v>915</v>
      </c>
      <c r="B858" s="172" t="s">
        <v>922</v>
      </c>
      <c r="C858" s="172">
        <v>118278</v>
      </c>
      <c r="D858" s="175">
        <v>44158</v>
      </c>
      <c r="E858" s="176">
        <v>122.5</v>
      </c>
      <c r="F858" s="176">
        <v>0.77329999999999999</v>
      </c>
      <c r="G858" s="176">
        <v>0.77329999999999999</v>
      </c>
      <c r="H858" s="176">
        <v>2.7425999999999999</v>
      </c>
      <c r="I858" s="176">
        <v>4.2731000000000003</v>
      </c>
      <c r="J858" s="176">
        <v>9.4726999999999997</v>
      </c>
      <c r="K858" s="176">
        <v>13.394399999999999</v>
      </c>
      <c r="L858" s="176">
        <v>43.610799999999998</v>
      </c>
      <c r="M858" s="176">
        <v>7.92</v>
      </c>
      <c r="N858" s="176">
        <v>20.642099999999999</v>
      </c>
      <c r="O858" s="176">
        <v>7.7621000000000002</v>
      </c>
      <c r="P858" s="176">
        <v>14.0707</v>
      </c>
      <c r="Q858" s="176">
        <v>20.693300000000001</v>
      </c>
      <c r="R858" s="176">
        <v>15.402799999999999</v>
      </c>
      <c r="S858" s="118" t="s">
        <v>1906</v>
      </c>
    </row>
    <row r="859" spans="1:19" x14ac:dyDescent="0.3">
      <c r="A859" s="172" t="s">
        <v>915</v>
      </c>
      <c r="B859" s="172" t="s">
        <v>923</v>
      </c>
      <c r="C859" s="172">
        <v>102920</v>
      </c>
      <c r="D859" s="175">
        <v>44158</v>
      </c>
      <c r="E859" s="176">
        <v>112.69</v>
      </c>
      <c r="F859" s="176">
        <v>0.76900000000000002</v>
      </c>
      <c r="G859" s="176">
        <v>0.76900000000000002</v>
      </c>
      <c r="H859" s="176">
        <v>2.7162999999999999</v>
      </c>
      <c r="I859" s="176">
        <v>4.2267999999999999</v>
      </c>
      <c r="J859" s="176">
        <v>9.3758999999999997</v>
      </c>
      <c r="K859" s="176">
        <v>13.0631</v>
      </c>
      <c r="L859" s="176">
        <v>42.753999999999998</v>
      </c>
      <c r="M859" s="176">
        <v>6.9774000000000003</v>
      </c>
      <c r="N859" s="176">
        <v>19.2361</v>
      </c>
      <c r="O859" s="176">
        <v>6.4939999999999998</v>
      </c>
      <c r="P859" s="176">
        <v>12.711399999999999</v>
      </c>
      <c r="Q859" s="176">
        <v>16.663499999999999</v>
      </c>
      <c r="R859" s="176">
        <v>14.078200000000001</v>
      </c>
      <c r="S859" s="118" t="s">
        <v>1903</v>
      </c>
    </row>
    <row r="860" spans="1:19" x14ac:dyDescent="0.3">
      <c r="A860" s="172" t="s">
        <v>915</v>
      </c>
      <c r="B860" s="172" t="s">
        <v>924</v>
      </c>
      <c r="C860" s="172">
        <v>119218</v>
      </c>
      <c r="D860" s="175">
        <v>44158</v>
      </c>
      <c r="E860" s="176">
        <v>265.22800000000001</v>
      </c>
      <c r="F860" s="176">
        <v>0.63670000000000004</v>
      </c>
      <c r="G860" s="176">
        <v>0.63670000000000004</v>
      </c>
      <c r="H860" s="176">
        <v>2.4302999999999999</v>
      </c>
      <c r="I860" s="176">
        <v>4.1233000000000004</v>
      </c>
      <c r="J860" s="176">
        <v>8.6577000000000002</v>
      </c>
      <c r="K860" s="176">
        <v>10.236499999999999</v>
      </c>
      <c r="L860" s="176">
        <v>38.942100000000003</v>
      </c>
      <c r="M860" s="176">
        <v>3.8208000000000002</v>
      </c>
      <c r="N860" s="176">
        <v>8.9237000000000002</v>
      </c>
      <c r="O860" s="176">
        <v>4.6012000000000004</v>
      </c>
      <c r="P860" s="176">
        <v>12.1031</v>
      </c>
      <c r="Q860" s="176">
        <v>14.5647</v>
      </c>
      <c r="R860" s="176">
        <v>11.6509</v>
      </c>
      <c r="S860" s="118" t="s">
        <v>1903</v>
      </c>
    </row>
    <row r="861" spans="1:19" x14ac:dyDescent="0.3">
      <c r="A861" s="172" t="s">
        <v>915</v>
      </c>
      <c r="B861" s="172" t="s">
        <v>925</v>
      </c>
      <c r="C861" s="172">
        <v>103819</v>
      </c>
      <c r="D861" s="175">
        <v>44158</v>
      </c>
      <c r="E861" s="176">
        <v>248.41200000000001</v>
      </c>
      <c r="F861" s="176">
        <v>0.62870000000000004</v>
      </c>
      <c r="G861" s="176">
        <v>0.62870000000000004</v>
      </c>
      <c r="H861" s="176">
        <v>2.4037000000000002</v>
      </c>
      <c r="I861" s="176">
        <v>4.0861000000000001</v>
      </c>
      <c r="J861" s="176">
        <v>8.5707000000000004</v>
      </c>
      <c r="K861" s="176">
        <v>9.9736999999999991</v>
      </c>
      <c r="L861" s="176">
        <v>38.274000000000001</v>
      </c>
      <c r="M861" s="176">
        <v>3.0747</v>
      </c>
      <c r="N861" s="176">
        <v>7.9066999999999998</v>
      </c>
      <c r="O861" s="176">
        <v>3.5796999999999999</v>
      </c>
      <c r="P861" s="176">
        <v>10.992000000000001</v>
      </c>
      <c r="Q861" s="176">
        <v>16.932300000000001</v>
      </c>
      <c r="R861" s="176">
        <v>10.587999999999999</v>
      </c>
      <c r="S861" s="118" t="s">
        <v>1906</v>
      </c>
    </row>
    <row r="862" spans="1:19" x14ac:dyDescent="0.3">
      <c r="A862" s="172" t="s">
        <v>915</v>
      </c>
      <c r="B862" s="172" t="s">
        <v>926</v>
      </c>
      <c r="C862" s="172">
        <v>140175</v>
      </c>
      <c r="D862" s="175">
        <v>44158</v>
      </c>
      <c r="E862" s="176">
        <v>39.481999999999999</v>
      </c>
      <c r="F862" s="176">
        <v>0.38650000000000001</v>
      </c>
      <c r="G862" s="176">
        <v>0.38650000000000001</v>
      </c>
      <c r="H862" s="176">
        <v>1.8680000000000001</v>
      </c>
      <c r="I862" s="176">
        <v>3.4209999999999998</v>
      </c>
      <c r="J862" s="176">
        <v>7.9923000000000002</v>
      </c>
      <c r="K862" s="176">
        <v>11.474399999999999</v>
      </c>
      <c r="L862" s="176">
        <v>39.251600000000003</v>
      </c>
      <c r="M862" s="176">
        <v>5.4766000000000004</v>
      </c>
      <c r="N862" s="176">
        <v>13.5486</v>
      </c>
      <c r="O862" s="176">
        <v>7.9913999999999996</v>
      </c>
      <c r="P862" s="176">
        <v>11.8262</v>
      </c>
      <c r="Q862" s="176">
        <v>13.731</v>
      </c>
      <c r="R862" s="176">
        <v>13.4633</v>
      </c>
      <c r="S862" s="118" t="s">
        <v>1906</v>
      </c>
    </row>
    <row r="863" spans="1:19" x14ac:dyDescent="0.3">
      <c r="A863" s="172" t="s">
        <v>915</v>
      </c>
      <c r="B863" s="172" t="s">
        <v>927</v>
      </c>
      <c r="C863" s="172">
        <v>140172</v>
      </c>
      <c r="D863" s="175">
        <v>44158</v>
      </c>
      <c r="E863" s="176">
        <v>36.057000000000002</v>
      </c>
      <c r="F863" s="176">
        <v>0.37580000000000002</v>
      </c>
      <c r="G863" s="176">
        <v>0.37580000000000002</v>
      </c>
      <c r="H863" s="176">
        <v>1.83</v>
      </c>
      <c r="I863" s="176">
        <v>3.3744000000000001</v>
      </c>
      <c r="J863" s="176">
        <v>7.8742999999999999</v>
      </c>
      <c r="K863" s="176">
        <v>11.054</v>
      </c>
      <c r="L863" s="176">
        <v>38.181199999999997</v>
      </c>
      <c r="M863" s="176">
        <v>4.2470999999999997</v>
      </c>
      <c r="N863" s="176">
        <v>11.790800000000001</v>
      </c>
      <c r="O863" s="176">
        <v>6.4531999999999998</v>
      </c>
      <c r="P863" s="176">
        <v>10.5542</v>
      </c>
      <c r="Q863" s="176">
        <v>10.001099999999999</v>
      </c>
      <c r="R863" s="176">
        <v>11.726100000000001</v>
      </c>
      <c r="S863" s="118" t="s">
        <v>1906</v>
      </c>
    </row>
    <row r="864" spans="1:19" x14ac:dyDescent="0.3">
      <c r="A864" s="172" t="s">
        <v>915</v>
      </c>
      <c r="B864" s="172" t="s">
        <v>928</v>
      </c>
      <c r="C864" s="172">
        <v>135677</v>
      </c>
      <c r="D864" s="175">
        <v>44158</v>
      </c>
      <c r="E864" s="176">
        <v>17.597799999999999</v>
      </c>
      <c r="F864" s="176">
        <v>1.0073000000000001</v>
      </c>
      <c r="G864" s="176">
        <v>1.0073000000000001</v>
      </c>
      <c r="H864" s="176">
        <v>2.6865000000000001</v>
      </c>
      <c r="I864" s="176">
        <v>3.95</v>
      </c>
      <c r="J864" s="176">
        <v>7.5792000000000002</v>
      </c>
      <c r="K864" s="176">
        <v>12.305400000000001</v>
      </c>
      <c r="L864" s="176">
        <v>36.157400000000003</v>
      </c>
      <c r="M864" s="176">
        <v>-0.37869999999999998</v>
      </c>
      <c r="N864" s="176">
        <v>5.8947000000000003</v>
      </c>
      <c r="O864" s="176">
        <v>4.1665999999999999</v>
      </c>
      <c r="P864" s="176"/>
      <c r="Q864" s="176">
        <v>12.0512</v>
      </c>
      <c r="R864" s="176">
        <v>10.2018</v>
      </c>
      <c r="S864" s="118" t="s">
        <v>1906</v>
      </c>
    </row>
    <row r="865" spans="1:19" x14ac:dyDescent="0.3">
      <c r="A865" s="172" t="s">
        <v>915</v>
      </c>
      <c r="B865" s="172" t="s">
        <v>929</v>
      </c>
      <c r="C865" s="172">
        <v>135678</v>
      </c>
      <c r="D865" s="175">
        <v>44158</v>
      </c>
      <c r="E865" s="176">
        <v>16.112100000000002</v>
      </c>
      <c r="F865" s="176">
        <v>0.99160000000000004</v>
      </c>
      <c r="G865" s="176">
        <v>0.99160000000000004</v>
      </c>
      <c r="H865" s="176">
        <v>2.6333000000000002</v>
      </c>
      <c r="I865" s="176">
        <v>3.8753000000000002</v>
      </c>
      <c r="J865" s="176">
        <v>7.4097</v>
      </c>
      <c r="K865" s="176">
        <v>11.673999999999999</v>
      </c>
      <c r="L865" s="176">
        <v>34.756</v>
      </c>
      <c r="M865" s="176">
        <v>-1.92</v>
      </c>
      <c r="N865" s="176">
        <v>3.8860000000000001</v>
      </c>
      <c r="O865" s="176">
        <v>2.3458999999999999</v>
      </c>
      <c r="P865" s="176"/>
      <c r="Q865" s="176">
        <v>10.079000000000001</v>
      </c>
      <c r="R865" s="176">
        <v>8.1015999999999995</v>
      </c>
      <c r="S865" s="118" t="s">
        <v>1906</v>
      </c>
    </row>
    <row r="866" spans="1:19" x14ac:dyDescent="0.3">
      <c r="A866" s="172" t="s">
        <v>915</v>
      </c>
      <c r="B866" s="172" t="s">
        <v>930</v>
      </c>
      <c r="C866" s="172">
        <v>102883</v>
      </c>
      <c r="D866" s="175">
        <v>44158</v>
      </c>
      <c r="E866" s="176">
        <v>82.475300000000004</v>
      </c>
      <c r="F866" s="176">
        <v>0.46410000000000001</v>
      </c>
      <c r="G866" s="176">
        <v>0.46410000000000001</v>
      </c>
      <c r="H866" s="176">
        <v>2.8889</v>
      </c>
      <c r="I866" s="176">
        <v>5.6078999999999999</v>
      </c>
      <c r="J866" s="176">
        <v>10.374599999999999</v>
      </c>
      <c r="K866" s="176">
        <v>13.601599999999999</v>
      </c>
      <c r="L866" s="176">
        <v>49.121600000000001</v>
      </c>
      <c r="M866" s="176">
        <v>1.9487000000000001</v>
      </c>
      <c r="N866" s="176">
        <v>5.1509</v>
      </c>
      <c r="O866" s="176">
        <v>1.0238</v>
      </c>
      <c r="P866" s="176">
        <v>6.0288000000000004</v>
      </c>
      <c r="Q866" s="176">
        <v>14.345000000000001</v>
      </c>
      <c r="R866" s="176">
        <v>4.9943999999999997</v>
      </c>
      <c r="S866" s="118" t="s">
        <v>1906</v>
      </c>
    </row>
    <row r="867" spans="1:19" x14ac:dyDescent="0.3">
      <c r="A867" s="172" t="s">
        <v>915</v>
      </c>
      <c r="B867" s="172" t="s">
        <v>931</v>
      </c>
      <c r="C867" s="172">
        <v>118510</v>
      </c>
      <c r="D867" s="175">
        <v>44158</v>
      </c>
      <c r="E867" s="176">
        <v>87.548199999999994</v>
      </c>
      <c r="F867" s="176">
        <v>0.47110000000000002</v>
      </c>
      <c r="G867" s="176">
        <v>0.47110000000000002</v>
      </c>
      <c r="H867" s="176">
        <v>2.9125000000000001</v>
      </c>
      <c r="I867" s="176">
        <v>5.6424000000000003</v>
      </c>
      <c r="J867" s="176">
        <v>10.454499999999999</v>
      </c>
      <c r="K867" s="176">
        <v>13.8621</v>
      </c>
      <c r="L867" s="176">
        <v>49.842300000000002</v>
      </c>
      <c r="M867" s="176">
        <v>2.7132999999999998</v>
      </c>
      <c r="N867" s="176">
        <v>6.1765999999999996</v>
      </c>
      <c r="O867" s="176">
        <v>1.855</v>
      </c>
      <c r="P867" s="176">
        <v>6.8880999999999997</v>
      </c>
      <c r="Q867" s="176">
        <v>12.032299999999999</v>
      </c>
      <c r="R867" s="176">
        <v>5.8815999999999997</v>
      </c>
      <c r="S867" s="118" t="s">
        <v>1903</v>
      </c>
    </row>
    <row r="868" spans="1:19" x14ac:dyDescent="0.3">
      <c r="A868" s="172" t="s">
        <v>915</v>
      </c>
      <c r="B868" s="172" t="s">
        <v>932</v>
      </c>
      <c r="C868" s="172">
        <v>130498</v>
      </c>
      <c r="D868" s="175">
        <v>44158</v>
      </c>
      <c r="E868" s="176">
        <v>120.94199999999999</v>
      </c>
      <c r="F868" s="176">
        <v>0.87829999999999997</v>
      </c>
      <c r="G868" s="176">
        <v>0.87829999999999997</v>
      </c>
      <c r="H868" s="176">
        <v>2.9977</v>
      </c>
      <c r="I868" s="176">
        <v>5.6113999999999997</v>
      </c>
      <c r="J868" s="176">
        <v>9.1692</v>
      </c>
      <c r="K868" s="176">
        <v>7.7309999999999999</v>
      </c>
      <c r="L868" s="176">
        <v>41.4146</v>
      </c>
      <c r="M868" s="176">
        <v>2.5009999999999999</v>
      </c>
      <c r="N868" s="176">
        <v>4.4124999999999996</v>
      </c>
      <c r="O868" s="176">
        <v>2.2225000000000001</v>
      </c>
      <c r="P868" s="176">
        <v>7.0877999999999997</v>
      </c>
      <c r="Q868" s="176">
        <v>7.7789999999999999</v>
      </c>
      <c r="R868" s="176">
        <v>6.6651999999999996</v>
      </c>
      <c r="S868" s="118" t="s">
        <v>1903</v>
      </c>
    </row>
    <row r="869" spans="1:19" x14ac:dyDescent="0.3">
      <c r="A869" s="172" t="s">
        <v>915</v>
      </c>
      <c r="B869" s="172" t="s">
        <v>933</v>
      </c>
      <c r="C869" s="172">
        <v>130496</v>
      </c>
      <c r="D869" s="175">
        <v>44158</v>
      </c>
      <c r="E869" s="176">
        <v>160.64166193111299</v>
      </c>
      <c r="F869" s="176">
        <v>0.87509999999999999</v>
      </c>
      <c r="G869" s="176">
        <v>0.87509999999999999</v>
      </c>
      <c r="H869" s="176">
        <v>2.9870000000000001</v>
      </c>
      <c r="I869" s="176">
        <v>5.5974000000000004</v>
      </c>
      <c r="J869" s="176">
        <v>9.1303000000000001</v>
      </c>
      <c r="K869" s="176">
        <v>7.6459999999999999</v>
      </c>
      <c r="L869" s="176">
        <v>41.179699999999997</v>
      </c>
      <c r="M869" s="176">
        <v>2.2502</v>
      </c>
      <c r="N869" s="176">
        <v>4.0914999999999999</v>
      </c>
      <c r="O869" s="176">
        <v>2.0251999999999999</v>
      </c>
      <c r="P869" s="176">
        <v>6.9101999999999997</v>
      </c>
      <c r="Q869" s="176">
        <v>10.9244</v>
      </c>
      <c r="R869" s="176">
        <v>6.4180000000000001</v>
      </c>
      <c r="S869" s="118" t="s">
        <v>1895</v>
      </c>
    </row>
    <row r="870" spans="1:19" x14ac:dyDescent="0.3">
      <c r="A870" s="172" t="s">
        <v>915</v>
      </c>
      <c r="B870" s="172" t="s">
        <v>934</v>
      </c>
      <c r="C870" s="172">
        <v>146772</v>
      </c>
      <c r="D870" s="175">
        <v>44158</v>
      </c>
      <c r="E870" s="176">
        <v>11.526</v>
      </c>
      <c r="F870" s="176">
        <v>0.7984</v>
      </c>
      <c r="G870" s="176">
        <v>0.7984</v>
      </c>
      <c r="H870" s="176">
        <v>2.5655000000000001</v>
      </c>
      <c r="I870" s="176">
        <v>3.9483000000000001</v>
      </c>
      <c r="J870" s="176">
        <v>9.7128999999999994</v>
      </c>
      <c r="K870" s="176">
        <v>13.738200000000001</v>
      </c>
      <c r="L870" s="176">
        <v>41.108199999999997</v>
      </c>
      <c r="M870" s="176">
        <v>3.6362000000000001</v>
      </c>
      <c r="N870" s="176">
        <v>12.080299999999999</v>
      </c>
      <c r="O870" s="176"/>
      <c r="P870" s="176"/>
      <c r="Q870" s="176">
        <v>8.9305000000000003</v>
      </c>
      <c r="R870" s="176"/>
      <c r="S870" s="118" t="s">
        <v>1895</v>
      </c>
    </row>
    <row r="871" spans="1:19" x14ac:dyDescent="0.3">
      <c r="A871" s="172" t="s">
        <v>915</v>
      </c>
      <c r="B871" s="172" t="s">
        <v>935</v>
      </c>
      <c r="C871" s="172">
        <v>146771</v>
      </c>
      <c r="D871" s="175">
        <v>44158</v>
      </c>
      <c r="E871" s="176">
        <v>11.2189</v>
      </c>
      <c r="F871" s="176">
        <v>0.7843</v>
      </c>
      <c r="G871" s="176">
        <v>0.7843</v>
      </c>
      <c r="H871" s="176">
        <v>2.5175000000000001</v>
      </c>
      <c r="I871" s="176">
        <v>3.8805999999999998</v>
      </c>
      <c r="J871" s="176">
        <v>9.5564</v>
      </c>
      <c r="K871" s="176">
        <v>13.2502</v>
      </c>
      <c r="L871" s="176">
        <v>39.923200000000001</v>
      </c>
      <c r="M871" s="176">
        <v>2.3323</v>
      </c>
      <c r="N871" s="176">
        <v>10.2378</v>
      </c>
      <c r="O871" s="176"/>
      <c r="P871" s="176"/>
      <c r="Q871" s="176">
        <v>7.173</v>
      </c>
      <c r="R871" s="176"/>
      <c r="S871" s="118" t="s">
        <v>1906</v>
      </c>
    </row>
    <row r="872" spans="1:19" x14ac:dyDescent="0.3">
      <c r="A872" s="172" t="s">
        <v>915</v>
      </c>
      <c r="B872" s="172" t="s">
        <v>936</v>
      </c>
      <c r="C872" s="172">
        <v>100349</v>
      </c>
      <c r="D872" s="175">
        <v>44158</v>
      </c>
      <c r="E872" s="176">
        <v>340.11</v>
      </c>
      <c r="F872" s="176">
        <v>0.58260000000000001</v>
      </c>
      <c r="G872" s="176">
        <v>0.58260000000000001</v>
      </c>
      <c r="H872" s="176">
        <v>2.7212000000000001</v>
      </c>
      <c r="I872" s="176">
        <v>4.7137000000000002</v>
      </c>
      <c r="J872" s="176">
        <v>9.5503</v>
      </c>
      <c r="K872" s="176">
        <v>6.9259000000000004</v>
      </c>
      <c r="L872" s="176">
        <v>36.131100000000004</v>
      </c>
      <c r="M872" s="176">
        <v>1.6042000000000001</v>
      </c>
      <c r="N872" s="176">
        <v>4.2068000000000003</v>
      </c>
      <c r="O872" s="176">
        <v>1.0396000000000001</v>
      </c>
      <c r="P872" s="176">
        <v>8.2767999999999997</v>
      </c>
      <c r="Q872" s="176">
        <v>17.058</v>
      </c>
      <c r="R872" s="176">
        <v>5.4626999999999999</v>
      </c>
      <c r="S872" s="118" t="s">
        <v>1906</v>
      </c>
    </row>
    <row r="873" spans="1:19" x14ac:dyDescent="0.3">
      <c r="A873" s="172" t="s">
        <v>915</v>
      </c>
      <c r="B873" s="172" t="s">
        <v>937</v>
      </c>
      <c r="C873" s="172">
        <v>120596</v>
      </c>
      <c r="D873" s="175">
        <v>44158</v>
      </c>
      <c r="E873" s="176">
        <v>365.39</v>
      </c>
      <c r="F873" s="176">
        <v>0.58909999999999996</v>
      </c>
      <c r="G873" s="176">
        <v>0.58909999999999996</v>
      </c>
      <c r="H873" s="176">
        <v>2.7414999999999998</v>
      </c>
      <c r="I873" s="176">
        <v>4.7412999999999998</v>
      </c>
      <c r="J873" s="176">
        <v>9.6213999999999995</v>
      </c>
      <c r="K873" s="176">
        <v>7.1430999999999996</v>
      </c>
      <c r="L873" s="176">
        <v>36.691499999999998</v>
      </c>
      <c r="M873" s="176">
        <v>2.1956000000000002</v>
      </c>
      <c r="N873" s="176">
        <v>5.0000999999999998</v>
      </c>
      <c r="O873" s="176">
        <v>1.974</v>
      </c>
      <c r="P873" s="176">
        <v>9.3544999999999998</v>
      </c>
      <c r="Q873" s="176">
        <v>11.532</v>
      </c>
      <c r="R873" s="176">
        <v>6.3254000000000001</v>
      </c>
      <c r="S873" s="118" t="s">
        <v>1906</v>
      </c>
    </row>
    <row r="874" spans="1:19" x14ac:dyDescent="0.3">
      <c r="A874" s="172" t="s">
        <v>915</v>
      </c>
      <c r="B874" s="172" t="s">
        <v>938</v>
      </c>
      <c r="C874" s="172">
        <v>118419</v>
      </c>
      <c r="D874" s="175">
        <v>44158</v>
      </c>
      <c r="E874" s="176">
        <v>53.54</v>
      </c>
      <c r="F874" s="176">
        <v>0.79069999999999996</v>
      </c>
      <c r="G874" s="176">
        <v>0.79069999999999996</v>
      </c>
      <c r="H874" s="176">
        <v>2.9813000000000001</v>
      </c>
      <c r="I874" s="176">
        <v>4.3258000000000001</v>
      </c>
      <c r="J874" s="176">
        <v>7.9435000000000002</v>
      </c>
      <c r="K874" s="176">
        <v>11.961499999999999</v>
      </c>
      <c r="L874" s="176">
        <v>44.468400000000003</v>
      </c>
      <c r="M874" s="176">
        <v>2.4100999999999999</v>
      </c>
      <c r="N874" s="176">
        <v>9.1094000000000008</v>
      </c>
      <c r="O874" s="176">
        <v>3.5091999999999999</v>
      </c>
      <c r="P874" s="176">
        <v>11.582599999999999</v>
      </c>
      <c r="Q874" s="176">
        <v>11.411099999999999</v>
      </c>
      <c r="R874" s="176">
        <v>7.8506999999999998</v>
      </c>
      <c r="S874" s="118" t="s">
        <v>1906</v>
      </c>
    </row>
    <row r="875" spans="1:19" x14ac:dyDescent="0.3">
      <c r="A875" s="172" t="s">
        <v>915</v>
      </c>
      <c r="B875" s="172" t="s">
        <v>939</v>
      </c>
      <c r="C875" s="172">
        <v>108596</v>
      </c>
      <c r="D875" s="175">
        <v>44158</v>
      </c>
      <c r="E875" s="176">
        <v>48.53</v>
      </c>
      <c r="F875" s="176">
        <v>0.78920000000000001</v>
      </c>
      <c r="G875" s="176">
        <v>0.78920000000000001</v>
      </c>
      <c r="H875" s="176">
        <v>2.9487000000000001</v>
      </c>
      <c r="I875" s="176">
        <v>4.2759</v>
      </c>
      <c r="J875" s="176">
        <v>7.8444000000000003</v>
      </c>
      <c r="K875" s="176">
        <v>11.6145</v>
      </c>
      <c r="L875" s="176">
        <v>43.622399999999999</v>
      </c>
      <c r="M875" s="176">
        <v>1.4846999999999999</v>
      </c>
      <c r="N875" s="176">
        <v>7.8205</v>
      </c>
      <c r="O875" s="176">
        <v>2.1817000000000002</v>
      </c>
      <c r="P875" s="176">
        <v>9.9649999999999999</v>
      </c>
      <c r="Q875" s="176">
        <v>10.8749</v>
      </c>
      <c r="R875" s="176">
        <v>6.54</v>
      </c>
      <c r="S875" s="118" t="s">
        <v>1906</v>
      </c>
    </row>
    <row r="876" spans="1:19" x14ac:dyDescent="0.3">
      <c r="A876" s="172" t="s">
        <v>915</v>
      </c>
      <c r="B876" s="172" t="s">
        <v>940</v>
      </c>
      <c r="C876" s="172">
        <v>106144</v>
      </c>
      <c r="D876" s="175">
        <v>44158</v>
      </c>
      <c r="E876" s="176">
        <v>37.96</v>
      </c>
      <c r="F876" s="176">
        <v>0.34360000000000002</v>
      </c>
      <c r="G876" s="176">
        <v>0.34360000000000002</v>
      </c>
      <c r="H876" s="176">
        <v>1.6877</v>
      </c>
      <c r="I876" s="176">
        <v>2.3180999999999998</v>
      </c>
      <c r="J876" s="176">
        <v>5.5617000000000001</v>
      </c>
      <c r="K876" s="176">
        <v>9.2373999999999992</v>
      </c>
      <c r="L876" s="176">
        <v>34.562199999999997</v>
      </c>
      <c r="M876" s="176">
        <v>0.93059999999999998</v>
      </c>
      <c r="N876" s="176">
        <v>6.0038999999999998</v>
      </c>
      <c r="O876" s="176">
        <v>5.9965000000000002</v>
      </c>
      <c r="P876" s="176">
        <v>11.083399999999999</v>
      </c>
      <c r="Q876" s="176">
        <v>10.5488</v>
      </c>
      <c r="R876" s="176">
        <v>9.4540000000000006</v>
      </c>
      <c r="S876" s="118" t="s">
        <v>1906</v>
      </c>
    </row>
    <row r="877" spans="1:19" x14ac:dyDescent="0.3">
      <c r="A877" s="172" t="s">
        <v>915</v>
      </c>
      <c r="B877" s="172" t="s">
        <v>941</v>
      </c>
      <c r="C877" s="172">
        <v>120357</v>
      </c>
      <c r="D877" s="175">
        <v>44158</v>
      </c>
      <c r="E877" s="176">
        <v>42.41</v>
      </c>
      <c r="F877" s="176">
        <v>0.35489999999999999</v>
      </c>
      <c r="G877" s="176">
        <v>0.35489999999999999</v>
      </c>
      <c r="H877" s="176">
        <v>1.7270000000000001</v>
      </c>
      <c r="I877" s="176">
        <v>2.3407</v>
      </c>
      <c r="J877" s="176">
        <v>5.6814999999999998</v>
      </c>
      <c r="K877" s="176">
        <v>9.6149000000000004</v>
      </c>
      <c r="L877" s="176">
        <v>35.495199999999997</v>
      </c>
      <c r="M877" s="176">
        <v>1.8735999999999999</v>
      </c>
      <c r="N877" s="176">
        <v>7.2313999999999998</v>
      </c>
      <c r="O877" s="176">
        <v>7.3552</v>
      </c>
      <c r="P877" s="176">
        <v>12.720499999999999</v>
      </c>
      <c r="Q877" s="176">
        <v>15.3162</v>
      </c>
      <c r="R877" s="176">
        <v>10.7295</v>
      </c>
      <c r="S877" s="118" t="s">
        <v>1906</v>
      </c>
    </row>
    <row r="878" spans="1:19" x14ac:dyDescent="0.3">
      <c r="A878" s="172" t="s">
        <v>915</v>
      </c>
      <c r="B878" s="172" t="s">
        <v>942</v>
      </c>
      <c r="C878" s="172">
        <v>103234</v>
      </c>
      <c r="D878" s="175">
        <v>44158</v>
      </c>
      <c r="E878" s="176">
        <v>140.29900000000001</v>
      </c>
      <c r="F878" s="176">
        <v>1.3055000000000001</v>
      </c>
      <c r="G878" s="176">
        <v>1.3055000000000001</v>
      </c>
      <c r="H878" s="176">
        <v>3.5095999999999998</v>
      </c>
      <c r="I878" s="176">
        <v>4.8102</v>
      </c>
      <c r="J878" s="176">
        <v>8.0187000000000008</v>
      </c>
      <c r="K878" s="176">
        <v>11.751099999999999</v>
      </c>
      <c r="L878" s="176">
        <v>39.079300000000003</v>
      </c>
      <c r="M878" s="176">
        <v>4.6890000000000001</v>
      </c>
      <c r="N878" s="176">
        <v>12.6881</v>
      </c>
      <c r="O878" s="176">
        <v>6.3193000000000001</v>
      </c>
      <c r="P878" s="176">
        <v>11.7766</v>
      </c>
      <c r="Q878" s="176">
        <v>17.688500000000001</v>
      </c>
      <c r="R878" s="176">
        <v>13.964700000000001</v>
      </c>
      <c r="S878" s="118" t="s">
        <v>1906</v>
      </c>
    </row>
    <row r="879" spans="1:19" x14ac:dyDescent="0.3">
      <c r="A879" s="172" t="s">
        <v>915</v>
      </c>
      <c r="B879" s="172" t="s">
        <v>943</v>
      </c>
      <c r="C879" s="172">
        <v>120158</v>
      </c>
      <c r="D879" s="175">
        <v>44158</v>
      </c>
      <c r="E879" s="176">
        <v>152.58699999999999</v>
      </c>
      <c r="F879" s="176">
        <v>1.3153999999999999</v>
      </c>
      <c r="G879" s="176">
        <v>1.3153999999999999</v>
      </c>
      <c r="H879" s="176">
        <v>3.5428999999999999</v>
      </c>
      <c r="I879" s="176">
        <v>4.8571</v>
      </c>
      <c r="J879" s="176">
        <v>8.1249000000000002</v>
      </c>
      <c r="K879" s="176">
        <v>12.0875</v>
      </c>
      <c r="L879" s="176">
        <v>39.909799999999997</v>
      </c>
      <c r="M879" s="176">
        <v>5.6375000000000002</v>
      </c>
      <c r="N879" s="176">
        <v>13.988300000000001</v>
      </c>
      <c r="O879" s="176">
        <v>7.5406000000000004</v>
      </c>
      <c r="P879" s="176">
        <v>13.1492</v>
      </c>
      <c r="Q879" s="176">
        <v>14.9528</v>
      </c>
      <c r="R879" s="176">
        <v>15.2112</v>
      </c>
      <c r="S879" s="118" t="s">
        <v>1907</v>
      </c>
    </row>
    <row r="880" spans="1:19" x14ac:dyDescent="0.3">
      <c r="A880" s="172" t="s">
        <v>915</v>
      </c>
      <c r="B880" s="172" t="s">
        <v>944</v>
      </c>
      <c r="C880" s="172">
        <v>119397</v>
      </c>
      <c r="D880" s="175">
        <v>44158</v>
      </c>
      <c r="E880" s="176">
        <v>55.021000000000001</v>
      </c>
      <c r="F880" s="176">
        <v>0.56850000000000001</v>
      </c>
      <c r="G880" s="176">
        <v>0.56850000000000001</v>
      </c>
      <c r="H880" s="176">
        <v>1.9057999999999999</v>
      </c>
      <c r="I880" s="176">
        <v>2.7988</v>
      </c>
      <c r="J880" s="176">
        <v>5.2449000000000003</v>
      </c>
      <c r="K880" s="176">
        <v>9.2857000000000003</v>
      </c>
      <c r="L880" s="176">
        <v>33.695399999999999</v>
      </c>
      <c r="M880" s="176">
        <v>2.7892000000000001</v>
      </c>
      <c r="N880" s="176">
        <v>10.1015</v>
      </c>
      <c r="O880" s="176">
        <v>2.3553999999999999</v>
      </c>
      <c r="P880" s="176">
        <v>9.3724000000000007</v>
      </c>
      <c r="Q880" s="176">
        <v>12.6099</v>
      </c>
      <c r="R880" s="176">
        <v>8.5938999999999997</v>
      </c>
      <c r="S880" s="118" t="s">
        <v>1907</v>
      </c>
    </row>
    <row r="881" spans="1:19" x14ac:dyDescent="0.3">
      <c r="A881" s="172" t="s">
        <v>915</v>
      </c>
      <c r="B881" s="172" t="s">
        <v>945</v>
      </c>
      <c r="C881" s="172">
        <v>118049</v>
      </c>
      <c r="D881" s="175">
        <v>44158</v>
      </c>
      <c r="E881" s="176">
        <v>51.828000000000003</v>
      </c>
      <c r="F881" s="176">
        <v>0.56069999999999998</v>
      </c>
      <c r="G881" s="176">
        <v>0.56069999999999998</v>
      </c>
      <c r="H881" s="176">
        <v>1.8812</v>
      </c>
      <c r="I881" s="176">
        <v>2.7639999999999998</v>
      </c>
      <c r="J881" s="176">
        <v>5.1661999999999999</v>
      </c>
      <c r="K881" s="176">
        <v>9.0358000000000001</v>
      </c>
      <c r="L881" s="176">
        <v>33.093699999999998</v>
      </c>
      <c r="M881" s="176">
        <v>2.1181000000000001</v>
      </c>
      <c r="N881" s="176">
        <v>9.1736000000000004</v>
      </c>
      <c r="O881" s="176">
        <v>1.4973000000000001</v>
      </c>
      <c r="P881" s="176">
        <v>8.4940999999999995</v>
      </c>
      <c r="Q881" s="176">
        <v>12.000500000000001</v>
      </c>
      <c r="R881" s="176">
        <v>7.6661999999999999</v>
      </c>
      <c r="S881" s="118" t="s">
        <v>1891</v>
      </c>
    </row>
    <row r="882" spans="1:19" x14ac:dyDescent="0.3">
      <c r="A882" s="172" t="s">
        <v>915</v>
      </c>
      <c r="B882" s="172" t="s">
        <v>946</v>
      </c>
      <c r="C882" s="172">
        <v>133710</v>
      </c>
      <c r="D882" s="175">
        <v>44158</v>
      </c>
      <c r="E882" s="176">
        <v>18.5351</v>
      </c>
      <c r="F882" s="176">
        <v>0.70740000000000003</v>
      </c>
      <c r="G882" s="176">
        <v>0.70740000000000003</v>
      </c>
      <c r="H882" s="176">
        <v>2.6328999999999998</v>
      </c>
      <c r="I882" s="176">
        <v>3.9318</v>
      </c>
      <c r="J882" s="176">
        <v>8.3582000000000001</v>
      </c>
      <c r="K882" s="176">
        <v>13.181800000000001</v>
      </c>
      <c r="L882" s="176">
        <v>38.563600000000001</v>
      </c>
      <c r="M882" s="176">
        <v>2.4508000000000001</v>
      </c>
      <c r="N882" s="176">
        <v>11.235099999999999</v>
      </c>
      <c r="O882" s="176">
        <v>7.3978999999999999</v>
      </c>
      <c r="P882" s="176">
        <v>13.8309</v>
      </c>
      <c r="Q882" s="176">
        <v>11.3331</v>
      </c>
      <c r="R882" s="176">
        <v>13.1549</v>
      </c>
      <c r="S882" s="118" t="s">
        <v>1891</v>
      </c>
    </row>
    <row r="883" spans="1:19" x14ac:dyDescent="0.3">
      <c r="A883" s="172" t="s">
        <v>915</v>
      </c>
      <c r="B883" s="172" t="s">
        <v>947</v>
      </c>
      <c r="C883" s="172">
        <v>133711</v>
      </c>
      <c r="D883" s="175">
        <v>44158</v>
      </c>
      <c r="E883" s="176">
        <v>17.198799999999999</v>
      </c>
      <c r="F883" s="176">
        <v>0.69499999999999995</v>
      </c>
      <c r="G883" s="176">
        <v>0.69499999999999995</v>
      </c>
      <c r="H883" s="176">
        <v>2.59</v>
      </c>
      <c r="I883" s="176">
        <v>3.8706999999999998</v>
      </c>
      <c r="J883" s="176">
        <v>8.2162000000000006</v>
      </c>
      <c r="K883" s="176">
        <v>12.7332</v>
      </c>
      <c r="L883" s="176">
        <v>37.438699999999997</v>
      </c>
      <c r="M883" s="176">
        <v>1.1325000000000001</v>
      </c>
      <c r="N883" s="176">
        <v>9.3793000000000006</v>
      </c>
      <c r="O883" s="176">
        <v>5.7754000000000003</v>
      </c>
      <c r="P883" s="176">
        <v>12.2227</v>
      </c>
      <c r="Q883" s="176">
        <v>9.8932000000000002</v>
      </c>
      <c r="R883" s="176">
        <v>11.5756</v>
      </c>
      <c r="S883" s="118" t="s">
        <v>1906</v>
      </c>
    </row>
    <row r="884" spans="1:19" x14ac:dyDescent="0.3">
      <c r="A884" s="172" t="s">
        <v>915</v>
      </c>
      <c r="B884" s="172" t="s">
        <v>948</v>
      </c>
      <c r="C884" s="172">
        <v>147840</v>
      </c>
      <c r="D884" s="175">
        <v>44158</v>
      </c>
      <c r="E884" s="176">
        <v>11.038399999999999</v>
      </c>
      <c r="F884" s="176">
        <v>0.5786</v>
      </c>
      <c r="G884" s="176">
        <v>0.5786</v>
      </c>
      <c r="H884" s="176">
        <v>2.7105000000000001</v>
      </c>
      <c r="I884" s="176">
        <v>3.9133</v>
      </c>
      <c r="J884" s="176">
        <v>7.6097999999999999</v>
      </c>
      <c r="K884" s="176">
        <v>10.440300000000001</v>
      </c>
      <c r="L884" s="176">
        <v>36.844200000000001</v>
      </c>
      <c r="M884" s="176">
        <v>7.9656000000000002</v>
      </c>
      <c r="N884" s="176"/>
      <c r="O884" s="176"/>
      <c r="P884" s="176"/>
      <c r="Q884" s="176">
        <v>10.384</v>
      </c>
      <c r="R884" s="176"/>
      <c r="S884" s="118" t="s">
        <v>1906</v>
      </c>
    </row>
    <row r="885" spans="1:19" x14ac:dyDescent="0.3">
      <c r="A885" s="172" t="s">
        <v>915</v>
      </c>
      <c r="B885" s="172" t="s">
        <v>949</v>
      </c>
      <c r="C885" s="172">
        <v>147843</v>
      </c>
      <c r="D885" s="175">
        <v>44158</v>
      </c>
      <c r="E885" s="176">
        <v>10.861499999999999</v>
      </c>
      <c r="F885" s="176">
        <v>0.56389999999999996</v>
      </c>
      <c r="G885" s="176">
        <v>0.56389999999999996</v>
      </c>
      <c r="H885" s="176">
        <v>2.6587000000000001</v>
      </c>
      <c r="I885" s="176">
        <v>3.8393999999999999</v>
      </c>
      <c r="J885" s="176">
        <v>7.4406999999999996</v>
      </c>
      <c r="K885" s="176">
        <v>9.9097000000000008</v>
      </c>
      <c r="L885" s="176">
        <v>35.546799999999998</v>
      </c>
      <c r="M885" s="176">
        <v>6.5292000000000003</v>
      </c>
      <c r="N885" s="176"/>
      <c r="O885" s="176"/>
      <c r="P885" s="176"/>
      <c r="Q885" s="176">
        <v>8.6150000000000002</v>
      </c>
      <c r="R885" s="176"/>
      <c r="S885" s="118" t="s">
        <v>1906</v>
      </c>
    </row>
    <row r="886" spans="1:19" x14ac:dyDescent="0.3">
      <c r="A886" s="172" t="s">
        <v>915</v>
      </c>
      <c r="B886" s="172" t="s">
        <v>950</v>
      </c>
      <c r="C886" s="172">
        <v>118834</v>
      </c>
      <c r="D886" s="175">
        <v>44158</v>
      </c>
      <c r="E886" s="176">
        <v>70.63</v>
      </c>
      <c r="F886" s="176">
        <v>0.53810000000000002</v>
      </c>
      <c r="G886" s="176">
        <v>0.53810000000000002</v>
      </c>
      <c r="H886" s="176">
        <v>2.0148999999999999</v>
      </c>
      <c r="I886" s="176">
        <v>3.5236000000000001</v>
      </c>
      <c r="J886" s="176">
        <v>8.2071000000000005</v>
      </c>
      <c r="K886" s="176">
        <v>12.8491</v>
      </c>
      <c r="L886" s="176">
        <v>47.311599999999999</v>
      </c>
      <c r="M886" s="176">
        <v>11.0482</v>
      </c>
      <c r="N886" s="176">
        <v>17.840399999999999</v>
      </c>
      <c r="O886" s="176">
        <v>9.8145000000000007</v>
      </c>
      <c r="P886" s="176">
        <v>17.077400000000001</v>
      </c>
      <c r="Q886" s="176">
        <v>22.717600000000001</v>
      </c>
      <c r="R886" s="176">
        <v>17.570900000000002</v>
      </c>
      <c r="S886" s="118" t="s">
        <v>1906</v>
      </c>
    </row>
    <row r="887" spans="1:19" x14ac:dyDescent="0.3">
      <c r="A887" s="172" t="s">
        <v>915</v>
      </c>
      <c r="B887" s="172" t="s">
        <v>951</v>
      </c>
      <c r="C887" s="172">
        <v>112932</v>
      </c>
      <c r="D887" s="175">
        <v>44158</v>
      </c>
      <c r="E887" s="176">
        <v>65.668000000000006</v>
      </c>
      <c r="F887" s="176">
        <v>0.52969999999999995</v>
      </c>
      <c r="G887" s="176">
        <v>0.52969999999999995</v>
      </c>
      <c r="H887" s="176">
        <v>1.9832000000000001</v>
      </c>
      <c r="I887" s="176">
        <v>3.4794</v>
      </c>
      <c r="J887" s="176">
        <v>8.1061999999999994</v>
      </c>
      <c r="K887" s="176">
        <v>12.541600000000001</v>
      </c>
      <c r="L887" s="176">
        <v>46.521500000000003</v>
      </c>
      <c r="M887" s="176">
        <v>10.2126</v>
      </c>
      <c r="N887" s="176">
        <v>16.670500000000001</v>
      </c>
      <c r="O887" s="176">
        <v>8.8221000000000007</v>
      </c>
      <c r="P887" s="176">
        <v>16.070599999999999</v>
      </c>
      <c r="Q887" s="176">
        <v>19.871600000000001</v>
      </c>
      <c r="R887" s="176">
        <v>16.354299999999999</v>
      </c>
      <c r="S887" s="118" t="s">
        <v>1906</v>
      </c>
    </row>
    <row r="888" spans="1:19" x14ac:dyDescent="0.3">
      <c r="A888" s="172" t="s">
        <v>915</v>
      </c>
      <c r="B888" s="172" t="s">
        <v>952</v>
      </c>
      <c r="C888" s="172">
        <v>147704</v>
      </c>
      <c r="D888" s="175">
        <v>44158</v>
      </c>
      <c r="E888" s="176">
        <v>11.322100000000001</v>
      </c>
      <c r="F888" s="176">
        <v>0.1424</v>
      </c>
      <c r="G888" s="176">
        <v>0.1424</v>
      </c>
      <c r="H888" s="176">
        <v>2.4763999999999999</v>
      </c>
      <c r="I888" s="176">
        <v>4.7538</v>
      </c>
      <c r="J888" s="176">
        <v>9.9190000000000005</v>
      </c>
      <c r="K888" s="176">
        <v>14.702999999999999</v>
      </c>
      <c r="L888" s="176">
        <v>40.927300000000002</v>
      </c>
      <c r="M888" s="176">
        <v>-0.30380000000000001</v>
      </c>
      <c r="N888" s="176">
        <v>8.8862000000000005</v>
      </c>
      <c r="O888" s="176"/>
      <c r="P888" s="176"/>
      <c r="Q888" s="176">
        <v>11.9031</v>
      </c>
      <c r="R888" s="176"/>
      <c r="S888" s="118" t="s">
        <v>1906</v>
      </c>
    </row>
    <row r="889" spans="1:19" x14ac:dyDescent="0.3">
      <c r="A889" s="172" t="s">
        <v>915</v>
      </c>
      <c r="B889" s="172" t="s">
        <v>953</v>
      </c>
      <c r="C889" s="172">
        <v>147701</v>
      </c>
      <c r="D889" s="175">
        <v>44158</v>
      </c>
      <c r="E889" s="176">
        <v>11.1037</v>
      </c>
      <c r="F889" s="176">
        <v>0.128</v>
      </c>
      <c r="G889" s="176">
        <v>0.128</v>
      </c>
      <c r="H889" s="176">
        <v>2.4279000000000002</v>
      </c>
      <c r="I889" s="176">
        <v>4.6856999999999998</v>
      </c>
      <c r="J889" s="176">
        <v>9.7605000000000004</v>
      </c>
      <c r="K889" s="176">
        <v>14.180400000000001</v>
      </c>
      <c r="L889" s="176">
        <v>39.641100000000002</v>
      </c>
      <c r="M889" s="176">
        <v>-1.6475</v>
      </c>
      <c r="N889" s="176">
        <v>6.97</v>
      </c>
      <c r="O889" s="176"/>
      <c r="P889" s="176"/>
      <c r="Q889" s="176">
        <v>9.9463000000000008</v>
      </c>
      <c r="R889" s="176"/>
      <c r="S889" s="118" t="s">
        <v>1906</v>
      </c>
    </row>
    <row r="890" spans="1:19" x14ac:dyDescent="0.3">
      <c r="A890" s="172" t="s">
        <v>915</v>
      </c>
      <c r="B890" s="172" t="s">
        <v>954</v>
      </c>
      <c r="C890" s="172">
        <v>100380</v>
      </c>
      <c r="D890" s="175">
        <v>44158</v>
      </c>
      <c r="E890" s="176">
        <v>569.46640000000002</v>
      </c>
      <c r="F890" s="176">
        <v>0.56110000000000004</v>
      </c>
      <c r="G890" s="176">
        <v>0.56110000000000004</v>
      </c>
      <c r="H890" s="176">
        <v>2.4457</v>
      </c>
      <c r="I890" s="176">
        <v>4.3762999999999996</v>
      </c>
      <c r="J890" s="176">
        <v>9.0503999999999998</v>
      </c>
      <c r="K890" s="176">
        <v>11.710800000000001</v>
      </c>
      <c r="L890" s="176">
        <v>45.427999999999997</v>
      </c>
      <c r="M890" s="176">
        <v>2.4775999999999998</v>
      </c>
      <c r="N890" s="176">
        <v>7.0536000000000003</v>
      </c>
      <c r="O890" s="176">
        <v>-2.3024</v>
      </c>
      <c r="P890" s="176">
        <v>6.2675999999999998</v>
      </c>
      <c r="Q890" s="176">
        <v>17.4392</v>
      </c>
      <c r="R890" s="176">
        <v>6.5547000000000004</v>
      </c>
      <c r="S890" s="118" t="s">
        <v>1906</v>
      </c>
    </row>
    <row r="891" spans="1:19" x14ac:dyDescent="0.3">
      <c r="A891" s="172" t="s">
        <v>915</v>
      </c>
      <c r="B891" s="172" t="s">
        <v>955</v>
      </c>
      <c r="C891" s="172">
        <v>118678</v>
      </c>
      <c r="D891" s="175">
        <v>44158</v>
      </c>
      <c r="E891" s="176">
        <v>597.86959999999999</v>
      </c>
      <c r="F891" s="176">
        <v>0.56589999999999996</v>
      </c>
      <c r="G891" s="176">
        <v>0.56589999999999996</v>
      </c>
      <c r="H891" s="176">
        <v>2.4620000000000002</v>
      </c>
      <c r="I891" s="176">
        <v>4.3990999999999998</v>
      </c>
      <c r="J891" s="176">
        <v>9.1030999999999995</v>
      </c>
      <c r="K891" s="176">
        <v>11.8635</v>
      </c>
      <c r="L891" s="176">
        <v>45.790399999999998</v>
      </c>
      <c r="M891" s="176">
        <v>2.8714</v>
      </c>
      <c r="N891" s="176">
        <v>7.6154999999999999</v>
      </c>
      <c r="O891" s="176">
        <v>-1.7365999999999999</v>
      </c>
      <c r="P891" s="176">
        <v>6.9329000000000001</v>
      </c>
      <c r="Q891" s="176">
        <v>10.484400000000001</v>
      </c>
      <c r="R891" s="176">
        <v>7.1292</v>
      </c>
      <c r="S891" s="118" t="s">
        <v>1906</v>
      </c>
    </row>
    <row r="892" spans="1:19" x14ac:dyDescent="0.3">
      <c r="A892" s="172" t="s">
        <v>915</v>
      </c>
      <c r="B892" s="172" t="s">
        <v>956</v>
      </c>
      <c r="C892" s="172">
        <v>111381</v>
      </c>
      <c r="D892" s="175">
        <v>44158</v>
      </c>
      <c r="E892" s="176">
        <v>122.21</v>
      </c>
      <c r="F892" s="176">
        <v>0.78339999999999999</v>
      </c>
      <c r="G892" s="176">
        <v>0.78339999999999999</v>
      </c>
      <c r="H892" s="176">
        <v>2.6974999999999998</v>
      </c>
      <c r="I892" s="176">
        <v>5.0185000000000004</v>
      </c>
      <c r="J892" s="176">
        <v>9.2331000000000003</v>
      </c>
      <c r="K892" s="176">
        <v>12.5322</v>
      </c>
      <c r="L892" s="176">
        <v>41.8902</v>
      </c>
      <c r="M892" s="176">
        <v>6.2141000000000002</v>
      </c>
      <c r="N892" s="176">
        <v>15.7621</v>
      </c>
      <c r="O892" s="176">
        <v>3.9912999999999998</v>
      </c>
      <c r="P892" s="176">
        <v>12.5878</v>
      </c>
      <c r="Q892" s="176">
        <v>23.1129</v>
      </c>
      <c r="R892" s="176">
        <v>11.292400000000001</v>
      </c>
      <c r="S892" s="118" t="s">
        <v>1906</v>
      </c>
    </row>
    <row r="893" spans="1:19" x14ac:dyDescent="0.3">
      <c r="A893" s="172" t="s">
        <v>915</v>
      </c>
      <c r="B893" s="172" t="s">
        <v>957</v>
      </c>
      <c r="C893" s="172">
        <v>119441</v>
      </c>
      <c r="D893" s="175">
        <v>44158</v>
      </c>
      <c r="E893" s="176">
        <v>131.83000000000001</v>
      </c>
      <c r="F893" s="176">
        <v>0.78749999999999998</v>
      </c>
      <c r="G893" s="176">
        <v>0.78749999999999998</v>
      </c>
      <c r="H893" s="176">
        <v>2.7193000000000001</v>
      </c>
      <c r="I893" s="176">
        <v>5.0522</v>
      </c>
      <c r="J893" s="176">
        <v>9.3299000000000003</v>
      </c>
      <c r="K893" s="176">
        <v>12.848800000000001</v>
      </c>
      <c r="L893" s="176">
        <v>42.688600000000001</v>
      </c>
      <c r="M893" s="176">
        <v>7.1092000000000004</v>
      </c>
      <c r="N893" s="176">
        <v>17.067799999999998</v>
      </c>
      <c r="O893" s="176">
        <v>5.1832000000000003</v>
      </c>
      <c r="P893" s="176">
        <v>13.8142</v>
      </c>
      <c r="Q893" s="176">
        <v>18.619599999999998</v>
      </c>
      <c r="R893" s="176">
        <v>12.583500000000001</v>
      </c>
      <c r="S893" s="118" t="s">
        <v>1906</v>
      </c>
    </row>
    <row r="894" spans="1:19" x14ac:dyDescent="0.3">
      <c r="A894" s="172" t="s">
        <v>915</v>
      </c>
      <c r="B894" s="172" t="s">
        <v>958</v>
      </c>
      <c r="C894" s="172">
        <v>104513</v>
      </c>
      <c r="D894" s="175">
        <v>44158</v>
      </c>
      <c r="E894" s="176">
        <v>42.745600000000003</v>
      </c>
      <c r="F894" s="176">
        <v>0.82479999999999998</v>
      </c>
      <c r="G894" s="176">
        <v>0.82479999999999998</v>
      </c>
      <c r="H894" s="176">
        <v>2.2166999999999999</v>
      </c>
      <c r="I894" s="176">
        <v>3.8881000000000001</v>
      </c>
      <c r="J894" s="176">
        <v>7.2114000000000003</v>
      </c>
      <c r="K894" s="176">
        <v>2.6315</v>
      </c>
      <c r="L894" s="176">
        <v>20.553799999999999</v>
      </c>
      <c r="M894" s="176">
        <v>9.2863000000000007</v>
      </c>
      <c r="N894" s="176">
        <v>11.567399999999999</v>
      </c>
      <c r="O894" s="176">
        <v>3.5783</v>
      </c>
      <c r="P894" s="176">
        <v>10.786199999999999</v>
      </c>
      <c r="Q894" s="176">
        <v>10.965400000000001</v>
      </c>
      <c r="R894" s="176">
        <v>9.4916999999999998</v>
      </c>
      <c r="S894" s="118" t="s">
        <v>1906</v>
      </c>
    </row>
    <row r="895" spans="1:19" x14ac:dyDescent="0.3">
      <c r="A895" s="172" t="s">
        <v>915</v>
      </c>
      <c r="B895" s="172" t="s">
        <v>959</v>
      </c>
      <c r="C895" s="172">
        <v>120826</v>
      </c>
      <c r="D895" s="175">
        <v>44158</v>
      </c>
      <c r="E895" s="176">
        <v>43.585000000000001</v>
      </c>
      <c r="F895" s="176">
        <v>0.8256</v>
      </c>
      <c r="G895" s="176">
        <v>0.8256</v>
      </c>
      <c r="H895" s="176">
        <v>2.2204999999999999</v>
      </c>
      <c r="I895" s="176">
        <v>3.8995000000000002</v>
      </c>
      <c r="J895" s="176">
        <v>7.2294</v>
      </c>
      <c r="K895" s="176">
        <v>2.6880000000000002</v>
      </c>
      <c r="L895" s="176">
        <v>20.6555</v>
      </c>
      <c r="M895" s="176">
        <v>9.3841999999999999</v>
      </c>
      <c r="N895" s="176">
        <v>11.6957</v>
      </c>
      <c r="O895" s="176">
        <v>3.9493999999999998</v>
      </c>
      <c r="P895" s="176">
        <v>10.9617</v>
      </c>
      <c r="Q895" s="176">
        <v>14.952500000000001</v>
      </c>
      <c r="R895" s="176">
        <v>9.7670999999999992</v>
      </c>
      <c r="S895" s="118" t="s">
        <v>1906</v>
      </c>
    </row>
    <row r="896" spans="1:19" x14ac:dyDescent="0.3">
      <c r="A896" s="172" t="s">
        <v>915</v>
      </c>
      <c r="B896" s="172" t="s">
        <v>960</v>
      </c>
      <c r="C896" s="172">
        <v>119720</v>
      </c>
      <c r="D896" s="175">
        <v>44158</v>
      </c>
      <c r="E896" s="176">
        <v>159.435911345552</v>
      </c>
      <c r="F896" s="176">
        <v>0.41160000000000002</v>
      </c>
      <c r="G896" s="176">
        <v>0.41160000000000002</v>
      </c>
      <c r="H896" s="176">
        <v>2.6025999999999998</v>
      </c>
      <c r="I896" s="176">
        <v>4.5229999999999997</v>
      </c>
      <c r="J896" s="176">
        <v>8.0215999999999994</v>
      </c>
      <c r="K896" s="176">
        <v>10.114100000000001</v>
      </c>
      <c r="L896" s="176">
        <v>39.147599999999997</v>
      </c>
      <c r="M896" s="176">
        <v>-0.13120000000000001</v>
      </c>
      <c r="N896" s="176">
        <v>8.3415999999999997</v>
      </c>
      <c r="O896" s="176">
        <v>4.5906000000000002</v>
      </c>
      <c r="P896" s="176">
        <v>9.8538999999999994</v>
      </c>
      <c r="Q896" s="176">
        <v>14.148400000000001</v>
      </c>
      <c r="R896" s="176">
        <v>8.7026000000000003</v>
      </c>
      <c r="S896" s="118" t="s">
        <v>1906</v>
      </c>
    </row>
    <row r="897" spans="1:19" x14ac:dyDescent="0.3">
      <c r="A897" s="172" t="s">
        <v>915</v>
      </c>
      <c r="B897" s="172" t="s">
        <v>961</v>
      </c>
      <c r="C897" s="172">
        <v>101530</v>
      </c>
      <c r="D897" s="175">
        <v>44158</v>
      </c>
      <c r="E897" s="176">
        <v>362.34146964769502</v>
      </c>
      <c r="F897" s="176">
        <v>0.40589999999999998</v>
      </c>
      <c r="G897" s="176">
        <v>0.40589999999999998</v>
      </c>
      <c r="H897" s="176">
        <v>2.5829</v>
      </c>
      <c r="I897" s="176">
        <v>4.4954000000000001</v>
      </c>
      <c r="J897" s="176">
        <v>7.9580000000000002</v>
      </c>
      <c r="K897" s="176">
        <v>9.9251000000000005</v>
      </c>
      <c r="L897" s="176">
        <v>38.6646</v>
      </c>
      <c r="M897" s="176">
        <v>-0.65769999999999995</v>
      </c>
      <c r="N897" s="176">
        <v>7.5827</v>
      </c>
      <c r="O897" s="176">
        <v>3.8332999999999999</v>
      </c>
      <c r="P897" s="176">
        <v>9.1507000000000005</v>
      </c>
      <c r="Q897" s="176">
        <v>13.809200000000001</v>
      </c>
      <c r="R897" s="176">
        <v>8.0197000000000003</v>
      </c>
      <c r="S897" s="118" t="s">
        <v>1895</v>
      </c>
    </row>
    <row r="898" spans="1:19" x14ac:dyDescent="0.3">
      <c r="A898" s="172" t="s">
        <v>915</v>
      </c>
      <c r="B898" s="172" t="s">
        <v>962</v>
      </c>
      <c r="C898" s="172">
        <v>105001</v>
      </c>
      <c r="D898" s="175">
        <v>44158</v>
      </c>
      <c r="E898" s="176">
        <v>36.909799999999997</v>
      </c>
      <c r="F898" s="176">
        <v>0.52949999999999997</v>
      </c>
      <c r="G898" s="176">
        <v>0.52949999999999997</v>
      </c>
      <c r="H898" s="176">
        <v>2.4228000000000001</v>
      </c>
      <c r="I898" s="176">
        <v>3.9864999999999999</v>
      </c>
      <c r="J898" s="176">
        <v>7.2859999999999996</v>
      </c>
      <c r="K898" s="176">
        <v>8.6240000000000006</v>
      </c>
      <c r="L898" s="176">
        <v>37.559399999999997</v>
      </c>
      <c r="M898" s="176">
        <v>-3.2477999999999998</v>
      </c>
      <c r="N898" s="176">
        <v>0.94350000000000001</v>
      </c>
      <c r="O898" s="176">
        <v>4.7438000000000002</v>
      </c>
      <c r="P898" s="176">
        <v>10.449</v>
      </c>
      <c r="Q898" s="176">
        <v>9.9646000000000008</v>
      </c>
      <c r="R898" s="176">
        <v>7.2718999999999996</v>
      </c>
      <c r="S898" s="118" t="s">
        <v>1895</v>
      </c>
    </row>
    <row r="899" spans="1:19" x14ac:dyDescent="0.3">
      <c r="A899" s="172" t="s">
        <v>915</v>
      </c>
      <c r="B899" s="172" t="s">
        <v>963</v>
      </c>
      <c r="C899" s="172">
        <v>119566</v>
      </c>
      <c r="D899" s="175">
        <v>44158</v>
      </c>
      <c r="E899" s="176">
        <v>39.368299999999998</v>
      </c>
      <c r="F899" s="176">
        <v>0.54059999999999997</v>
      </c>
      <c r="G899" s="176">
        <v>0.54059999999999997</v>
      </c>
      <c r="H899" s="176">
        <v>2.4605000000000001</v>
      </c>
      <c r="I899" s="176">
        <v>4.0401999999999996</v>
      </c>
      <c r="J899" s="176">
        <v>7.4096000000000002</v>
      </c>
      <c r="K899" s="176">
        <v>9.0058000000000007</v>
      </c>
      <c r="L899" s="176">
        <v>38.525199999999998</v>
      </c>
      <c r="M899" s="176">
        <v>-2.2189999999999999</v>
      </c>
      <c r="N899" s="176">
        <v>2.3050000000000002</v>
      </c>
      <c r="O899" s="176">
        <v>6.0061</v>
      </c>
      <c r="P899" s="176">
        <v>11.4907</v>
      </c>
      <c r="Q899" s="176">
        <v>12.680199999999999</v>
      </c>
      <c r="R899" s="176">
        <v>8.4959000000000007</v>
      </c>
      <c r="S899" s="118" t="s">
        <v>1906</v>
      </c>
    </row>
    <row r="900" spans="1:19" x14ac:dyDescent="0.3">
      <c r="A900" s="172" t="s">
        <v>915</v>
      </c>
      <c r="B900" s="172" t="s">
        <v>964</v>
      </c>
      <c r="C900" s="172">
        <v>101824</v>
      </c>
      <c r="D900" s="175">
        <v>44158</v>
      </c>
      <c r="E900" s="176">
        <v>237.20359999999999</v>
      </c>
      <c r="F900" s="176">
        <v>0.15709999999999999</v>
      </c>
      <c r="G900" s="176">
        <v>0.15709999999999999</v>
      </c>
      <c r="H900" s="176">
        <v>2.3090000000000002</v>
      </c>
      <c r="I900" s="176">
        <v>4.1957000000000004</v>
      </c>
      <c r="J900" s="176">
        <v>8.5447000000000006</v>
      </c>
      <c r="K900" s="176">
        <v>11.3537</v>
      </c>
      <c r="L900" s="176">
        <v>39.985199999999999</v>
      </c>
      <c r="M900" s="176">
        <v>6.4877000000000002</v>
      </c>
      <c r="N900" s="176">
        <v>10.3759</v>
      </c>
      <c r="O900" s="176">
        <v>6.5532000000000004</v>
      </c>
      <c r="P900" s="176">
        <v>9.7887000000000004</v>
      </c>
      <c r="Q900" s="176">
        <v>12.081300000000001</v>
      </c>
      <c r="R900" s="176">
        <v>12.964600000000001</v>
      </c>
      <c r="S900" s="118" t="s">
        <v>1906</v>
      </c>
    </row>
    <row r="901" spans="1:19" x14ac:dyDescent="0.3">
      <c r="A901" s="172" t="s">
        <v>915</v>
      </c>
      <c r="B901" s="172" t="s">
        <v>965</v>
      </c>
      <c r="C901" s="172">
        <v>119202</v>
      </c>
      <c r="D901" s="175">
        <v>44158</v>
      </c>
      <c r="E901" s="176">
        <v>257.01440000000002</v>
      </c>
      <c r="F901" s="176">
        <v>0.1671</v>
      </c>
      <c r="G901" s="176">
        <v>0.1671</v>
      </c>
      <c r="H901" s="176">
        <v>2.3399000000000001</v>
      </c>
      <c r="I901" s="176">
        <v>4.2394999999999996</v>
      </c>
      <c r="J901" s="176">
        <v>8.6440000000000001</v>
      </c>
      <c r="K901" s="176">
        <v>10.087</v>
      </c>
      <c r="L901" s="176">
        <v>38.7682</v>
      </c>
      <c r="M901" s="176">
        <v>5.8537999999999997</v>
      </c>
      <c r="N901" s="176">
        <v>9.9963999999999995</v>
      </c>
      <c r="O901" s="176">
        <v>7.4481000000000002</v>
      </c>
      <c r="P901" s="176">
        <v>10.999000000000001</v>
      </c>
      <c r="Q901" s="176">
        <v>14.405799999999999</v>
      </c>
      <c r="R901" s="176">
        <v>13.5619</v>
      </c>
      <c r="S901" s="118" t="s">
        <v>1906</v>
      </c>
    </row>
    <row r="902" spans="1:19" x14ac:dyDescent="0.3">
      <c r="A902" s="172" t="s">
        <v>915</v>
      </c>
      <c r="B902" s="172" t="s">
        <v>966</v>
      </c>
      <c r="C902" s="172">
        <v>147750</v>
      </c>
      <c r="D902" s="175">
        <v>44158</v>
      </c>
      <c r="E902" s="176">
        <v>11.7</v>
      </c>
      <c r="F902" s="176">
        <v>0.60189999999999999</v>
      </c>
      <c r="G902" s="176">
        <v>0.60189999999999999</v>
      </c>
      <c r="H902" s="176">
        <v>2.1833999999999998</v>
      </c>
      <c r="I902" s="176">
        <v>3.6315</v>
      </c>
      <c r="J902" s="176">
        <v>6.9470000000000001</v>
      </c>
      <c r="K902" s="176">
        <v>11.854699999999999</v>
      </c>
      <c r="L902" s="176">
        <v>42.682899999999997</v>
      </c>
      <c r="M902" s="176">
        <v>9.7561</v>
      </c>
      <c r="N902" s="176"/>
      <c r="O902" s="176"/>
      <c r="P902" s="176"/>
      <c r="Q902" s="176">
        <v>17</v>
      </c>
      <c r="R902" s="176"/>
      <c r="S902" s="118" t="s">
        <v>1906</v>
      </c>
    </row>
    <row r="903" spans="1:19" x14ac:dyDescent="0.3">
      <c r="A903" s="172" t="s">
        <v>915</v>
      </c>
      <c r="B903" s="172" t="s">
        <v>967</v>
      </c>
      <c r="C903" s="172">
        <v>147748</v>
      </c>
      <c r="D903" s="175">
        <v>44158</v>
      </c>
      <c r="E903" s="176">
        <v>11.58</v>
      </c>
      <c r="F903" s="176">
        <v>0.52080000000000004</v>
      </c>
      <c r="G903" s="176">
        <v>0.52080000000000004</v>
      </c>
      <c r="H903" s="176">
        <v>2.1164000000000001</v>
      </c>
      <c r="I903" s="176">
        <v>3.4853000000000001</v>
      </c>
      <c r="J903" s="176">
        <v>6.8266</v>
      </c>
      <c r="K903" s="176">
        <v>11.560700000000001</v>
      </c>
      <c r="L903" s="176">
        <v>41.911799999999999</v>
      </c>
      <c r="M903" s="176">
        <v>8.8346</v>
      </c>
      <c r="N903" s="176"/>
      <c r="O903" s="176"/>
      <c r="P903" s="176"/>
      <c r="Q903" s="176">
        <v>15.8</v>
      </c>
      <c r="R903" s="176"/>
      <c r="S903" s="118" t="s">
        <v>1906</v>
      </c>
    </row>
    <row r="904" spans="1:19" x14ac:dyDescent="0.3">
      <c r="A904" s="172" t="s">
        <v>915</v>
      </c>
      <c r="B904" s="172" t="s">
        <v>968</v>
      </c>
      <c r="C904" s="172">
        <v>120665</v>
      </c>
      <c r="D904" s="175">
        <v>44158</v>
      </c>
      <c r="E904" s="176">
        <v>66.318299999999994</v>
      </c>
      <c r="F904" s="176">
        <v>0.21959999999999999</v>
      </c>
      <c r="G904" s="176">
        <v>0.21959999999999999</v>
      </c>
      <c r="H904" s="176">
        <v>2.3723000000000001</v>
      </c>
      <c r="I904" s="176">
        <v>5.1698000000000004</v>
      </c>
      <c r="J904" s="176">
        <v>7.5452000000000004</v>
      </c>
      <c r="K904" s="176">
        <v>7.7618999999999998</v>
      </c>
      <c r="L904" s="176">
        <v>39.113700000000001</v>
      </c>
      <c r="M904" s="176">
        <v>3.9371999999999998</v>
      </c>
      <c r="N904" s="176">
        <v>7.1253000000000002</v>
      </c>
      <c r="O904" s="176">
        <v>0.36969999999999997</v>
      </c>
      <c r="P904" s="176">
        <v>6.7083000000000004</v>
      </c>
      <c r="Q904" s="176">
        <v>9.9060000000000006</v>
      </c>
      <c r="R904" s="176">
        <v>4.5857999999999999</v>
      </c>
      <c r="S904" s="118" t="s">
        <v>1906</v>
      </c>
    </row>
    <row r="905" spans="1:19" x14ac:dyDescent="0.3">
      <c r="A905" s="172" t="s">
        <v>915</v>
      </c>
      <c r="B905" s="172" t="s">
        <v>969</v>
      </c>
      <c r="C905" s="172">
        <v>100664</v>
      </c>
      <c r="D905" s="175">
        <v>44158</v>
      </c>
      <c r="E905" s="176">
        <v>127.998</v>
      </c>
      <c r="F905" s="176">
        <v>0.21560000000000001</v>
      </c>
      <c r="G905" s="176">
        <v>0.21560000000000001</v>
      </c>
      <c r="H905" s="176">
        <v>2.3588</v>
      </c>
      <c r="I905" s="176">
        <v>5.1512000000000002</v>
      </c>
      <c r="J905" s="176">
        <v>7.5016999999999996</v>
      </c>
      <c r="K905" s="176">
        <v>7.6310000000000002</v>
      </c>
      <c r="L905" s="176">
        <v>38.790599999999998</v>
      </c>
      <c r="M905" s="176">
        <v>3.5703</v>
      </c>
      <c r="N905" s="176">
        <v>6.6321000000000003</v>
      </c>
      <c r="O905" s="176">
        <v>-0.13919999999999999</v>
      </c>
      <c r="P905" s="176">
        <v>6.1612</v>
      </c>
      <c r="Q905" s="176">
        <v>9.8869000000000007</v>
      </c>
      <c r="R905" s="176">
        <v>4.0789</v>
      </c>
      <c r="S905" s="118" t="s">
        <v>1903</v>
      </c>
    </row>
    <row r="906" spans="1:19" x14ac:dyDescent="0.3">
      <c r="A906" s="177" t="s">
        <v>27</v>
      </c>
      <c r="B906" s="172"/>
      <c r="C906" s="172"/>
      <c r="D906" s="172"/>
      <c r="E906" s="172"/>
      <c r="F906" s="178">
        <v>0.63153703703703712</v>
      </c>
      <c r="G906" s="178">
        <v>0.63153703703703712</v>
      </c>
      <c r="H906" s="178">
        <v>2.5663518518518518</v>
      </c>
      <c r="I906" s="178">
        <v>4.2110796296296291</v>
      </c>
      <c r="J906" s="178">
        <v>8.3832777777777778</v>
      </c>
      <c r="K906" s="178">
        <v>11.077888888888888</v>
      </c>
      <c r="L906" s="178">
        <v>39.494562962962966</v>
      </c>
      <c r="M906" s="178">
        <v>4.007209259259259</v>
      </c>
      <c r="N906" s="178">
        <v>10.080921999999996</v>
      </c>
      <c r="O906" s="178">
        <v>4.0473159090909103</v>
      </c>
      <c r="P906" s="178">
        <v>10.44391190476191</v>
      </c>
      <c r="Q906" s="178">
        <v>13.547216666666666</v>
      </c>
      <c r="R906" s="178">
        <v>10.332615217391307</v>
      </c>
      <c r="S906" s="118" t="s">
        <v>1903</v>
      </c>
    </row>
    <row r="907" spans="1:19" x14ac:dyDescent="0.3">
      <c r="A907" s="177" t="s">
        <v>408</v>
      </c>
      <c r="B907" s="172"/>
      <c r="C907" s="172"/>
      <c r="D907" s="172"/>
      <c r="E907" s="172"/>
      <c r="F907" s="178">
        <v>0.59549999999999992</v>
      </c>
      <c r="G907" s="178">
        <v>0.59549999999999992</v>
      </c>
      <c r="H907" s="178">
        <v>2.5415000000000001</v>
      </c>
      <c r="I907" s="178">
        <v>4.1933000000000007</v>
      </c>
      <c r="J907" s="178">
        <v>8.2872000000000003</v>
      </c>
      <c r="K907" s="178">
        <v>11.692399999999999</v>
      </c>
      <c r="L907" s="178">
        <v>39.130650000000003</v>
      </c>
      <c r="M907" s="178">
        <v>3.33005</v>
      </c>
      <c r="N907" s="178">
        <v>9.2764500000000005</v>
      </c>
      <c r="O907" s="178">
        <v>3.8913500000000001</v>
      </c>
      <c r="P907" s="178">
        <v>10.670199999999999</v>
      </c>
      <c r="Q907" s="178">
        <v>12.345600000000001</v>
      </c>
      <c r="R907" s="178">
        <v>10.23115</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74" t="s">
        <v>970</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971</v>
      </c>
      <c r="B910" s="172" t="s">
        <v>972</v>
      </c>
      <c r="C910" s="172">
        <v>103174</v>
      </c>
      <c r="D910" s="175">
        <v>44158</v>
      </c>
      <c r="E910" s="176">
        <v>245.29</v>
      </c>
      <c r="F910" s="176">
        <v>0.54520000000000002</v>
      </c>
      <c r="G910" s="176">
        <v>0.54520000000000002</v>
      </c>
      <c r="H910" s="176">
        <v>1.9238999999999999</v>
      </c>
      <c r="I910" s="176">
        <v>3.7562000000000002</v>
      </c>
      <c r="J910" s="176">
        <v>8.8002000000000002</v>
      </c>
      <c r="K910" s="176">
        <v>12.271100000000001</v>
      </c>
      <c r="L910" s="176">
        <v>40.591500000000003</v>
      </c>
      <c r="M910" s="176">
        <v>5.2927999999999997</v>
      </c>
      <c r="N910" s="176">
        <v>6.8335999999999997</v>
      </c>
      <c r="O910" s="176">
        <v>4.1112000000000002</v>
      </c>
      <c r="P910" s="176">
        <v>9.2818000000000005</v>
      </c>
      <c r="Q910" s="176">
        <v>19.168399999999998</v>
      </c>
      <c r="R910" s="176">
        <v>8.3004999999999995</v>
      </c>
      <c r="S910" s="118"/>
    </row>
    <row r="911" spans="1:19" x14ac:dyDescent="0.3">
      <c r="A911" s="172" t="s">
        <v>971</v>
      </c>
      <c r="B911" s="172" t="s">
        <v>973</v>
      </c>
      <c r="C911" s="172">
        <v>119528</v>
      </c>
      <c r="D911" s="175">
        <v>44158</v>
      </c>
      <c r="E911" s="176">
        <v>262.76</v>
      </c>
      <c r="F911" s="176">
        <v>0.54720000000000002</v>
      </c>
      <c r="G911" s="176">
        <v>0.54720000000000002</v>
      </c>
      <c r="H911" s="176">
        <v>1.9398</v>
      </c>
      <c r="I911" s="176">
        <v>3.7797999999999998</v>
      </c>
      <c r="J911" s="176">
        <v>8.8574000000000002</v>
      </c>
      <c r="K911" s="176">
        <v>12.4732</v>
      </c>
      <c r="L911" s="176">
        <v>41.117100000000001</v>
      </c>
      <c r="M911" s="176">
        <v>5.8533999999999997</v>
      </c>
      <c r="N911" s="176">
        <v>7.5694999999999997</v>
      </c>
      <c r="O911" s="176">
        <v>4.9325000000000001</v>
      </c>
      <c r="P911" s="176">
        <v>10.254899999999999</v>
      </c>
      <c r="Q911" s="176">
        <v>12.976000000000001</v>
      </c>
      <c r="R911" s="176">
        <v>9.0579000000000001</v>
      </c>
      <c r="S911" s="118"/>
    </row>
    <row r="912" spans="1:19" x14ac:dyDescent="0.3">
      <c r="A912" s="172" t="s">
        <v>971</v>
      </c>
      <c r="B912" s="172" t="s">
        <v>974</v>
      </c>
      <c r="C912" s="172">
        <v>120465</v>
      </c>
      <c r="D912" s="175">
        <v>44158</v>
      </c>
      <c r="E912" s="176">
        <v>38.85</v>
      </c>
      <c r="F912" s="176">
        <v>0.72599999999999998</v>
      </c>
      <c r="G912" s="176">
        <v>0.72599999999999998</v>
      </c>
      <c r="H912" s="176">
        <v>2.0756999999999999</v>
      </c>
      <c r="I912" s="176">
        <v>3.9047999999999998</v>
      </c>
      <c r="J912" s="176">
        <v>10.2128</v>
      </c>
      <c r="K912" s="176">
        <v>14.9068</v>
      </c>
      <c r="L912" s="176">
        <v>34.942700000000002</v>
      </c>
      <c r="M912" s="176">
        <v>6.907</v>
      </c>
      <c r="N912" s="176">
        <v>14.601800000000001</v>
      </c>
      <c r="O912" s="176">
        <v>14.442600000000001</v>
      </c>
      <c r="P912" s="176">
        <v>14.8583</v>
      </c>
      <c r="Q912" s="176">
        <v>15.818</v>
      </c>
      <c r="R912" s="176">
        <v>18.288499999999999</v>
      </c>
      <c r="S912" s="120"/>
    </row>
    <row r="913" spans="1:19" x14ac:dyDescent="0.3">
      <c r="A913" s="172" t="s">
        <v>971</v>
      </c>
      <c r="B913" s="172" t="s">
        <v>975</v>
      </c>
      <c r="C913" s="172">
        <v>112277</v>
      </c>
      <c r="D913" s="175">
        <v>44158</v>
      </c>
      <c r="E913" s="176">
        <v>35.409999999999997</v>
      </c>
      <c r="F913" s="176">
        <v>0.71099999999999997</v>
      </c>
      <c r="G913" s="176">
        <v>0.71099999999999997</v>
      </c>
      <c r="H913" s="176">
        <v>2.0461</v>
      </c>
      <c r="I913" s="176">
        <v>3.8416000000000001</v>
      </c>
      <c r="J913" s="176">
        <v>10.105700000000001</v>
      </c>
      <c r="K913" s="176">
        <v>14.558400000000001</v>
      </c>
      <c r="L913" s="176">
        <v>34.128799999999998</v>
      </c>
      <c r="M913" s="176">
        <v>5.9227999999999996</v>
      </c>
      <c r="N913" s="176">
        <v>13.2033</v>
      </c>
      <c r="O913" s="176">
        <v>13.004099999999999</v>
      </c>
      <c r="P913" s="176">
        <v>13.483700000000001</v>
      </c>
      <c r="Q913" s="176">
        <v>12.311199999999999</v>
      </c>
      <c r="R913" s="176">
        <v>16.854099999999999</v>
      </c>
      <c r="S913" s="118" t="s">
        <v>1874</v>
      </c>
    </row>
    <row r="914" spans="1:19" x14ac:dyDescent="0.3">
      <c r="A914" s="172" t="s">
        <v>971</v>
      </c>
      <c r="B914" s="172" t="s">
        <v>976</v>
      </c>
      <c r="C914" s="172">
        <v>112943</v>
      </c>
      <c r="D914" s="175">
        <v>44158</v>
      </c>
      <c r="E914" s="176">
        <v>16.32</v>
      </c>
      <c r="F914" s="176">
        <v>0</v>
      </c>
      <c r="G914" s="176">
        <v>0</v>
      </c>
      <c r="H914" s="176">
        <v>1.1152</v>
      </c>
      <c r="I914" s="176">
        <v>2.7061000000000002</v>
      </c>
      <c r="J914" s="176">
        <v>8.0078999999999994</v>
      </c>
      <c r="K914" s="176">
        <v>11.3233</v>
      </c>
      <c r="L914" s="176">
        <v>35.211300000000001</v>
      </c>
      <c r="M914" s="176">
        <v>4.6825000000000001</v>
      </c>
      <c r="N914" s="176">
        <v>8.5106000000000002</v>
      </c>
      <c r="O914" s="176">
        <v>5.5666000000000002</v>
      </c>
      <c r="P914" s="176">
        <v>8.4574999999999996</v>
      </c>
      <c r="Q914" s="176">
        <v>4.8080999999999996</v>
      </c>
      <c r="R914" s="176">
        <v>10.8253</v>
      </c>
      <c r="S914" s="118" t="s">
        <v>1874</v>
      </c>
    </row>
    <row r="915" spans="1:19" x14ac:dyDescent="0.3">
      <c r="A915" s="172" t="s">
        <v>971</v>
      </c>
      <c r="B915" s="172" t="s">
        <v>977</v>
      </c>
      <c r="C915" s="172">
        <v>119367</v>
      </c>
      <c r="D915" s="175">
        <v>44158</v>
      </c>
      <c r="E915" s="176">
        <v>17.25</v>
      </c>
      <c r="F915" s="176">
        <v>5.8000000000000003E-2</v>
      </c>
      <c r="G915" s="176">
        <v>5.8000000000000003E-2</v>
      </c>
      <c r="H915" s="176">
        <v>1.173</v>
      </c>
      <c r="I915" s="176">
        <v>2.7397</v>
      </c>
      <c r="J915" s="176">
        <v>8.0827000000000009</v>
      </c>
      <c r="K915" s="176">
        <v>11.5783</v>
      </c>
      <c r="L915" s="176">
        <v>35.719900000000003</v>
      </c>
      <c r="M915" s="176">
        <v>5.3113999999999999</v>
      </c>
      <c r="N915" s="176">
        <v>9.3155999999999999</v>
      </c>
      <c r="O915" s="176">
        <v>6.3710000000000004</v>
      </c>
      <c r="P915" s="176">
        <v>9.2662999999999993</v>
      </c>
      <c r="Q915" s="176">
        <v>10.2342</v>
      </c>
      <c r="R915" s="176">
        <v>11.6081</v>
      </c>
      <c r="S915" s="118" t="s">
        <v>1874</v>
      </c>
    </row>
    <row r="916" spans="1:19" x14ac:dyDescent="0.3">
      <c r="A916" s="172" t="s">
        <v>971</v>
      </c>
      <c r="B916" s="172" t="s">
        <v>978</v>
      </c>
      <c r="C916" s="172">
        <v>113544</v>
      </c>
      <c r="D916" s="175">
        <v>44158</v>
      </c>
      <c r="E916" s="176">
        <v>105.4</v>
      </c>
      <c r="F916" s="176">
        <v>0.3236</v>
      </c>
      <c r="G916" s="176">
        <v>0.3236</v>
      </c>
      <c r="H916" s="176">
        <v>1.2196</v>
      </c>
      <c r="I916" s="176">
        <v>2.7490999999999999</v>
      </c>
      <c r="J916" s="176">
        <v>7.5510000000000002</v>
      </c>
      <c r="K916" s="176">
        <v>11.7354</v>
      </c>
      <c r="L916" s="176">
        <v>33.6038</v>
      </c>
      <c r="M916" s="176">
        <v>5.0324</v>
      </c>
      <c r="N916" s="176">
        <v>10.181900000000001</v>
      </c>
      <c r="O916" s="176">
        <v>7.8594999999999997</v>
      </c>
      <c r="P916" s="176">
        <v>9.9768000000000008</v>
      </c>
      <c r="Q916" s="176">
        <v>15.6708</v>
      </c>
      <c r="R916" s="176">
        <v>14.5679</v>
      </c>
      <c r="S916" s="118" t="s">
        <v>1874</v>
      </c>
    </row>
    <row r="917" spans="1:19" x14ac:dyDescent="0.3">
      <c r="A917" s="172" t="s">
        <v>971</v>
      </c>
      <c r="B917" s="172" t="s">
        <v>979</v>
      </c>
      <c r="C917" s="172">
        <v>119893</v>
      </c>
      <c r="D917" s="175">
        <v>44158</v>
      </c>
      <c r="E917" s="176">
        <v>114.98</v>
      </c>
      <c r="F917" s="176">
        <v>0.33160000000000001</v>
      </c>
      <c r="G917" s="176">
        <v>0.33160000000000001</v>
      </c>
      <c r="H917" s="176">
        <v>1.2504</v>
      </c>
      <c r="I917" s="176">
        <v>2.7984</v>
      </c>
      <c r="J917" s="176">
        <v>7.6592000000000002</v>
      </c>
      <c r="K917" s="176">
        <v>12.077199999999999</v>
      </c>
      <c r="L917" s="176">
        <v>34.4009</v>
      </c>
      <c r="M917" s="176">
        <v>5.9138000000000002</v>
      </c>
      <c r="N917" s="176">
        <v>11.3931</v>
      </c>
      <c r="O917" s="176">
        <v>9.1906999999999996</v>
      </c>
      <c r="P917" s="176">
        <v>11.3367</v>
      </c>
      <c r="Q917" s="176">
        <v>14.3187</v>
      </c>
      <c r="R917" s="176">
        <v>15.8711</v>
      </c>
      <c r="S917" s="118" t="s">
        <v>1882</v>
      </c>
    </row>
    <row r="918" spans="1:19" x14ac:dyDescent="0.3">
      <c r="A918" s="172" t="s">
        <v>971</v>
      </c>
      <c r="B918" s="172" t="s">
        <v>980</v>
      </c>
      <c r="C918" s="172">
        <v>118269</v>
      </c>
      <c r="D918" s="175">
        <v>44158</v>
      </c>
      <c r="E918" s="176">
        <v>33.51</v>
      </c>
      <c r="F918" s="176">
        <v>0.38950000000000001</v>
      </c>
      <c r="G918" s="176">
        <v>0.38950000000000001</v>
      </c>
      <c r="H918" s="176">
        <v>1.5762</v>
      </c>
      <c r="I918" s="176">
        <v>3.2665999999999999</v>
      </c>
      <c r="J918" s="176">
        <v>7.9574999999999996</v>
      </c>
      <c r="K918" s="176">
        <v>12.4497</v>
      </c>
      <c r="L918" s="176">
        <v>37.1113</v>
      </c>
      <c r="M918" s="176">
        <v>9.7249999999999996</v>
      </c>
      <c r="N918" s="176">
        <v>18.242799999999999</v>
      </c>
      <c r="O918" s="176">
        <v>13.058999999999999</v>
      </c>
      <c r="P918" s="176">
        <v>14.2393</v>
      </c>
      <c r="Q918" s="176">
        <v>13.8605</v>
      </c>
      <c r="R918" s="176">
        <v>18.035599999999999</v>
      </c>
      <c r="S918" s="118" t="s">
        <v>1882</v>
      </c>
    </row>
    <row r="919" spans="1:19" x14ac:dyDescent="0.3">
      <c r="A919" s="172" t="s">
        <v>971</v>
      </c>
      <c r="B919" s="172" t="s">
        <v>981</v>
      </c>
      <c r="C919" s="172">
        <v>113221</v>
      </c>
      <c r="D919" s="175">
        <v>44158</v>
      </c>
      <c r="E919" s="176">
        <v>30.87</v>
      </c>
      <c r="F919" s="176">
        <v>0.35759999999999997</v>
      </c>
      <c r="G919" s="176">
        <v>0.35759999999999997</v>
      </c>
      <c r="H919" s="176">
        <v>1.5126999999999999</v>
      </c>
      <c r="I919" s="176">
        <v>3.1751</v>
      </c>
      <c r="J919" s="176">
        <v>7.8239999999999998</v>
      </c>
      <c r="K919" s="176">
        <v>11.9695</v>
      </c>
      <c r="L919" s="176">
        <v>35.991199999999999</v>
      </c>
      <c r="M919" s="176">
        <v>8.468</v>
      </c>
      <c r="N919" s="176">
        <v>16.534500000000001</v>
      </c>
      <c r="O919" s="176">
        <v>11.6219</v>
      </c>
      <c r="P919" s="176">
        <v>12.870699999999999</v>
      </c>
      <c r="Q919" s="176">
        <v>11.602399999999999</v>
      </c>
      <c r="R919" s="176">
        <v>16.438500000000001</v>
      </c>
      <c r="S919" s="118" t="s">
        <v>1874</v>
      </c>
    </row>
    <row r="920" spans="1:19" x14ac:dyDescent="0.3">
      <c r="A920" s="172" t="s">
        <v>971</v>
      </c>
      <c r="B920" s="172" t="s">
        <v>982</v>
      </c>
      <c r="C920" s="172">
        <v>119250</v>
      </c>
      <c r="D920" s="175">
        <v>44158</v>
      </c>
      <c r="E920" s="176">
        <v>238.37299999999999</v>
      </c>
      <c r="F920" s="176">
        <v>0.5696</v>
      </c>
      <c r="G920" s="176">
        <v>0.5696</v>
      </c>
      <c r="H920" s="176">
        <v>1.9419999999999999</v>
      </c>
      <c r="I920" s="176">
        <v>4.0099</v>
      </c>
      <c r="J920" s="176">
        <v>8.7925000000000004</v>
      </c>
      <c r="K920" s="176">
        <v>12.9612</v>
      </c>
      <c r="L920" s="176">
        <v>39.6297</v>
      </c>
      <c r="M920" s="176">
        <v>-0.56850000000000001</v>
      </c>
      <c r="N920" s="176">
        <v>3.3184</v>
      </c>
      <c r="O920" s="176">
        <v>5.3471000000000002</v>
      </c>
      <c r="P920" s="176">
        <v>8.9204000000000008</v>
      </c>
      <c r="Q920" s="176">
        <v>10.1388</v>
      </c>
      <c r="R920" s="176">
        <v>9.5739999999999998</v>
      </c>
      <c r="S920" s="118" t="s">
        <v>1874</v>
      </c>
    </row>
    <row r="921" spans="1:19" x14ac:dyDescent="0.3">
      <c r="A921" s="172" t="s">
        <v>971</v>
      </c>
      <c r="B921" s="172" t="s">
        <v>983</v>
      </c>
      <c r="C921" s="172">
        <v>101635</v>
      </c>
      <c r="D921" s="175">
        <v>44158</v>
      </c>
      <c r="E921" s="176">
        <v>226.404</v>
      </c>
      <c r="F921" s="176">
        <v>0.56320000000000003</v>
      </c>
      <c r="G921" s="176">
        <v>0.56320000000000003</v>
      </c>
      <c r="H921" s="176">
        <v>1.9209000000000001</v>
      </c>
      <c r="I921" s="176">
        <v>3.9794999999999998</v>
      </c>
      <c r="J921" s="176">
        <v>8.7220999999999993</v>
      </c>
      <c r="K921" s="176">
        <v>12.7403</v>
      </c>
      <c r="L921" s="176">
        <v>39.099600000000002</v>
      </c>
      <c r="M921" s="176">
        <v>-1.1548</v>
      </c>
      <c r="N921" s="176">
        <v>2.5125000000000002</v>
      </c>
      <c r="O921" s="176">
        <v>4.5968999999999998</v>
      </c>
      <c r="P921" s="176">
        <v>8.1501000000000001</v>
      </c>
      <c r="Q921" s="176">
        <v>19.25</v>
      </c>
      <c r="R921" s="176">
        <v>8.7803000000000004</v>
      </c>
      <c r="S921" s="118" t="s">
        <v>1893</v>
      </c>
    </row>
    <row r="922" spans="1:19" x14ac:dyDescent="0.3">
      <c r="A922" s="172" t="s">
        <v>971</v>
      </c>
      <c r="B922" s="172" t="s">
        <v>984</v>
      </c>
      <c r="C922" s="172">
        <v>111940</v>
      </c>
      <c r="D922" s="175">
        <v>44158</v>
      </c>
      <c r="E922" s="176">
        <v>40.840000000000003</v>
      </c>
      <c r="F922" s="176">
        <v>0.69030000000000002</v>
      </c>
      <c r="G922" s="176">
        <v>0.69030000000000002</v>
      </c>
      <c r="H922" s="176">
        <v>1.6678999999999999</v>
      </c>
      <c r="I922" s="176">
        <v>3.0531999999999999</v>
      </c>
      <c r="J922" s="176">
        <v>7.6153000000000004</v>
      </c>
      <c r="K922" s="176">
        <v>11.8598</v>
      </c>
      <c r="L922" s="176">
        <v>40.5852</v>
      </c>
      <c r="M922" s="176">
        <v>5.7483000000000004</v>
      </c>
      <c r="N922" s="176">
        <v>10.0512</v>
      </c>
      <c r="O922" s="176">
        <v>8.0258000000000003</v>
      </c>
      <c r="P922" s="176">
        <v>10.8475</v>
      </c>
      <c r="Q922" s="176">
        <v>12.9908</v>
      </c>
      <c r="R922" s="176">
        <v>12.029500000000001</v>
      </c>
      <c r="S922" s="118" t="s">
        <v>1893</v>
      </c>
    </row>
    <row r="923" spans="1:19" x14ac:dyDescent="0.3">
      <c r="A923" s="172" t="s">
        <v>971</v>
      </c>
      <c r="B923" s="172" t="s">
        <v>985</v>
      </c>
      <c r="C923" s="172">
        <v>118617</v>
      </c>
      <c r="D923" s="175">
        <v>44158</v>
      </c>
      <c r="E923" s="176">
        <v>43.69</v>
      </c>
      <c r="F923" s="176">
        <v>0.69140000000000001</v>
      </c>
      <c r="G923" s="176">
        <v>0.69140000000000001</v>
      </c>
      <c r="H923" s="176">
        <v>1.7229000000000001</v>
      </c>
      <c r="I923" s="176">
        <v>3.1154000000000002</v>
      </c>
      <c r="J923" s="176">
        <v>7.7701000000000002</v>
      </c>
      <c r="K923" s="176">
        <v>12.3714</v>
      </c>
      <c r="L923" s="176">
        <v>41.896700000000003</v>
      </c>
      <c r="M923" s="176">
        <v>7.1620999999999997</v>
      </c>
      <c r="N923" s="176">
        <v>11.939500000000001</v>
      </c>
      <c r="O923" s="176">
        <v>9.3779000000000003</v>
      </c>
      <c r="P923" s="176">
        <v>12.0321</v>
      </c>
      <c r="Q923" s="176">
        <v>13.2982</v>
      </c>
      <c r="R923" s="176">
        <v>13.669600000000001</v>
      </c>
      <c r="S923" s="118" t="s">
        <v>1893</v>
      </c>
    </row>
    <row r="924" spans="1:19" x14ac:dyDescent="0.3">
      <c r="A924" s="172" t="s">
        <v>971</v>
      </c>
      <c r="B924" s="172" t="s">
        <v>986</v>
      </c>
      <c r="C924" s="172">
        <v>115790</v>
      </c>
      <c r="D924" s="175">
        <v>44158</v>
      </c>
      <c r="E924" s="176">
        <v>25.127400000000002</v>
      </c>
      <c r="F924" s="176">
        <v>0.79459999999999997</v>
      </c>
      <c r="G924" s="176">
        <v>0.79459999999999997</v>
      </c>
      <c r="H924" s="176">
        <v>1.7423</v>
      </c>
      <c r="I924" s="176">
        <v>3.3576999999999999</v>
      </c>
      <c r="J924" s="176">
        <v>8.2591999999999999</v>
      </c>
      <c r="K924" s="176">
        <v>11.877700000000001</v>
      </c>
      <c r="L924" s="176">
        <v>37.210700000000003</v>
      </c>
      <c r="M924" s="176">
        <v>2.2703000000000002</v>
      </c>
      <c r="N924" s="176">
        <v>5.4599000000000002</v>
      </c>
      <c r="O924" s="176">
        <v>3.7446999999999999</v>
      </c>
      <c r="P924" s="176">
        <v>8.7451000000000008</v>
      </c>
      <c r="Q924" s="176">
        <v>10.58</v>
      </c>
      <c r="R924" s="176">
        <v>9.1748999999999992</v>
      </c>
      <c r="S924" s="118" t="s">
        <v>1893</v>
      </c>
    </row>
    <row r="925" spans="1:19" x14ac:dyDescent="0.3">
      <c r="A925" s="172" t="s">
        <v>971</v>
      </c>
      <c r="B925" s="172" t="s">
        <v>987</v>
      </c>
      <c r="C925" s="172">
        <v>119148</v>
      </c>
      <c r="D925" s="175">
        <v>44158</v>
      </c>
      <c r="E925" s="176">
        <v>27.965900000000001</v>
      </c>
      <c r="F925" s="176">
        <v>0.81179999999999997</v>
      </c>
      <c r="G925" s="176">
        <v>0.81179999999999997</v>
      </c>
      <c r="H925" s="176">
        <v>1.7978000000000001</v>
      </c>
      <c r="I925" s="176">
        <v>3.4344999999999999</v>
      </c>
      <c r="J925" s="176">
        <v>8.4285999999999994</v>
      </c>
      <c r="K925" s="176">
        <v>12.331300000000001</v>
      </c>
      <c r="L925" s="176">
        <v>38.4039</v>
      </c>
      <c r="M925" s="176">
        <v>3.6625999999999999</v>
      </c>
      <c r="N925" s="176">
        <v>7.1871999999999998</v>
      </c>
      <c r="O925" s="176">
        <v>5.2995999999999999</v>
      </c>
      <c r="P925" s="176">
        <v>10.297499999999999</v>
      </c>
      <c r="Q925" s="176">
        <v>11.492100000000001</v>
      </c>
      <c r="R925" s="176">
        <v>11.0334</v>
      </c>
      <c r="S925" s="118" t="s">
        <v>1874</v>
      </c>
    </row>
    <row r="926" spans="1:19" x14ac:dyDescent="0.3">
      <c r="A926" s="172" t="s">
        <v>971</v>
      </c>
      <c r="B926" s="172" t="s">
        <v>988</v>
      </c>
      <c r="C926" s="172">
        <v>100471</v>
      </c>
      <c r="D926" s="175">
        <v>44158</v>
      </c>
      <c r="E926" s="176">
        <v>1195.8700360917201</v>
      </c>
      <c r="F926" s="176">
        <v>-9.4200000000000006E-2</v>
      </c>
      <c r="G926" s="176">
        <v>-9.4200000000000006E-2</v>
      </c>
      <c r="H926" s="176">
        <v>1.1749000000000001</v>
      </c>
      <c r="I926" s="176">
        <v>5.0307000000000004</v>
      </c>
      <c r="J926" s="176">
        <v>10.689299999999999</v>
      </c>
      <c r="K926" s="176">
        <v>14.4613</v>
      </c>
      <c r="L926" s="176">
        <v>38.540199999999999</v>
      </c>
      <c r="M926" s="176">
        <v>5.3697999999999997</v>
      </c>
      <c r="N926" s="176">
        <v>7.274</v>
      </c>
      <c r="O926" s="176">
        <v>3.0848</v>
      </c>
      <c r="P926" s="176">
        <v>7.5433000000000003</v>
      </c>
      <c r="Q926" s="176">
        <v>19.387599999999999</v>
      </c>
      <c r="R926" s="176">
        <v>6.7045000000000003</v>
      </c>
      <c r="S926" s="118" t="s">
        <v>1874</v>
      </c>
    </row>
    <row r="927" spans="1:19" x14ac:dyDescent="0.3">
      <c r="A927" s="172" t="s">
        <v>971</v>
      </c>
      <c r="B927" s="172" t="s">
        <v>989</v>
      </c>
      <c r="C927" s="172">
        <v>118531</v>
      </c>
      <c r="D927" s="175">
        <v>44158</v>
      </c>
      <c r="E927" s="176">
        <v>531.97659999999996</v>
      </c>
      <c r="F927" s="176">
        <v>-8.8099999999999998E-2</v>
      </c>
      <c r="G927" s="176">
        <v>-8.8099999999999998E-2</v>
      </c>
      <c r="H927" s="176">
        <v>1.1948000000000001</v>
      </c>
      <c r="I927" s="176">
        <v>5.0598999999999998</v>
      </c>
      <c r="J927" s="176">
        <v>10.756600000000001</v>
      </c>
      <c r="K927" s="176">
        <v>14.6731</v>
      </c>
      <c r="L927" s="176">
        <v>39.047499999999999</v>
      </c>
      <c r="M927" s="176">
        <v>5.9528999999999996</v>
      </c>
      <c r="N927" s="176">
        <v>8.0770999999999997</v>
      </c>
      <c r="O927" s="176">
        <v>3.9142000000000001</v>
      </c>
      <c r="P927" s="176">
        <v>8.4390000000000001</v>
      </c>
      <c r="Q927" s="176">
        <v>10.699400000000001</v>
      </c>
      <c r="R927" s="176">
        <v>7.5324</v>
      </c>
      <c r="S927" s="118" t="s">
        <v>1874</v>
      </c>
    </row>
    <row r="928" spans="1:19" x14ac:dyDescent="0.3">
      <c r="A928" s="172" t="s">
        <v>971</v>
      </c>
      <c r="B928" s="172" t="s">
        <v>990</v>
      </c>
      <c r="C928" s="172">
        <v>102000</v>
      </c>
      <c r="D928" s="175">
        <v>44158</v>
      </c>
      <c r="E928" s="176">
        <v>597.20041052375495</v>
      </c>
      <c r="F928" s="176">
        <v>0.26500000000000001</v>
      </c>
      <c r="G928" s="176">
        <v>0.26500000000000001</v>
      </c>
      <c r="H928" s="176">
        <v>1.4623999999999999</v>
      </c>
      <c r="I928" s="176">
        <v>4.4470000000000001</v>
      </c>
      <c r="J928" s="176">
        <v>9.0791000000000004</v>
      </c>
      <c r="K928" s="176">
        <v>9.1572999999999993</v>
      </c>
      <c r="L928" s="176">
        <v>37.408000000000001</v>
      </c>
      <c r="M928" s="176">
        <v>0.19339999999999999</v>
      </c>
      <c r="N928" s="176">
        <v>-1.9218</v>
      </c>
      <c r="O928" s="176">
        <v>1.7034</v>
      </c>
      <c r="P928" s="176">
        <v>8.3314000000000004</v>
      </c>
      <c r="Q928" s="176">
        <v>18.3797</v>
      </c>
      <c r="R928" s="176">
        <v>3.8500999999999999</v>
      </c>
      <c r="S928" s="118" t="s">
        <v>1874</v>
      </c>
    </row>
    <row r="929" spans="1:19" x14ac:dyDescent="0.3">
      <c r="A929" s="172" t="s">
        <v>971</v>
      </c>
      <c r="B929" s="172" t="s">
        <v>991</v>
      </c>
      <c r="C929" s="172">
        <v>119018</v>
      </c>
      <c r="D929" s="175">
        <v>44158</v>
      </c>
      <c r="E929" s="176">
        <v>512.43700000000001</v>
      </c>
      <c r="F929" s="176">
        <v>0.26960000000000001</v>
      </c>
      <c r="G929" s="176">
        <v>0.26960000000000001</v>
      </c>
      <c r="H929" s="176">
        <v>1.4779</v>
      </c>
      <c r="I929" s="176">
        <v>4.4691999999999998</v>
      </c>
      <c r="J929" s="176">
        <v>9.1369000000000007</v>
      </c>
      <c r="K929" s="176">
        <v>9.3254999999999999</v>
      </c>
      <c r="L929" s="176">
        <v>37.81</v>
      </c>
      <c r="M929" s="176">
        <v>0.64439999999999997</v>
      </c>
      <c r="N929" s="176">
        <v>-1.3389</v>
      </c>
      <c r="O929" s="176">
        <v>2.3641999999999999</v>
      </c>
      <c r="P929" s="176">
        <v>9.0648999999999997</v>
      </c>
      <c r="Q929" s="176">
        <v>10.9016</v>
      </c>
      <c r="R929" s="176">
        <v>4.4499000000000004</v>
      </c>
      <c r="S929" s="118" t="s">
        <v>1882</v>
      </c>
    </row>
    <row r="930" spans="1:19" x14ac:dyDescent="0.3">
      <c r="A930" s="172" t="s">
        <v>971</v>
      </c>
      <c r="B930" s="172" t="s">
        <v>992</v>
      </c>
      <c r="C930" s="172">
        <v>101594</v>
      </c>
      <c r="D930" s="175">
        <v>44158</v>
      </c>
      <c r="E930" s="176">
        <v>241.1996</v>
      </c>
      <c r="F930" s="176">
        <v>0.35139999999999999</v>
      </c>
      <c r="G930" s="176">
        <v>0.35139999999999999</v>
      </c>
      <c r="H930" s="176">
        <v>0.91710000000000003</v>
      </c>
      <c r="I930" s="176">
        <v>2.8755000000000002</v>
      </c>
      <c r="J930" s="176">
        <v>8.2297999999999991</v>
      </c>
      <c r="K930" s="176">
        <v>14.058299999999999</v>
      </c>
      <c r="L930" s="176">
        <v>39.6419</v>
      </c>
      <c r="M930" s="176">
        <v>6.3879000000000001</v>
      </c>
      <c r="N930" s="176">
        <v>8.7189999999999994</v>
      </c>
      <c r="O930" s="176">
        <v>6.7778999999999998</v>
      </c>
      <c r="P930" s="176">
        <v>11.197800000000001</v>
      </c>
      <c r="Q930" s="176">
        <v>19.382100000000001</v>
      </c>
      <c r="R930" s="176">
        <v>11.9275</v>
      </c>
      <c r="S930" s="118" t="s">
        <v>1882</v>
      </c>
    </row>
    <row r="931" spans="1:19" x14ac:dyDescent="0.3">
      <c r="A931" s="172" t="s">
        <v>971</v>
      </c>
      <c r="B931" s="172" t="s">
        <v>993</v>
      </c>
      <c r="C931" s="172">
        <v>120030</v>
      </c>
      <c r="D931" s="175">
        <v>44158</v>
      </c>
      <c r="E931" s="176">
        <v>256.46359999999999</v>
      </c>
      <c r="F931" s="176">
        <v>0.35930000000000001</v>
      </c>
      <c r="G931" s="176">
        <v>0.35930000000000001</v>
      </c>
      <c r="H931" s="176">
        <v>0.94320000000000004</v>
      </c>
      <c r="I931" s="176">
        <v>2.9125000000000001</v>
      </c>
      <c r="J931" s="176">
        <v>8.3161000000000005</v>
      </c>
      <c r="K931" s="176">
        <v>14.3347</v>
      </c>
      <c r="L931" s="176">
        <v>40.311999999999998</v>
      </c>
      <c r="M931" s="176">
        <v>7.1531000000000002</v>
      </c>
      <c r="N931" s="176">
        <v>9.7565000000000008</v>
      </c>
      <c r="O931" s="176">
        <v>7.6790000000000003</v>
      </c>
      <c r="P931" s="176">
        <v>12.079700000000001</v>
      </c>
      <c r="Q931" s="176">
        <v>11.6767</v>
      </c>
      <c r="R931" s="176">
        <v>12.9375</v>
      </c>
      <c r="S931" s="118" t="s">
        <v>1882</v>
      </c>
    </row>
    <row r="932" spans="1:19" x14ac:dyDescent="0.3">
      <c r="A932" s="172" t="s">
        <v>971</v>
      </c>
      <c r="B932" s="172" t="s">
        <v>994</v>
      </c>
      <c r="C932" s="172">
        <v>108466</v>
      </c>
      <c r="D932" s="175">
        <v>44158</v>
      </c>
      <c r="E932" s="176">
        <v>46.6</v>
      </c>
      <c r="F932" s="176">
        <v>0.30130000000000001</v>
      </c>
      <c r="G932" s="176">
        <v>0.30130000000000001</v>
      </c>
      <c r="H932" s="176">
        <v>1.1065</v>
      </c>
      <c r="I932" s="176">
        <v>3.6938</v>
      </c>
      <c r="J932" s="176">
        <v>8.5235000000000003</v>
      </c>
      <c r="K932" s="176">
        <v>10.7941</v>
      </c>
      <c r="L932" s="176">
        <v>37.139499999999998</v>
      </c>
      <c r="M932" s="176">
        <v>5.3583999999999996</v>
      </c>
      <c r="N932" s="176">
        <v>7.3979999999999997</v>
      </c>
      <c r="O932" s="176">
        <v>5.2789999999999999</v>
      </c>
      <c r="P932" s="176">
        <v>10.3528</v>
      </c>
      <c r="Q932" s="176">
        <v>13.0884</v>
      </c>
      <c r="R932" s="176">
        <v>8.5641999999999996</v>
      </c>
      <c r="S932" s="118" t="s">
        <v>1882</v>
      </c>
    </row>
    <row r="933" spans="1:19" x14ac:dyDescent="0.3">
      <c r="A933" s="172" t="s">
        <v>971</v>
      </c>
      <c r="B933" s="172" t="s">
        <v>995</v>
      </c>
      <c r="C933" s="172">
        <v>120586</v>
      </c>
      <c r="D933" s="175">
        <v>44158</v>
      </c>
      <c r="E933" s="176">
        <v>49.79</v>
      </c>
      <c r="F933" s="176">
        <v>0.32240000000000002</v>
      </c>
      <c r="G933" s="176">
        <v>0.32240000000000002</v>
      </c>
      <c r="H933" s="176">
        <v>1.1375</v>
      </c>
      <c r="I933" s="176">
        <v>3.7292000000000001</v>
      </c>
      <c r="J933" s="176">
        <v>8.5695999999999994</v>
      </c>
      <c r="K933" s="176">
        <v>10.965</v>
      </c>
      <c r="L933" s="176">
        <v>37.6175</v>
      </c>
      <c r="M933" s="176">
        <v>5.8910999999999998</v>
      </c>
      <c r="N933" s="176">
        <v>8.0981000000000005</v>
      </c>
      <c r="O933" s="176">
        <v>6.1082999999999998</v>
      </c>
      <c r="P933" s="176">
        <v>11.295999999999999</v>
      </c>
      <c r="Q933" s="176">
        <v>13.315099999999999</v>
      </c>
      <c r="R933" s="176">
        <v>9.2833000000000006</v>
      </c>
      <c r="S933" s="118" t="s">
        <v>1874</v>
      </c>
    </row>
    <row r="934" spans="1:19" x14ac:dyDescent="0.3">
      <c r="A934" s="172" t="s">
        <v>971</v>
      </c>
      <c r="B934" s="172" t="s">
        <v>996</v>
      </c>
      <c r="C934" s="172">
        <v>117311</v>
      </c>
      <c r="D934" s="175">
        <v>44158</v>
      </c>
      <c r="E934" s="176">
        <v>27.97</v>
      </c>
      <c r="F934" s="176">
        <v>0.32279999999999998</v>
      </c>
      <c r="G934" s="176">
        <v>0.32279999999999998</v>
      </c>
      <c r="H934" s="176">
        <v>1.7091000000000001</v>
      </c>
      <c r="I934" s="176">
        <v>3.4011</v>
      </c>
      <c r="J934" s="176">
        <v>7.9089999999999998</v>
      </c>
      <c r="K934" s="176">
        <v>12.918900000000001</v>
      </c>
      <c r="L934" s="176">
        <v>37.783299999999997</v>
      </c>
      <c r="M934" s="176">
        <v>6.3498000000000001</v>
      </c>
      <c r="N934" s="176">
        <v>10.5097</v>
      </c>
      <c r="O934" s="176">
        <v>5.5091000000000001</v>
      </c>
      <c r="P934" s="176">
        <v>8.3064</v>
      </c>
      <c r="Q934" s="176">
        <v>12.8127</v>
      </c>
      <c r="R934" s="176">
        <v>12.311199999999999</v>
      </c>
      <c r="S934" s="118" t="s">
        <v>1874</v>
      </c>
    </row>
    <row r="935" spans="1:19" x14ac:dyDescent="0.3">
      <c r="A935" s="172" t="s">
        <v>971</v>
      </c>
      <c r="B935" s="172" t="s">
        <v>997</v>
      </c>
      <c r="C935" s="172">
        <v>118344</v>
      </c>
      <c r="D935" s="175">
        <v>44158</v>
      </c>
      <c r="E935" s="176">
        <v>30.48</v>
      </c>
      <c r="F935" s="176">
        <v>0.36220000000000002</v>
      </c>
      <c r="G935" s="176">
        <v>0.36220000000000002</v>
      </c>
      <c r="H935" s="176">
        <v>1.7696000000000001</v>
      </c>
      <c r="I935" s="176">
        <v>3.4622999999999999</v>
      </c>
      <c r="J935" s="176">
        <v>8.0467999999999993</v>
      </c>
      <c r="K935" s="176">
        <v>13.3086</v>
      </c>
      <c r="L935" s="176">
        <v>38.671500000000002</v>
      </c>
      <c r="M935" s="176">
        <v>7.2107000000000001</v>
      </c>
      <c r="N935" s="176">
        <v>11.7302</v>
      </c>
      <c r="O935" s="176">
        <v>7.0949</v>
      </c>
      <c r="P935" s="176">
        <v>9.8331999999999997</v>
      </c>
      <c r="Q935" s="176">
        <v>12.3611</v>
      </c>
      <c r="R935" s="176">
        <v>13.773999999999999</v>
      </c>
      <c r="S935" s="118" t="s">
        <v>1882</v>
      </c>
    </row>
    <row r="936" spans="1:19" x14ac:dyDescent="0.3">
      <c r="A936" s="172" t="s">
        <v>971</v>
      </c>
      <c r="B936" s="172" t="s">
        <v>998</v>
      </c>
      <c r="C936" s="172">
        <v>118479</v>
      </c>
      <c r="D936" s="175">
        <v>44158</v>
      </c>
      <c r="E936" s="176">
        <v>40.18</v>
      </c>
      <c r="F936" s="176">
        <v>0.55059999999999998</v>
      </c>
      <c r="G936" s="176">
        <v>0.55059999999999998</v>
      </c>
      <c r="H936" s="176">
        <v>1.2601</v>
      </c>
      <c r="I936" s="176">
        <v>2.2652000000000001</v>
      </c>
      <c r="J936" s="176">
        <v>4.6627000000000001</v>
      </c>
      <c r="K936" s="176">
        <v>10.202999999999999</v>
      </c>
      <c r="L936" s="176">
        <v>35.560099999999998</v>
      </c>
      <c r="M936" s="176">
        <v>6.1839000000000004</v>
      </c>
      <c r="N936" s="176">
        <v>11.6732</v>
      </c>
      <c r="O936" s="176">
        <v>6.8514999999999997</v>
      </c>
      <c r="P936" s="176">
        <v>11.8939</v>
      </c>
      <c r="Q936" s="176">
        <v>11.335800000000001</v>
      </c>
      <c r="R936" s="176">
        <v>12.177300000000001</v>
      </c>
      <c r="S936" s="118" t="s">
        <v>1882</v>
      </c>
    </row>
    <row r="937" spans="1:19" x14ac:dyDescent="0.3">
      <c r="A937" s="172" t="s">
        <v>971</v>
      </c>
      <c r="B937" s="172" t="s">
        <v>999</v>
      </c>
      <c r="C937" s="172">
        <v>108799</v>
      </c>
      <c r="D937" s="175">
        <v>44158</v>
      </c>
      <c r="E937" s="176">
        <v>37.01</v>
      </c>
      <c r="F937" s="176">
        <v>0.54330000000000001</v>
      </c>
      <c r="G937" s="176">
        <v>0.54330000000000001</v>
      </c>
      <c r="H937" s="176">
        <v>1.2309000000000001</v>
      </c>
      <c r="I937" s="176">
        <v>2.2376</v>
      </c>
      <c r="J937" s="176">
        <v>4.5776000000000003</v>
      </c>
      <c r="K937" s="176">
        <v>9.8872</v>
      </c>
      <c r="L937" s="176">
        <v>34.826999999999998</v>
      </c>
      <c r="M937" s="176">
        <v>5.3516000000000004</v>
      </c>
      <c r="N937" s="176">
        <v>10.5436</v>
      </c>
      <c r="O937" s="176">
        <v>5.8300999999999998</v>
      </c>
      <c r="P937" s="176">
        <v>10.5992</v>
      </c>
      <c r="Q937" s="176">
        <v>9.4661000000000008</v>
      </c>
      <c r="R937" s="176">
        <v>11.0756</v>
      </c>
      <c r="S937" s="118" t="s">
        <v>1882</v>
      </c>
    </row>
    <row r="938" spans="1:19" x14ac:dyDescent="0.3">
      <c r="A938" s="172" t="s">
        <v>971</v>
      </c>
      <c r="B938" s="172" t="s">
        <v>1000</v>
      </c>
      <c r="C938" s="172">
        <v>116547</v>
      </c>
      <c r="D938" s="175">
        <v>44158</v>
      </c>
      <c r="E938" s="176">
        <v>23.06</v>
      </c>
      <c r="F938" s="176">
        <v>0.21729999999999999</v>
      </c>
      <c r="G938" s="176">
        <v>0.21729999999999999</v>
      </c>
      <c r="H938" s="176">
        <v>1.4518</v>
      </c>
      <c r="I938" s="176">
        <v>4.1554000000000002</v>
      </c>
      <c r="J938" s="176">
        <v>9.4967000000000006</v>
      </c>
      <c r="K938" s="176">
        <v>13.2613</v>
      </c>
      <c r="L938" s="176">
        <v>40.524099999999997</v>
      </c>
      <c r="M938" s="176">
        <v>2.1709999999999998</v>
      </c>
      <c r="N938" s="176">
        <v>4.2023999999999999</v>
      </c>
      <c r="O938" s="176">
        <v>5.0658000000000003</v>
      </c>
      <c r="P938" s="176">
        <v>9.8180999999999994</v>
      </c>
      <c r="Q938" s="176">
        <v>9.9695999999999998</v>
      </c>
      <c r="R938" s="176">
        <v>8.7486999999999995</v>
      </c>
      <c r="S938" s="118" t="s">
        <v>1882</v>
      </c>
    </row>
    <row r="939" spans="1:19" x14ac:dyDescent="0.3">
      <c r="A939" s="172" t="s">
        <v>971</v>
      </c>
      <c r="B939" s="172" t="s">
        <v>1001</v>
      </c>
      <c r="C939" s="172">
        <v>119133</v>
      </c>
      <c r="D939" s="175">
        <v>44158</v>
      </c>
      <c r="E939" s="176">
        <v>25.96</v>
      </c>
      <c r="F939" s="176">
        <v>0.193</v>
      </c>
      <c r="G939" s="176">
        <v>0.193</v>
      </c>
      <c r="H939" s="176">
        <v>1.4855</v>
      </c>
      <c r="I939" s="176">
        <v>4.2152000000000003</v>
      </c>
      <c r="J939" s="176">
        <v>9.6283999999999992</v>
      </c>
      <c r="K939" s="176">
        <v>13.6602</v>
      </c>
      <c r="L939" s="176">
        <v>41.703099999999999</v>
      </c>
      <c r="M939" s="176">
        <v>3.3851</v>
      </c>
      <c r="N939" s="176">
        <v>5.7865000000000002</v>
      </c>
      <c r="O939" s="176">
        <v>6.6277999999999997</v>
      </c>
      <c r="P939" s="176">
        <v>11.5662</v>
      </c>
      <c r="Q939" s="176">
        <v>11.861700000000001</v>
      </c>
      <c r="R939" s="176">
        <v>10.3169</v>
      </c>
      <c r="S939" s="118" t="s">
        <v>1893</v>
      </c>
    </row>
    <row r="940" spans="1:19" x14ac:dyDescent="0.3">
      <c r="A940" s="172" t="s">
        <v>971</v>
      </c>
      <c r="B940" s="172" t="s">
        <v>1002</v>
      </c>
      <c r="C940" s="172">
        <v>112098</v>
      </c>
      <c r="D940" s="175">
        <v>44158</v>
      </c>
      <c r="E940" s="176">
        <v>31.87</v>
      </c>
      <c r="F940" s="176">
        <v>0.79059999999999997</v>
      </c>
      <c r="G940" s="176">
        <v>0.79059999999999997</v>
      </c>
      <c r="H940" s="176">
        <v>1.3676999999999999</v>
      </c>
      <c r="I940" s="176">
        <v>2.2786</v>
      </c>
      <c r="J940" s="176">
        <v>6.0213000000000001</v>
      </c>
      <c r="K940" s="176">
        <v>9.5564999999999998</v>
      </c>
      <c r="L940" s="176">
        <v>32.9024</v>
      </c>
      <c r="M940" s="176">
        <v>2.5748000000000002</v>
      </c>
      <c r="N940" s="176">
        <v>8.92</v>
      </c>
      <c r="O940" s="176">
        <v>6.3644999999999996</v>
      </c>
      <c r="P940" s="176">
        <v>9.5050000000000008</v>
      </c>
      <c r="Q940" s="176">
        <v>10.836399999999999</v>
      </c>
      <c r="R940" s="176">
        <v>10.450900000000001</v>
      </c>
      <c r="S940" s="118" t="s">
        <v>1893</v>
      </c>
    </row>
    <row r="941" spans="1:19" x14ac:dyDescent="0.3">
      <c r="A941" s="172" t="s">
        <v>971</v>
      </c>
      <c r="B941" s="172" t="s">
        <v>1003</v>
      </c>
      <c r="C941" s="172">
        <v>120392</v>
      </c>
      <c r="D941" s="175">
        <v>44158</v>
      </c>
      <c r="E941" s="176">
        <v>35.81</v>
      </c>
      <c r="F941" s="176">
        <v>0.78810000000000002</v>
      </c>
      <c r="G941" s="176">
        <v>0.78810000000000002</v>
      </c>
      <c r="H941" s="176">
        <v>1.4159999999999999</v>
      </c>
      <c r="I941" s="176">
        <v>2.3142999999999998</v>
      </c>
      <c r="J941" s="176">
        <v>6.1352000000000002</v>
      </c>
      <c r="K941" s="176">
        <v>9.9140999999999995</v>
      </c>
      <c r="L941" s="176">
        <v>33.769100000000002</v>
      </c>
      <c r="M941" s="176">
        <v>3.5270000000000001</v>
      </c>
      <c r="N941" s="176">
        <v>10.2525</v>
      </c>
      <c r="O941" s="176">
        <v>7.9760999999999997</v>
      </c>
      <c r="P941" s="176">
        <v>11.2622</v>
      </c>
      <c r="Q941" s="176">
        <v>13.6656</v>
      </c>
      <c r="R941" s="176">
        <v>11.98</v>
      </c>
      <c r="S941" s="118" t="s">
        <v>1874</v>
      </c>
    </row>
    <row r="942" spans="1:19" x14ac:dyDescent="0.3">
      <c r="A942" s="172" t="s">
        <v>971</v>
      </c>
      <c r="B942" s="172" t="s">
        <v>1004</v>
      </c>
      <c r="C942" s="172">
        <v>100219</v>
      </c>
      <c r="D942" s="175">
        <v>44158</v>
      </c>
      <c r="E942" s="176">
        <v>76.435599999999994</v>
      </c>
      <c r="F942" s="176">
        <v>0.33989999999999998</v>
      </c>
      <c r="G942" s="176">
        <v>0.33989999999999998</v>
      </c>
      <c r="H942" s="176">
        <v>1.107</v>
      </c>
      <c r="I942" s="176">
        <v>2.5318999999999998</v>
      </c>
      <c r="J942" s="176">
        <v>5.5145999999999997</v>
      </c>
      <c r="K942" s="176">
        <v>8.9002999999999997</v>
      </c>
      <c r="L942" s="176">
        <v>26.9285</v>
      </c>
      <c r="M942" s="176">
        <v>12.185</v>
      </c>
      <c r="N942" s="176">
        <v>13.032299999999999</v>
      </c>
      <c r="O942" s="176">
        <v>6.2914000000000003</v>
      </c>
      <c r="P942" s="176">
        <v>7.9950000000000001</v>
      </c>
      <c r="Q942" s="176">
        <v>8.2469000000000001</v>
      </c>
      <c r="R942" s="176">
        <v>9.0403000000000002</v>
      </c>
      <c r="S942" s="118" t="s">
        <v>1874</v>
      </c>
    </row>
    <row r="943" spans="1:19" x14ac:dyDescent="0.3">
      <c r="A943" s="172" t="s">
        <v>971</v>
      </c>
      <c r="B943" s="172" t="s">
        <v>1005</v>
      </c>
      <c r="C943" s="172">
        <v>120490</v>
      </c>
      <c r="D943" s="175">
        <v>44158</v>
      </c>
      <c r="E943" s="176">
        <v>83.168400000000005</v>
      </c>
      <c r="F943" s="176">
        <v>0.34889999999999999</v>
      </c>
      <c r="G943" s="176">
        <v>0.34889999999999999</v>
      </c>
      <c r="H943" s="176">
        <v>1.1375</v>
      </c>
      <c r="I943" s="176">
        <v>2.5752000000000002</v>
      </c>
      <c r="J943" s="176">
        <v>5.6132</v>
      </c>
      <c r="K943" s="176">
        <v>9.2091999999999992</v>
      </c>
      <c r="L943" s="176">
        <v>27.638000000000002</v>
      </c>
      <c r="M943" s="176">
        <v>13.125</v>
      </c>
      <c r="N943" s="176">
        <v>14.206200000000001</v>
      </c>
      <c r="O943" s="176">
        <v>7.4202000000000004</v>
      </c>
      <c r="P943" s="176">
        <v>9.2858000000000001</v>
      </c>
      <c r="Q943" s="176">
        <v>11.1083</v>
      </c>
      <c r="R943" s="176">
        <v>10.1432</v>
      </c>
      <c r="S943" s="118" t="s">
        <v>1874</v>
      </c>
    </row>
    <row r="944" spans="1:19" x14ac:dyDescent="0.3">
      <c r="A944" s="172" t="s">
        <v>971</v>
      </c>
      <c r="B944" s="172" t="s">
        <v>1006</v>
      </c>
      <c r="C944" s="172">
        <v>114457</v>
      </c>
      <c r="D944" s="175">
        <v>44158</v>
      </c>
      <c r="E944" s="176">
        <v>364.43014713799602</v>
      </c>
      <c r="F944" s="176">
        <v>0.755</v>
      </c>
      <c r="G944" s="176">
        <v>0.755</v>
      </c>
      <c r="H944" s="176">
        <v>1.9673</v>
      </c>
      <c r="I944" s="176">
        <v>3.5672999999999999</v>
      </c>
      <c r="J944" s="176">
        <v>7.6410999999999998</v>
      </c>
      <c r="K944" s="176">
        <v>12.678100000000001</v>
      </c>
      <c r="L944" s="176">
        <v>41.731000000000002</v>
      </c>
      <c r="M944" s="176">
        <v>7.1319999999999997</v>
      </c>
      <c r="N944" s="176">
        <v>9.7863000000000007</v>
      </c>
      <c r="O944" s="176">
        <v>6.9672999999999998</v>
      </c>
      <c r="P944" s="176">
        <v>9.7426999999999992</v>
      </c>
      <c r="Q944" s="176">
        <v>17.827999999999999</v>
      </c>
      <c r="R944" s="176">
        <v>12.723100000000001</v>
      </c>
      <c r="S944" s="118" t="s">
        <v>1874</v>
      </c>
    </row>
    <row r="945" spans="1:19" x14ac:dyDescent="0.3">
      <c r="A945" s="172" t="s">
        <v>971</v>
      </c>
      <c r="B945" s="172" t="s">
        <v>1007</v>
      </c>
      <c r="C945" s="172">
        <v>120153</v>
      </c>
      <c r="D945" s="175">
        <v>44158</v>
      </c>
      <c r="E945" s="176">
        <v>81.673795843203294</v>
      </c>
      <c r="F945" s="176">
        <v>0.7641</v>
      </c>
      <c r="G945" s="176">
        <v>0.7641</v>
      </c>
      <c r="H945" s="176">
        <v>2.0009999999999999</v>
      </c>
      <c r="I945" s="176">
        <v>3.6168999999999998</v>
      </c>
      <c r="J945" s="176">
        <v>7.7460000000000004</v>
      </c>
      <c r="K945" s="176">
        <v>13.0121</v>
      </c>
      <c r="L945" s="176">
        <v>42.5518</v>
      </c>
      <c r="M945" s="176">
        <v>8.0792999999999999</v>
      </c>
      <c r="N945" s="176">
        <v>11.0396</v>
      </c>
      <c r="O945" s="176">
        <v>8.2014999999999993</v>
      </c>
      <c r="P945" s="176">
        <v>11.090299999999999</v>
      </c>
      <c r="Q945" s="176">
        <v>12.7475</v>
      </c>
      <c r="R945" s="176">
        <v>13.9815</v>
      </c>
      <c r="S945" s="118" t="s">
        <v>1888</v>
      </c>
    </row>
    <row r="946" spans="1:19" x14ac:dyDescent="0.3">
      <c r="A946" s="172" t="s">
        <v>971</v>
      </c>
      <c r="B946" s="172" t="s">
        <v>1008</v>
      </c>
      <c r="C946" s="172">
        <v>119308</v>
      </c>
      <c r="D946" s="175">
        <v>44158</v>
      </c>
      <c r="E946" s="176">
        <v>32.133000000000003</v>
      </c>
      <c r="F946" s="176">
        <v>0.4627</v>
      </c>
      <c r="G946" s="176">
        <v>0.4627</v>
      </c>
      <c r="H946" s="176">
        <v>1.7995000000000001</v>
      </c>
      <c r="I946" s="176">
        <v>3.4746000000000001</v>
      </c>
      <c r="J946" s="176">
        <v>7.2744999999999997</v>
      </c>
      <c r="K946" s="176">
        <v>11.26</v>
      </c>
      <c r="L946" s="176">
        <v>35.662399999999998</v>
      </c>
      <c r="M946" s="176">
        <v>3.3614000000000002</v>
      </c>
      <c r="N946" s="176">
        <v>7.3461999999999996</v>
      </c>
      <c r="O946" s="176">
        <v>6.6494</v>
      </c>
      <c r="P946" s="176">
        <v>9.8262999999999998</v>
      </c>
      <c r="Q946" s="176">
        <v>12.1685</v>
      </c>
      <c r="R946" s="176">
        <v>10.851599999999999</v>
      </c>
      <c r="S946" s="118" t="s">
        <v>1888</v>
      </c>
    </row>
    <row r="947" spans="1:19" x14ac:dyDescent="0.3">
      <c r="A947" s="172" t="s">
        <v>971</v>
      </c>
      <c r="B947" s="172" t="s">
        <v>1009</v>
      </c>
      <c r="C947" s="172">
        <v>118069</v>
      </c>
      <c r="D947" s="175">
        <v>44158</v>
      </c>
      <c r="E947" s="176">
        <v>30.292999999999999</v>
      </c>
      <c r="F947" s="176">
        <v>0.45760000000000001</v>
      </c>
      <c r="G947" s="176">
        <v>0.45760000000000001</v>
      </c>
      <c r="H947" s="176">
        <v>1.7773000000000001</v>
      </c>
      <c r="I947" s="176">
        <v>3.4384999999999999</v>
      </c>
      <c r="J947" s="176">
        <v>7.1939000000000002</v>
      </c>
      <c r="K947" s="176">
        <v>11.004</v>
      </c>
      <c r="L947" s="176">
        <v>35.037700000000001</v>
      </c>
      <c r="M947" s="176">
        <v>2.6463999999999999</v>
      </c>
      <c r="N947" s="176">
        <v>6.3771000000000004</v>
      </c>
      <c r="O947" s="176">
        <v>5.7465000000000002</v>
      </c>
      <c r="P947" s="176">
        <v>8.9459</v>
      </c>
      <c r="Q947" s="176">
        <v>8.8316999999999997</v>
      </c>
      <c r="R947" s="176">
        <v>9.8980999999999995</v>
      </c>
      <c r="S947" s="118" t="s">
        <v>1874</v>
      </c>
    </row>
    <row r="948" spans="1:19" x14ac:dyDescent="0.3">
      <c r="A948" s="172" t="s">
        <v>971</v>
      </c>
      <c r="B948" s="172" t="s">
        <v>1010</v>
      </c>
      <c r="C948" s="172">
        <v>106871</v>
      </c>
      <c r="D948" s="175">
        <v>44158</v>
      </c>
      <c r="E948" s="176">
        <v>34.2817051572043</v>
      </c>
      <c r="F948" s="176">
        <v>0.46679999999999999</v>
      </c>
      <c r="G948" s="176">
        <v>0.46679999999999999</v>
      </c>
      <c r="H948" s="176">
        <v>2.2347000000000001</v>
      </c>
      <c r="I948" s="176">
        <v>4.4024000000000001</v>
      </c>
      <c r="J948" s="176">
        <v>10.496600000000001</v>
      </c>
      <c r="K948" s="176">
        <v>14.063000000000001</v>
      </c>
      <c r="L948" s="176">
        <v>34.687100000000001</v>
      </c>
      <c r="M948" s="176">
        <v>1.4326000000000001</v>
      </c>
      <c r="N948" s="176">
        <v>8.8252000000000006</v>
      </c>
      <c r="O948" s="176">
        <v>7.6615000000000002</v>
      </c>
      <c r="P948" s="176">
        <v>9.4347999999999992</v>
      </c>
      <c r="Q948" s="176">
        <v>9.7286999999999999</v>
      </c>
      <c r="R948" s="176">
        <v>12.8325</v>
      </c>
      <c r="S948" s="118" t="s">
        <v>1874</v>
      </c>
    </row>
    <row r="949" spans="1:19" x14ac:dyDescent="0.3">
      <c r="A949" s="172" t="s">
        <v>971</v>
      </c>
      <c r="B949" s="172" t="s">
        <v>1011</v>
      </c>
      <c r="C949" s="172">
        <v>120267</v>
      </c>
      <c r="D949" s="175">
        <v>44158</v>
      </c>
      <c r="E949" s="176">
        <v>33.092700000000001</v>
      </c>
      <c r="F949" s="176">
        <v>0.47639999999999999</v>
      </c>
      <c r="G949" s="176">
        <v>0.47639999999999999</v>
      </c>
      <c r="H949" s="176">
        <v>2.2683</v>
      </c>
      <c r="I949" s="176">
        <v>4.4504000000000001</v>
      </c>
      <c r="J949" s="176">
        <v>10.601699999999999</v>
      </c>
      <c r="K949" s="176">
        <v>14.3766</v>
      </c>
      <c r="L949" s="176">
        <v>35.406100000000002</v>
      </c>
      <c r="M949" s="176">
        <v>2.2395999999999998</v>
      </c>
      <c r="N949" s="176">
        <v>9.8498000000000001</v>
      </c>
      <c r="O949" s="176">
        <v>8.7931000000000008</v>
      </c>
      <c r="P949" s="176">
        <v>10.5762</v>
      </c>
      <c r="Q949" s="176">
        <v>12.1066</v>
      </c>
      <c r="R949" s="176">
        <v>13.9453</v>
      </c>
      <c r="S949" s="118" t="s">
        <v>1893</v>
      </c>
    </row>
    <row r="950" spans="1:19" x14ac:dyDescent="0.3">
      <c r="A950" s="172" t="s">
        <v>971</v>
      </c>
      <c r="B950" s="172" t="s">
        <v>1012</v>
      </c>
      <c r="C950" s="172">
        <v>146549</v>
      </c>
      <c r="D950" s="175">
        <v>44158</v>
      </c>
      <c r="E950" s="176">
        <v>11.546099999999999</v>
      </c>
      <c r="F950" s="176">
        <v>0.25180000000000002</v>
      </c>
      <c r="G950" s="176">
        <v>0.25180000000000002</v>
      </c>
      <c r="H950" s="176">
        <v>1.7447999999999999</v>
      </c>
      <c r="I950" s="176">
        <v>3.8132000000000001</v>
      </c>
      <c r="J950" s="176">
        <v>8.6527999999999992</v>
      </c>
      <c r="K950" s="176">
        <v>13.853400000000001</v>
      </c>
      <c r="L950" s="176">
        <v>36.3095</v>
      </c>
      <c r="M950" s="176">
        <v>5.6890000000000001</v>
      </c>
      <c r="N950" s="176">
        <v>6.9153000000000002</v>
      </c>
      <c r="O950" s="176"/>
      <c r="P950" s="176"/>
      <c r="Q950" s="176">
        <v>8.8468</v>
      </c>
      <c r="R950" s="176"/>
      <c r="S950" s="118" t="s">
        <v>1893</v>
      </c>
    </row>
    <row r="951" spans="1:19" x14ac:dyDescent="0.3">
      <c r="A951" s="172" t="s">
        <v>971</v>
      </c>
      <c r="B951" s="172" t="s">
        <v>1013</v>
      </c>
      <c r="C951" s="172">
        <v>146551</v>
      </c>
      <c r="D951" s="175">
        <v>44158</v>
      </c>
      <c r="E951" s="176">
        <v>11.169</v>
      </c>
      <c r="F951" s="176">
        <v>0.2369</v>
      </c>
      <c r="G951" s="176">
        <v>0.2369</v>
      </c>
      <c r="H951" s="176">
        <v>1.6962999999999999</v>
      </c>
      <c r="I951" s="176">
        <v>3.7452000000000001</v>
      </c>
      <c r="J951" s="176">
        <v>8.4926999999999992</v>
      </c>
      <c r="K951" s="176">
        <v>13.3264</v>
      </c>
      <c r="L951" s="176">
        <v>35.007100000000001</v>
      </c>
      <c r="M951" s="176">
        <v>4.2419000000000002</v>
      </c>
      <c r="N951" s="176">
        <v>4.9204999999999997</v>
      </c>
      <c r="O951" s="176"/>
      <c r="P951" s="176"/>
      <c r="Q951" s="176">
        <v>6.7363</v>
      </c>
      <c r="R951" s="176"/>
      <c r="S951" s="118" t="s">
        <v>1882</v>
      </c>
    </row>
    <row r="952" spans="1:19" x14ac:dyDescent="0.3">
      <c r="A952" s="172" t="s">
        <v>971</v>
      </c>
      <c r="B952" s="172" t="s">
        <v>1014</v>
      </c>
      <c r="C952" s="172">
        <v>118825</v>
      </c>
      <c r="D952" s="175">
        <v>44158</v>
      </c>
      <c r="E952" s="176">
        <v>61.835000000000001</v>
      </c>
      <c r="F952" s="176">
        <v>0.38640000000000002</v>
      </c>
      <c r="G952" s="176">
        <v>0.38640000000000002</v>
      </c>
      <c r="H952" s="176">
        <v>0.82830000000000004</v>
      </c>
      <c r="I952" s="176">
        <v>2.7825000000000002</v>
      </c>
      <c r="J952" s="176">
        <v>6.7704000000000004</v>
      </c>
      <c r="K952" s="176">
        <v>10.9307</v>
      </c>
      <c r="L952" s="176">
        <v>43.578600000000002</v>
      </c>
      <c r="M952" s="176">
        <v>6.7243000000000004</v>
      </c>
      <c r="N952" s="176">
        <v>9.1431000000000004</v>
      </c>
      <c r="O952" s="176">
        <v>7.8089000000000004</v>
      </c>
      <c r="P952" s="176">
        <v>13.5825</v>
      </c>
      <c r="Q952" s="176">
        <v>16.258900000000001</v>
      </c>
      <c r="R952" s="176">
        <v>11.984</v>
      </c>
      <c r="S952" s="118" t="s">
        <v>1882</v>
      </c>
    </row>
    <row r="953" spans="1:19" x14ac:dyDescent="0.3">
      <c r="A953" s="172" t="s">
        <v>971</v>
      </c>
      <c r="B953" s="172" t="s">
        <v>1015</v>
      </c>
      <c r="C953" s="172">
        <v>107578</v>
      </c>
      <c r="D953" s="175">
        <v>44158</v>
      </c>
      <c r="E953" s="176">
        <v>57.521000000000001</v>
      </c>
      <c r="F953" s="176">
        <v>0.37519999999999998</v>
      </c>
      <c r="G953" s="176">
        <v>0.37519999999999998</v>
      </c>
      <c r="H953" s="176">
        <v>0.79559999999999997</v>
      </c>
      <c r="I953" s="176">
        <v>2.7381000000000002</v>
      </c>
      <c r="J953" s="176">
        <v>6.6684999999999999</v>
      </c>
      <c r="K953" s="176">
        <v>10.6173</v>
      </c>
      <c r="L953" s="176">
        <v>42.788699999999999</v>
      </c>
      <c r="M953" s="176">
        <v>5.8364000000000003</v>
      </c>
      <c r="N953" s="176">
        <v>7.9457000000000004</v>
      </c>
      <c r="O953" s="176">
        <v>6.7308000000000003</v>
      </c>
      <c r="P953" s="176">
        <v>12.5624</v>
      </c>
      <c r="Q953" s="176">
        <v>14.8369</v>
      </c>
      <c r="R953" s="176">
        <v>10.7537</v>
      </c>
      <c r="S953" s="118" t="s">
        <v>1874</v>
      </c>
    </row>
    <row r="954" spans="1:19" x14ac:dyDescent="0.3">
      <c r="A954" s="172" t="s">
        <v>971</v>
      </c>
      <c r="B954" s="172" t="s">
        <v>1016</v>
      </c>
      <c r="C954" s="172">
        <v>106235</v>
      </c>
      <c r="D954" s="175">
        <v>44158</v>
      </c>
      <c r="E954" s="176">
        <v>34.111199999999997</v>
      </c>
      <c r="F954" s="176">
        <v>0.1759</v>
      </c>
      <c r="G954" s="176">
        <v>0.1759</v>
      </c>
      <c r="H954" s="176">
        <v>1.8464</v>
      </c>
      <c r="I954" s="176">
        <v>4.5746000000000002</v>
      </c>
      <c r="J954" s="176">
        <v>8.8666999999999998</v>
      </c>
      <c r="K954" s="176">
        <v>8.1645000000000003</v>
      </c>
      <c r="L954" s="176">
        <v>38.777900000000002</v>
      </c>
      <c r="M954" s="176">
        <v>-3.9914000000000001</v>
      </c>
      <c r="N954" s="176">
        <v>-2.5299999999999998</v>
      </c>
      <c r="O954" s="176">
        <v>1.5891999999999999</v>
      </c>
      <c r="P954" s="176">
        <v>7.8730000000000002</v>
      </c>
      <c r="Q954" s="176">
        <v>9.6616999999999997</v>
      </c>
      <c r="R954" s="176">
        <v>2.5411999999999999</v>
      </c>
      <c r="S954" s="118" t="s">
        <v>1874</v>
      </c>
    </row>
    <row r="955" spans="1:19" x14ac:dyDescent="0.3">
      <c r="A955" s="172" t="s">
        <v>971</v>
      </c>
      <c r="B955" s="172" t="s">
        <v>1017</v>
      </c>
      <c r="C955" s="172">
        <v>118632</v>
      </c>
      <c r="D955" s="175">
        <v>44158</v>
      </c>
      <c r="E955" s="176">
        <v>36.588900000000002</v>
      </c>
      <c r="F955" s="176">
        <v>0.18290000000000001</v>
      </c>
      <c r="G955" s="176">
        <v>0.18290000000000001</v>
      </c>
      <c r="H955" s="176">
        <v>1.871</v>
      </c>
      <c r="I955" s="176">
        <v>4.6097000000000001</v>
      </c>
      <c r="J955" s="176">
        <v>8.9448000000000008</v>
      </c>
      <c r="K955" s="176">
        <v>8.3994</v>
      </c>
      <c r="L955" s="176">
        <v>39.384700000000002</v>
      </c>
      <c r="M955" s="176">
        <v>-3.3195999999999999</v>
      </c>
      <c r="N955" s="176">
        <v>-1.6477999999999999</v>
      </c>
      <c r="O955" s="176">
        <v>2.5497999999999998</v>
      </c>
      <c r="P955" s="176">
        <v>8.9659999999999993</v>
      </c>
      <c r="Q955" s="176">
        <v>12.3527</v>
      </c>
      <c r="R955" s="176">
        <v>3.4419</v>
      </c>
      <c r="S955" s="118" t="s">
        <v>1882</v>
      </c>
    </row>
    <row r="956" spans="1:19" x14ac:dyDescent="0.3">
      <c r="A956" s="172" t="s">
        <v>971</v>
      </c>
      <c r="B956" s="172" t="s">
        <v>1018</v>
      </c>
      <c r="C956" s="172">
        <v>138308</v>
      </c>
      <c r="D956" s="175">
        <v>44158</v>
      </c>
      <c r="E956" s="176">
        <v>188.25</v>
      </c>
      <c r="F956" s="176">
        <v>0.94920000000000004</v>
      </c>
      <c r="G956" s="176">
        <v>0.94920000000000004</v>
      </c>
      <c r="H956" s="176">
        <v>2.3098000000000001</v>
      </c>
      <c r="I956" s="176">
        <v>3.5535999999999999</v>
      </c>
      <c r="J956" s="176">
        <v>8.3765000000000001</v>
      </c>
      <c r="K956" s="176">
        <v>12.5762</v>
      </c>
      <c r="L956" s="176">
        <v>37.8919</v>
      </c>
      <c r="M956" s="176">
        <v>4.9798999999999998</v>
      </c>
      <c r="N956" s="176">
        <v>6.9420000000000002</v>
      </c>
      <c r="O956" s="176">
        <v>5.5796000000000001</v>
      </c>
      <c r="P956" s="176">
        <v>9.1415000000000006</v>
      </c>
      <c r="Q956" s="176">
        <v>17.897400000000001</v>
      </c>
      <c r="R956" s="176">
        <v>11.211</v>
      </c>
      <c r="S956" s="118" t="s">
        <v>1882</v>
      </c>
    </row>
    <row r="957" spans="1:19" x14ac:dyDescent="0.3">
      <c r="A957" s="172" t="s">
        <v>971</v>
      </c>
      <c r="B957" s="172" t="s">
        <v>1019</v>
      </c>
      <c r="C957" s="172">
        <v>138312</v>
      </c>
      <c r="D957" s="175">
        <v>44158</v>
      </c>
      <c r="E957" s="176">
        <v>208.18</v>
      </c>
      <c r="F957" s="176">
        <v>0.96020000000000005</v>
      </c>
      <c r="G957" s="176">
        <v>0.96020000000000005</v>
      </c>
      <c r="H957" s="176">
        <v>2.3450000000000002</v>
      </c>
      <c r="I957" s="176">
        <v>3.6082000000000001</v>
      </c>
      <c r="J957" s="176">
        <v>8.5061999999999998</v>
      </c>
      <c r="K957" s="176">
        <v>13.0001</v>
      </c>
      <c r="L957" s="176">
        <v>38.934899999999999</v>
      </c>
      <c r="M957" s="176">
        <v>6.1547000000000001</v>
      </c>
      <c r="N957" s="176">
        <v>8.4892000000000003</v>
      </c>
      <c r="O957" s="176">
        <v>7.0704000000000002</v>
      </c>
      <c r="P957" s="176">
        <v>10.7563</v>
      </c>
      <c r="Q957" s="176">
        <v>13.2561</v>
      </c>
      <c r="R957" s="176">
        <v>12.6991</v>
      </c>
      <c r="S957" s="118" t="s">
        <v>1893</v>
      </c>
    </row>
    <row r="958" spans="1:19" x14ac:dyDescent="0.3">
      <c r="A958" s="172" t="s">
        <v>971</v>
      </c>
      <c r="B958" s="172" t="s">
        <v>1020</v>
      </c>
      <c r="C958" s="172">
        <v>119598</v>
      </c>
      <c r="D958" s="175">
        <v>44158</v>
      </c>
      <c r="E958" s="176">
        <v>47.843600000000002</v>
      </c>
      <c r="F958" s="176">
        <v>0.42249999999999999</v>
      </c>
      <c r="G958" s="176">
        <v>0.42249999999999999</v>
      </c>
      <c r="H958" s="176">
        <v>2.6179999999999999</v>
      </c>
      <c r="I958" s="176">
        <v>5.3243999999999998</v>
      </c>
      <c r="J958" s="176">
        <v>10.6958</v>
      </c>
      <c r="K958" s="176">
        <v>13.594200000000001</v>
      </c>
      <c r="L958" s="176">
        <v>43.8538</v>
      </c>
      <c r="M958" s="176">
        <v>7.9890999999999996</v>
      </c>
      <c r="N958" s="176">
        <v>9.9109999999999996</v>
      </c>
      <c r="O958" s="176">
        <v>6.5148000000000001</v>
      </c>
      <c r="P958" s="176">
        <v>10.8795</v>
      </c>
      <c r="Q958" s="176">
        <v>14.236800000000001</v>
      </c>
      <c r="R958" s="176">
        <v>11.6691</v>
      </c>
      <c r="S958" s="118" t="s">
        <v>1893</v>
      </c>
    </row>
    <row r="959" spans="1:19" x14ac:dyDescent="0.3">
      <c r="A959" s="172" t="s">
        <v>971</v>
      </c>
      <c r="B959" s="172" t="s">
        <v>1021</v>
      </c>
      <c r="C959" s="172">
        <v>103504</v>
      </c>
      <c r="D959" s="175">
        <v>44158</v>
      </c>
      <c r="E959" s="176">
        <v>44.656100000000002</v>
      </c>
      <c r="F959" s="176">
        <v>0.41739999999999999</v>
      </c>
      <c r="G959" s="176">
        <v>0.41739999999999999</v>
      </c>
      <c r="H959" s="176">
        <v>2.5985</v>
      </c>
      <c r="I959" s="176">
        <v>5.2967000000000004</v>
      </c>
      <c r="J959" s="176">
        <v>10.6318</v>
      </c>
      <c r="K959" s="176">
        <v>13.3979</v>
      </c>
      <c r="L959" s="176">
        <v>43.336199999999998</v>
      </c>
      <c r="M959" s="176">
        <v>7.3608000000000002</v>
      </c>
      <c r="N959" s="176">
        <v>9.0582999999999991</v>
      </c>
      <c r="O959" s="176">
        <v>5.5998999999999999</v>
      </c>
      <c r="P959" s="176">
        <v>9.7842000000000002</v>
      </c>
      <c r="Q959" s="176">
        <v>10.6005</v>
      </c>
      <c r="R959" s="176">
        <v>10.8294</v>
      </c>
      <c r="S959" s="118" t="s">
        <v>1874</v>
      </c>
    </row>
    <row r="960" spans="1:19" x14ac:dyDescent="0.3">
      <c r="A960" s="172" t="s">
        <v>971</v>
      </c>
      <c r="B960" s="172" t="s">
        <v>1022</v>
      </c>
      <c r="C960" s="172">
        <v>100475</v>
      </c>
      <c r="D960" s="175">
        <v>44158</v>
      </c>
      <c r="E960" s="176">
        <v>506.83116280690803</v>
      </c>
      <c r="F960" s="176">
        <v>8.6800000000000002E-2</v>
      </c>
      <c r="G960" s="176">
        <v>8.6800000000000002E-2</v>
      </c>
      <c r="H960" s="176">
        <v>0.85799999999999998</v>
      </c>
      <c r="I960" s="176">
        <v>2.3523000000000001</v>
      </c>
      <c r="J960" s="176">
        <v>6.8982000000000001</v>
      </c>
      <c r="K960" s="176">
        <v>10.668799999999999</v>
      </c>
      <c r="L960" s="176">
        <v>36.952399999999997</v>
      </c>
      <c r="M960" s="176">
        <v>-0.754</v>
      </c>
      <c r="N960" s="176">
        <v>1.0310999999999999</v>
      </c>
      <c r="O960" s="176">
        <v>3.0522</v>
      </c>
      <c r="P960" s="176">
        <v>7.6878000000000002</v>
      </c>
      <c r="Q960" s="176">
        <v>19.002300000000002</v>
      </c>
      <c r="R960" s="176">
        <v>7.5640000000000001</v>
      </c>
      <c r="S960" s="118" t="s">
        <v>1874</v>
      </c>
    </row>
    <row r="961" spans="1:19" x14ac:dyDescent="0.3">
      <c r="A961" s="172" t="s">
        <v>971</v>
      </c>
      <c r="B961" s="172" t="s">
        <v>1023</v>
      </c>
      <c r="C961" s="172">
        <v>119160</v>
      </c>
      <c r="D961" s="175">
        <v>44158</v>
      </c>
      <c r="E961" s="176">
        <v>253.55760000000001</v>
      </c>
      <c r="F961" s="176">
        <v>9.4500000000000001E-2</v>
      </c>
      <c r="G961" s="176">
        <v>9.4500000000000001E-2</v>
      </c>
      <c r="H961" s="176">
        <v>0.88190000000000002</v>
      </c>
      <c r="I961" s="176">
        <v>2.3856999999999999</v>
      </c>
      <c r="J961" s="176">
        <v>6.9722999999999997</v>
      </c>
      <c r="K961" s="176">
        <v>10.8993</v>
      </c>
      <c r="L961" s="176">
        <v>37.527500000000003</v>
      </c>
      <c r="M961" s="176">
        <v>-0.123</v>
      </c>
      <c r="N961" s="176">
        <v>1.8488</v>
      </c>
      <c r="O961" s="176">
        <v>4.1924000000000001</v>
      </c>
      <c r="P961" s="176">
        <v>9.1127000000000002</v>
      </c>
      <c r="Q961" s="176">
        <v>11.333500000000001</v>
      </c>
      <c r="R961" s="176">
        <v>8.4981000000000009</v>
      </c>
      <c r="S961" s="118" t="s">
        <v>1893</v>
      </c>
    </row>
    <row r="962" spans="1:19" x14ac:dyDescent="0.3">
      <c r="A962" s="172" t="s">
        <v>971</v>
      </c>
      <c r="B962" s="172" t="s">
        <v>1024</v>
      </c>
      <c r="C962" s="172">
        <v>118870</v>
      </c>
      <c r="D962" s="175">
        <v>44158</v>
      </c>
      <c r="E962" s="176">
        <v>83.6</v>
      </c>
      <c r="F962" s="176">
        <v>0.74719999999999998</v>
      </c>
      <c r="G962" s="176">
        <v>0.74719999999999998</v>
      </c>
      <c r="H962" s="176">
        <v>1.3948</v>
      </c>
      <c r="I962" s="176">
        <v>2.3881999999999999</v>
      </c>
      <c r="J962" s="176">
        <v>6.1856999999999998</v>
      </c>
      <c r="K962" s="176">
        <v>11.5113</v>
      </c>
      <c r="L962" s="176">
        <v>33.717199999999998</v>
      </c>
      <c r="M962" s="176">
        <v>2.3632</v>
      </c>
      <c r="N962" s="176">
        <v>4.2784000000000004</v>
      </c>
      <c r="O962" s="176">
        <v>2.7366000000000001</v>
      </c>
      <c r="P962" s="176">
        <v>6.1912000000000003</v>
      </c>
      <c r="Q962" s="176">
        <v>8.3908000000000005</v>
      </c>
      <c r="R962" s="176">
        <v>7.0018000000000002</v>
      </c>
      <c r="S962" s="118" t="s">
        <v>1893</v>
      </c>
    </row>
    <row r="963" spans="1:19" x14ac:dyDescent="0.3">
      <c r="A963" s="172" t="s">
        <v>971</v>
      </c>
      <c r="B963" s="172" t="s">
        <v>1025</v>
      </c>
      <c r="C963" s="172">
        <v>101209</v>
      </c>
      <c r="D963" s="175">
        <v>44158</v>
      </c>
      <c r="E963" s="176">
        <v>105.866666666667</v>
      </c>
      <c r="F963" s="176">
        <v>0.74860000000000004</v>
      </c>
      <c r="G963" s="176">
        <v>0.74860000000000004</v>
      </c>
      <c r="H963" s="176">
        <v>1.3918999999999999</v>
      </c>
      <c r="I963" s="176">
        <v>2.3856000000000002</v>
      </c>
      <c r="J963" s="176">
        <v>6.1780999999999997</v>
      </c>
      <c r="K963" s="176">
        <v>11.501200000000001</v>
      </c>
      <c r="L963" s="176">
        <v>33.647500000000001</v>
      </c>
      <c r="M963" s="176">
        <v>2.2799999999999998</v>
      </c>
      <c r="N963" s="176">
        <v>4.1037999999999997</v>
      </c>
      <c r="O963" s="176">
        <v>2.3319000000000001</v>
      </c>
      <c r="P963" s="176">
        <v>5.4701000000000004</v>
      </c>
      <c r="Q963" s="176">
        <v>9.5951000000000004</v>
      </c>
      <c r="R963" s="176">
        <v>6.7586000000000004</v>
      </c>
      <c r="S963" s="118" t="s">
        <v>1888</v>
      </c>
    </row>
    <row r="964" spans="1:19" x14ac:dyDescent="0.3">
      <c r="A964" s="172" t="s">
        <v>971</v>
      </c>
      <c r="B964" s="172" t="s">
        <v>1026</v>
      </c>
      <c r="C964" s="172">
        <v>141248</v>
      </c>
      <c r="D964" s="175">
        <v>44158</v>
      </c>
      <c r="E964" s="176">
        <v>12.41</v>
      </c>
      <c r="F964" s="176">
        <v>0.24229999999999999</v>
      </c>
      <c r="G964" s="176">
        <v>0.24229999999999999</v>
      </c>
      <c r="H964" s="176">
        <v>1.3889</v>
      </c>
      <c r="I964" s="176">
        <v>3.4167000000000001</v>
      </c>
      <c r="J964" s="176">
        <v>8.1010000000000009</v>
      </c>
      <c r="K964" s="176">
        <v>12.5113</v>
      </c>
      <c r="L964" s="176">
        <v>39.595100000000002</v>
      </c>
      <c r="M964" s="176">
        <v>6.6151</v>
      </c>
      <c r="N964" s="176">
        <v>9.2430000000000003</v>
      </c>
      <c r="O964" s="176">
        <v>5.6901000000000002</v>
      </c>
      <c r="P964" s="176"/>
      <c r="Q964" s="176">
        <v>6.2896999999999998</v>
      </c>
      <c r="R964" s="176">
        <v>11.4786</v>
      </c>
      <c r="S964" s="118" t="s">
        <v>1888</v>
      </c>
    </row>
    <row r="965" spans="1:19" x14ac:dyDescent="0.3">
      <c r="A965" s="172" t="s">
        <v>971</v>
      </c>
      <c r="B965" s="172" t="s">
        <v>1027</v>
      </c>
      <c r="C965" s="172">
        <v>141247</v>
      </c>
      <c r="D965" s="175">
        <v>44158</v>
      </c>
      <c r="E965" s="176">
        <v>12.1</v>
      </c>
      <c r="F965" s="176">
        <v>0.24859999999999999</v>
      </c>
      <c r="G965" s="176">
        <v>0.24859999999999999</v>
      </c>
      <c r="H965" s="176">
        <v>1.34</v>
      </c>
      <c r="I965" s="176">
        <v>3.4188000000000001</v>
      </c>
      <c r="J965" s="176">
        <v>8.0357000000000003</v>
      </c>
      <c r="K965" s="176">
        <v>12.244899999999999</v>
      </c>
      <c r="L965" s="176">
        <v>39.080500000000001</v>
      </c>
      <c r="M965" s="176">
        <v>6.0472999999999999</v>
      </c>
      <c r="N965" s="176">
        <v>8.6175999999999995</v>
      </c>
      <c r="O965" s="176">
        <v>5.0705</v>
      </c>
      <c r="P965" s="176"/>
      <c r="Q965" s="176">
        <v>5.5327999999999999</v>
      </c>
      <c r="R965" s="176">
        <v>10.859400000000001</v>
      </c>
      <c r="S965" s="118" t="s">
        <v>1893</v>
      </c>
    </row>
    <row r="966" spans="1:19" x14ac:dyDescent="0.3">
      <c r="A966" s="172" t="s">
        <v>971</v>
      </c>
      <c r="B966" s="172" t="s">
        <v>1028</v>
      </c>
      <c r="C966" s="172">
        <v>120657</v>
      </c>
      <c r="D966" s="175">
        <v>44158</v>
      </c>
      <c r="E966" s="176">
        <v>66.806447046781798</v>
      </c>
      <c r="F966" s="176">
        <v>0.54149999999999998</v>
      </c>
      <c r="G966" s="176">
        <v>0.54149999999999998</v>
      </c>
      <c r="H966" s="176">
        <v>1.7786</v>
      </c>
      <c r="I966" s="176">
        <v>4.07</v>
      </c>
      <c r="J966" s="176">
        <v>8.6525999999999996</v>
      </c>
      <c r="K966" s="176">
        <v>13.866300000000001</v>
      </c>
      <c r="L966" s="176">
        <v>40.292499999999997</v>
      </c>
      <c r="M966" s="176">
        <v>8.1494999999999997</v>
      </c>
      <c r="N966" s="176">
        <v>13.9277</v>
      </c>
      <c r="O966" s="176">
        <v>8.1793999999999993</v>
      </c>
      <c r="P966" s="176">
        <v>10.752800000000001</v>
      </c>
      <c r="Q966" s="176">
        <v>12.4839</v>
      </c>
      <c r="R966" s="176">
        <v>12.3874</v>
      </c>
      <c r="S966" s="118" t="s">
        <v>1893</v>
      </c>
    </row>
    <row r="967" spans="1:19" x14ac:dyDescent="0.3">
      <c r="A967" s="172" t="s">
        <v>971</v>
      </c>
      <c r="B967" s="172" t="s">
        <v>1029</v>
      </c>
      <c r="C967" s="172">
        <v>100650</v>
      </c>
      <c r="D967" s="175">
        <v>44158</v>
      </c>
      <c r="E967" s="176">
        <v>696.16162392495301</v>
      </c>
      <c r="F967" s="176">
        <v>0.53390000000000004</v>
      </c>
      <c r="G967" s="176">
        <v>0.53390000000000004</v>
      </c>
      <c r="H967" s="176">
        <v>1.7541</v>
      </c>
      <c r="I967" s="176">
        <v>4.0358000000000001</v>
      </c>
      <c r="J967" s="176">
        <v>8.5719999999999992</v>
      </c>
      <c r="K967" s="176">
        <v>13.5585</v>
      </c>
      <c r="L967" s="176">
        <v>39.621699999999997</v>
      </c>
      <c r="M967" s="176">
        <v>7.3258000000000001</v>
      </c>
      <c r="N967" s="176">
        <v>12.8416</v>
      </c>
      <c r="O967" s="176">
        <v>7.0686</v>
      </c>
      <c r="P967" s="176">
        <v>9.7931000000000008</v>
      </c>
      <c r="Q967" s="176">
        <v>13.237</v>
      </c>
      <c r="R967" s="176">
        <v>11.179</v>
      </c>
      <c r="S967" s="118" t="s">
        <v>1893</v>
      </c>
    </row>
    <row r="968" spans="1:19" x14ac:dyDescent="0.3">
      <c r="A968" s="177" t="s">
        <v>27</v>
      </c>
      <c r="B968" s="172"/>
      <c r="C968" s="172"/>
      <c r="D968" s="172"/>
      <c r="E968" s="172"/>
      <c r="F968" s="178">
        <v>0.43514482758620676</v>
      </c>
      <c r="G968" s="178">
        <v>0.43514482758620676</v>
      </c>
      <c r="H968" s="178">
        <v>1.5769982758620686</v>
      </c>
      <c r="I968" s="178">
        <v>3.496062068965518</v>
      </c>
      <c r="J968" s="178">
        <v>8.1501413793103428</v>
      </c>
      <c r="K968" s="178">
        <v>12.053253448275864</v>
      </c>
      <c r="L968" s="178">
        <v>37.635203448275867</v>
      </c>
      <c r="M968" s="178">
        <v>4.7880051724137926</v>
      </c>
      <c r="N968" s="178">
        <v>8.1385775862068961</v>
      </c>
      <c r="O968" s="178">
        <v>6.3263874999999983</v>
      </c>
      <c r="P968" s="178">
        <v>10.065887037037035</v>
      </c>
      <c r="Q968" s="178">
        <v>12.430572413793099</v>
      </c>
      <c r="R968" s="178">
        <v>10.79401964285714</v>
      </c>
      <c r="S968" s="118" t="s">
        <v>1893</v>
      </c>
    </row>
    <row r="969" spans="1:19" x14ac:dyDescent="0.3">
      <c r="A969" s="177" t="s">
        <v>408</v>
      </c>
      <c r="B969" s="172"/>
      <c r="C969" s="172"/>
      <c r="D969" s="172"/>
      <c r="E969" s="172"/>
      <c r="F969" s="178">
        <v>0.38795000000000002</v>
      </c>
      <c r="G969" s="178">
        <v>0.38795000000000002</v>
      </c>
      <c r="H969" s="178">
        <v>1.5444499999999999</v>
      </c>
      <c r="I969" s="178">
        <v>3.4684499999999998</v>
      </c>
      <c r="J969" s="178">
        <v>8.2444999999999986</v>
      </c>
      <c r="K969" s="178">
        <v>12.301200000000001</v>
      </c>
      <c r="L969" s="178">
        <v>37.79665</v>
      </c>
      <c r="M969" s="178">
        <v>5.5293999999999999</v>
      </c>
      <c r="N969" s="178">
        <v>8.6682999999999986</v>
      </c>
      <c r="O969" s="178">
        <v>6.3279499999999995</v>
      </c>
      <c r="P969" s="178">
        <v>9.8221999999999987</v>
      </c>
      <c r="Q969" s="178">
        <v>12.239850000000001</v>
      </c>
      <c r="R969" s="178">
        <v>10.946400000000001</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44158</v>
      </c>
      <c r="E972" s="176">
        <v>219.21050407425599</v>
      </c>
      <c r="F972" s="176">
        <v>2.2650999999999999</v>
      </c>
      <c r="G972" s="176">
        <v>2.2765</v>
      </c>
      <c r="H972" s="176">
        <v>3.1423999999999999</v>
      </c>
      <c r="I972" s="176">
        <v>3.1455000000000002</v>
      </c>
      <c r="J972" s="176">
        <v>3.0908000000000002</v>
      </c>
      <c r="K972" s="176">
        <v>3.0905</v>
      </c>
      <c r="L972" s="176">
        <v>3.2465999999999999</v>
      </c>
      <c r="M972" s="176">
        <v>4.0998000000000001</v>
      </c>
      <c r="N972" s="176">
        <v>4.4413</v>
      </c>
      <c r="O972" s="176">
        <v>6.2876000000000003</v>
      </c>
      <c r="P972" s="176">
        <v>6.7005999999999997</v>
      </c>
      <c r="Q972" s="176">
        <v>7.1086</v>
      </c>
      <c r="R972" s="176">
        <v>5.6395999999999997</v>
      </c>
      <c r="S972" s="118"/>
    </row>
    <row r="973" spans="1:19" x14ac:dyDescent="0.3">
      <c r="A973" s="172" t="s">
        <v>376</v>
      </c>
      <c r="B973" s="172" t="s">
        <v>227</v>
      </c>
      <c r="C973" s="172">
        <v>100047</v>
      </c>
      <c r="D973" s="175">
        <v>44158</v>
      </c>
      <c r="E973" s="176">
        <v>325.84339999999997</v>
      </c>
      <c r="F973" s="176">
        <v>2.2740999999999998</v>
      </c>
      <c r="G973" s="176">
        <v>2.5432999999999999</v>
      </c>
      <c r="H973" s="176">
        <v>3.0918999999999999</v>
      </c>
      <c r="I973" s="176">
        <v>3.1114000000000002</v>
      </c>
      <c r="J973" s="176">
        <v>3.0718000000000001</v>
      </c>
      <c r="K973" s="176">
        <v>3.1718999999999999</v>
      </c>
      <c r="L973" s="176">
        <v>3.4413</v>
      </c>
      <c r="M973" s="176">
        <v>4.2607999999999997</v>
      </c>
      <c r="N973" s="176">
        <v>4.5305999999999997</v>
      </c>
      <c r="O973" s="176">
        <v>6.2523</v>
      </c>
      <c r="P973" s="176">
        <v>6.6425999999999998</v>
      </c>
      <c r="Q973" s="176">
        <v>7.3456000000000001</v>
      </c>
      <c r="R973" s="176">
        <v>5.7287999999999997</v>
      </c>
      <c r="S973" s="118"/>
    </row>
    <row r="974" spans="1:19" x14ac:dyDescent="0.3">
      <c r="A974" s="172" t="s">
        <v>376</v>
      </c>
      <c r="B974" s="172" t="s">
        <v>118</v>
      </c>
      <c r="C974" s="172">
        <v>119568</v>
      </c>
      <c r="D974" s="175">
        <v>44158</v>
      </c>
      <c r="E974" s="176">
        <v>327.9194</v>
      </c>
      <c r="F974" s="176">
        <v>2.3820999999999999</v>
      </c>
      <c r="G974" s="176">
        <v>2.6459999999999999</v>
      </c>
      <c r="H974" s="176">
        <v>3.1917</v>
      </c>
      <c r="I974" s="176">
        <v>3.2120000000000002</v>
      </c>
      <c r="J974" s="176">
        <v>3.1718000000000002</v>
      </c>
      <c r="K974" s="176">
        <v>3.2726999999999999</v>
      </c>
      <c r="L974" s="176">
        <v>3.5480999999999998</v>
      </c>
      <c r="M974" s="176">
        <v>4.3639000000000001</v>
      </c>
      <c r="N974" s="176">
        <v>4.6341000000000001</v>
      </c>
      <c r="O974" s="176">
        <v>6.3501000000000003</v>
      </c>
      <c r="P974" s="176">
        <v>6.7362000000000002</v>
      </c>
      <c r="Q974" s="176">
        <v>7.5892999999999997</v>
      </c>
      <c r="R974" s="176">
        <v>5.8285999999999998</v>
      </c>
      <c r="S974" s="120"/>
    </row>
    <row r="975" spans="1:19" x14ac:dyDescent="0.3">
      <c r="A975" s="172" t="s">
        <v>376</v>
      </c>
      <c r="B975" s="172" t="s">
        <v>411</v>
      </c>
      <c r="C975" s="172">
        <v>100043</v>
      </c>
      <c r="D975" s="175">
        <v>44158</v>
      </c>
      <c r="E975" s="176">
        <v>542.63130000000001</v>
      </c>
      <c r="F975" s="176">
        <v>2.2736999999999998</v>
      </c>
      <c r="G975" s="176">
        <v>2.5430999999999999</v>
      </c>
      <c r="H975" s="176">
        <v>3.0912000000000002</v>
      </c>
      <c r="I975" s="176">
        <v>3.1118000000000001</v>
      </c>
      <c r="J975" s="176">
        <v>3.0718000000000001</v>
      </c>
      <c r="K975" s="176">
        <v>3.1720000000000002</v>
      </c>
      <c r="L975" s="176">
        <v>3.4413</v>
      </c>
      <c r="M975" s="176">
        <v>4.2607999999999997</v>
      </c>
      <c r="N975" s="176">
        <v>4.5305999999999997</v>
      </c>
      <c r="O975" s="176">
        <v>6.2526000000000002</v>
      </c>
      <c r="P975" s="176">
        <v>6.6428000000000003</v>
      </c>
      <c r="Q975" s="176">
        <v>7.0541</v>
      </c>
      <c r="R975" s="176">
        <v>5.7290000000000001</v>
      </c>
      <c r="S975" s="118" t="s">
        <v>1876</v>
      </c>
    </row>
    <row r="976" spans="1:19" x14ac:dyDescent="0.3">
      <c r="A976" s="172" t="s">
        <v>376</v>
      </c>
      <c r="B976" s="172" t="s">
        <v>412</v>
      </c>
      <c r="C976" s="172">
        <v>100042</v>
      </c>
      <c r="D976" s="175">
        <v>44158</v>
      </c>
      <c r="E976" s="176">
        <v>528.77380000000005</v>
      </c>
      <c r="F976" s="176">
        <v>2.2711999999999999</v>
      </c>
      <c r="G976" s="176">
        <v>2.5430000000000001</v>
      </c>
      <c r="H976" s="176">
        <v>3.0912999999999999</v>
      </c>
      <c r="I976" s="176">
        <v>3.1114000000000002</v>
      </c>
      <c r="J976" s="176">
        <v>3.0714999999999999</v>
      </c>
      <c r="K976" s="176">
        <v>3.1718000000000002</v>
      </c>
      <c r="L976" s="176">
        <v>3.4413</v>
      </c>
      <c r="M976" s="176">
        <v>4.2606999999999999</v>
      </c>
      <c r="N976" s="176">
        <v>4.5305999999999997</v>
      </c>
      <c r="O976" s="176">
        <v>6.2526000000000002</v>
      </c>
      <c r="P976" s="176">
        <v>6.6428000000000003</v>
      </c>
      <c r="Q976" s="176">
        <v>7.3586</v>
      </c>
      <c r="R976" s="176">
        <v>5.7289000000000003</v>
      </c>
      <c r="S976" s="118" t="s">
        <v>1876</v>
      </c>
    </row>
    <row r="977" spans="1:19" x14ac:dyDescent="0.3">
      <c r="A977" s="172" t="s">
        <v>376</v>
      </c>
      <c r="B977" s="172" t="s">
        <v>119</v>
      </c>
      <c r="C977" s="172">
        <v>120389</v>
      </c>
      <c r="D977" s="175">
        <v>44158</v>
      </c>
      <c r="E977" s="176">
        <v>2260.0264999999999</v>
      </c>
      <c r="F977" s="176">
        <v>2.1044999999999998</v>
      </c>
      <c r="G977" s="176">
        <v>2.5356000000000001</v>
      </c>
      <c r="H977" s="176">
        <v>3.3502999999999998</v>
      </c>
      <c r="I977" s="176">
        <v>3.3203</v>
      </c>
      <c r="J977" s="176">
        <v>3.2012</v>
      </c>
      <c r="K977" s="176">
        <v>3.2871999999999999</v>
      </c>
      <c r="L977" s="176">
        <v>3.4094000000000002</v>
      </c>
      <c r="M977" s="176">
        <v>4.2988999999999997</v>
      </c>
      <c r="N977" s="176">
        <v>4.5796999999999999</v>
      </c>
      <c r="O977" s="176">
        <v>6.3007999999999997</v>
      </c>
      <c r="P977" s="176">
        <v>6.7012</v>
      </c>
      <c r="Q977" s="176">
        <v>7.5353000000000003</v>
      </c>
      <c r="R977" s="176">
        <v>5.7561999999999998</v>
      </c>
      <c r="S977" s="118" t="s">
        <v>1876</v>
      </c>
    </row>
    <row r="978" spans="1:19" x14ac:dyDescent="0.3">
      <c r="A978" s="172" t="s">
        <v>376</v>
      </c>
      <c r="B978" s="172" t="s">
        <v>228</v>
      </c>
      <c r="C978" s="172">
        <v>112210</v>
      </c>
      <c r="D978" s="175">
        <v>44158</v>
      </c>
      <c r="E978" s="176">
        <v>2248.6496999999999</v>
      </c>
      <c r="F978" s="176">
        <v>2.0306999999999999</v>
      </c>
      <c r="G978" s="176">
        <v>2.4622999999999999</v>
      </c>
      <c r="H978" s="176">
        <v>3.2774000000000001</v>
      </c>
      <c r="I978" s="176">
        <v>3.2477</v>
      </c>
      <c r="J978" s="176">
        <v>3.1284999999999998</v>
      </c>
      <c r="K978" s="176">
        <v>3.2143999999999999</v>
      </c>
      <c r="L978" s="176">
        <v>3.3369</v>
      </c>
      <c r="M978" s="176">
        <v>4.2314999999999996</v>
      </c>
      <c r="N978" s="176">
        <v>4.5144000000000002</v>
      </c>
      <c r="O978" s="176">
        <v>6.2403000000000004</v>
      </c>
      <c r="P978" s="176">
        <v>6.6326000000000001</v>
      </c>
      <c r="Q978" s="176">
        <v>7.5510999999999999</v>
      </c>
      <c r="R978" s="176">
        <v>5.6952999999999996</v>
      </c>
      <c r="S978" s="118" t="s">
        <v>1876</v>
      </c>
    </row>
    <row r="979" spans="1:19" x14ac:dyDescent="0.3">
      <c r="A979" s="172" t="s">
        <v>376</v>
      </c>
      <c r="B979" s="172" t="s">
        <v>413</v>
      </c>
      <c r="C979" s="172">
        <v>112713</v>
      </c>
      <c r="D979" s="175">
        <v>44158</v>
      </c>
      <c r="E979" s="176">
        <v>2106.9621000000002</v>
      </c>
      <c r="F979" s="176">
        <v>1.5210999999999999</v>
      </c>
      <c r="G979" s="176">
        <v>1.9590000000000001</v>
      </c>
      <c r="H979" s="176">
        <v>2.7765</v>
      </c>
      <c r="I979" s="176">
        <v>2.7467000000000001</v>
      </c>
      <c r="J979" s="176">
        <v>2.6269999999999998</v>
      </c>
      <c r="K979" s="176">
        <v>2.7103000000000002</v>
      </c>
      <c r="L979" s="176">
        <v>2.8290000000000002</v>
      </c>
      <c r="M979" s="176">
        <v>3.9401000000000002</v>
      </c>
      <c r="N979" s="176">
        <v>4.0437000000000003</v>
      </c>
      <c r="O979" s="176">
        <v>5.7031000000000001</v>
      </c>
      <c r="P979" s="176">
        <v>6.0812999999999997</v>
      </c>
      <c r="Q979" s="176">
        <v>7.1856</v>
      </c>
      <c r="R979" s="176">
        <v>5.1986999999999997</v>
      </c>
      <c r="S979" s="118" t="s">
        <v>1876</v>
      </c>
    </row>
    <row r="980" spans="1:19" x14ac:dyDescent="0.3">
      <c r="A980" s="172" t="s">
        <v>376</v>
      </c>
      <c r="B980" s="172" t="s">
        <v>229</v>
      </c>
      <c r="C980" s="172">
        <v>111704</v>
      </c>
      <c r="D980" s="175">
        <v>44158</v>
      </c>
      <c r="E980" s="176">
        <v>2325.2993000000001</v>
      </c>
      <c r="F980" s="176">
        <v>2.0045999999999999</v>
      </c>
      <c r="G980" s="176">
        <v>2.4428999999999998</v>
      </c>
      <c r="H980" s="176">
        <v>3.1716000000000002</v>
      </c>
      <c r="I980" s="176">
        <v>3.1726999999999999</v>
      </c>
      <c r="J980" s="176">
        <v>3.093</v>
      </c>
      <c r="K980" s="176">
        <v>3.1861000000000002</v>
      </c>
      <c r="L980" s="176">
        <v>3.1734</v>
      </c>
      <c r="M980" s="176">
        <v>4.0401999999999996</v>
      </c>
      <c r="N980" s="176">
        <v>4.3670999999999998</v>
      </c>
      <c r="O980" s="176">
        <v>6.1864999999999997</v>
      </c>
      <c r="P980" s="176">
        <v>6.6224999999999996</v>
      </c>
      <c r="Q980" s="176">
        <v>7.4096000000000002</v>
      </c>
      <c r="R980" s="176">
        <v>5.6074999999999999</v>
      </c>
      <c r="S980" s="118"/>
    </row>
    <row r="981" spans="1:19" x14ac:dyDescent="0.3">
      <c r="A981" s="172" t="s">
        <v>376</v>
      </c>
      <c r="B981" s="172" t="s">
        <v>120</v>
      </c>
      <c r="C981" s="172">
        <v>119415</v>
      </c>
      <c r="D981" s="175">
        <v>44158</v>
      </c>
      <c r="E981" s="176">
        <v>2342.9198999999999</v>
      </c>
      <c r="F981" s="176">
        <v>2.1063999999999998</v>
      </c>
      <c r="G981" s="176">
        <v>2.5434999999999999</v>
      </c>
      <c r="H981" s="176">
        <v>3.2717999999999998</v>
      </c>
      <c r="I981" s="176">
        <v>3.2728999999999999</v>
      </c>
      <c r="J981" s="176">
        <v>3.1932999999999998</v>
      </c>
      <c r="K981" s="176">
        <v>3.2869999999999999</v>
      </c>
      <c r="L981" s="176">
        <v>3.2749999999999999</v>
      </c>
      <c r="M981" s="176">
        <v>4.1432000000000002</v>
      </c>
      <c r="N981" s="176">
        <v>4.4714999999999998</v>
      </c>
      <c r="O981" s="176">
        <v>6.2919999999999998</v>
      </c>
      <c r="P981" s="176">
        <v>6.7308000000000003</v>
      </c>
      <c r="Q981" s="176">
        <v>7.5712000000000002</v>
      </c>
      <c r="R981" s="176">
        <v>5.7110000000000003</v>
      </c>
      <c r="S981" s="118"/>
    </row>
    <row r="982" spans="1:19" x14ac:dyDescent="0.3">
      <c r="A982" s="172" t="s">
        <v>376</v>
      </c>
      <c r="B982" s="172" t="s">
        <v>414</v>
      </c>
      <c r="C982" s="172">
        <v>101408</v>
      </c>
      <c r="D982" s="175">
        <v>44158</v>
      </c>
      <c r="E982" s="176">
        <v>3421.6682999999998</v>
      </c>
      <c r="F982" s="176">
        <v>2.0055999999999998</v>
      </c>
      <c r="G982" s="176">
        <v>2.4432999999999998</v>
      </c>
      <c r="H982" s="176">
        <v>3.1715</v>
      </c>
      <c r="I982" s="176">
        <v>3.1726999999999999</v>
      </c>
      <c r="J982" s="176">
        <v>3.0929000000000002</v>
      </c>
      <c r="K982" s="176">
        <v>3.1861999999999999</v>
      </c>
      <c r="L982" s="176">
        <v>3.1734</v>
      </c>
      <c r="M982" s="176">
        <v>4.0400999999999998</v>
      </c>
      <c r="N982" s="176">
        <v>4.3670999999999998</v>
      </c>
      <c r="O982" s="176">
        <v>6.1864999999999997</v>
      </c>
      <c r="P982" s="176">
        <v>6.4238999999999997</v>
      </c>
      <c r="Q982" s="176">
        <v>6.7732999999999999</v>
      </c>
      <c r="R982" s="176">
        <v>5.6074999999999999</v>
      </c>
      <c r="S982" s="118"/>
    </row>
    <row r="983" spans="1:19" x14ac:dyDescent="0.3">
      <c r="A983" s="172" t="s">
        <v>376</v>
      </c>
      <c r="B983" s="172" t="s">
        <v>230</v>
      </c>
      <c r="C983" s="172">
        <v>130472</v>
      </c>
      <c r="D983" s="175">
        <v>44158</v>
      </c>
      <c r="E983" s="176">
        <v>3106.6541999999999</v>
      </c>
      <c r="F983" s="176">
        <v>2.5038999999999998</v>
      </c>
      <c r="G983" s="176">
        <v>2.7362000000000002</v>
      </c>
      <c r="H983" s="176">
        <v>3.1501000000000001</v>
      </c>
      <c r="I983" s="176">
        <v>3.0983999999999998</v>
      </c>
      <c r="J983" s="176">
        <v>3.1181999999999999</v>
      </c>
      <c r="K983" s="176">
        <v>3.1880000000000002</v>
      </c>
      <c r="L983" s="176">
        <v>3.2469000000000001</v>
      </c>
      <c r="M983" s="176">
        <v>4.0202999999999998</v>
      </c>
      <c r="N983" s="176">
        <v>4.3674999999999997</v>
      </c>
      <c r="O983" s="176">
        <v>6.17</v>
      </c>
      <c r="P983" s="176">
        <v>6.5583</v>
      </c>
      <c r="Q983" s="176">
        <v>7.2313999999999998</v>
      </c>
      <c r="R983" s="176">
        <v>5.6303999999999998</v>
      </c>
      <c r="S983" s="118" t="s">
        <v>1876</v>
      </c>
    </row>
    <row r="984" spans="1:19" x14ac:dyDescent="0.3">
      <c r="A984" s="172" t="s">
        <v>376</v>
      </c>
      <c r="B984" s="172" t="s">
        <v>121</v>
      </c>
      <c r="C984" s="172">
        <v>130479</v>
      </c>
      <c r="D984" s="175">
        <v>44158</v>
      </c>
      <c r="E984" s="176">
        <v>3130.8398999999999</v>
      </c>
      <c r="F984" s="176">
        <v>2.6046</v>
      </c>
      <c r="G984" s="176">
        <v>2.8363</v>
      </c>
      <c r="H984" s="176">
        <v>3.2503000000000002</v>
      </c>
      <c r="I984" s="176">
        <v>3.1987999999999999</v>
      </c>
      <c r="J984" s="176">
        <v>3.2187999999999999</v>
      </c>
      <c r="K984" s="176">
        <v>3.2888999999999999</v>
      </c>
      <c r="L984" s="176">
        <v>3.3488000000000002</v>
      </c>
      <c r="M984" s="176">
        <v>4.1237000000000004</v>
      </c>
      <c r="N984" s="176">
        <v>4.4767999999999999</v>
      </c>
      <c r="O984" s="176">
        <v>6.3005000000000004</v>
      </c>
      <c r="P984" s="176">
        <v>6.6656000000000004</v>
      </c>
      <c r="Q984" s="176">
        <v>7.5057</v>
      </c>
      <c r="R984" s="176">
        <v>5.7522000000000002</v>
      </c>
      <c r="S984" s="118" t="s">
        <v>1876</v>
      </c>
    </row>
    <row r="985" spans="1:19" x14ac:dyDescent="0.3">
      <c r="A985" s="172" t="s">
        <v>376</v>
      </c>
      <c r="B985" s="172" t="s">
        <v>415</v>
      </c>
      <c r="C985" s="172">
        <v>130459</v>
      </c>
      <c r="D985" s="175">
        <v>44158</v>
      </c>
      <c r="E985" s="176">
        <v>2936.7851999999998</v>
      </c>
      <c r="F985" s="176">
        <v>2.4697</v>
      </c>
      <c r="G985" s="176">
        <v>2.7008999999999999</v>
      </c>
      <c r="H985" s="176">
        <v>3.1149</v>
      </c>
      <c r="I985" s="176">
        <v>3.0630999999999999</v>
      </c>
      <c r="J985" s="176">
        <v>3.0828000000000002</v>
      </c>
      <c r="K985" s="176">
        <v>3.1520999999999999</v>
      </c>
      <c r="L985" s="176">
        <v>3.2107999999999999</v>
      </c>
      <c r="M985" s="176">
        <v>3.984</v>
      </c>
      <c r="N985" s="176">
        <v>4.3353000000000002</v>
      </c>
      <c r="O985" s="176">
        <v>6.1231999999999998</v>
      </c>
      <c r="P985" s="176">
        <v>6.5092999999999996</v>
      </c>
      <c r="Q985" s="176">
        <v>6.8605999999999998</v>
      </c>
      <c r="R985" s="176">
        <v>5.5975999999999999</v>
      </c>
      <c r="S985" s="118" t="s">
        <v>1876</v>
      </c>
    </row>
    <row r="986" spans="1:19" x14ac:dyDescent="0.3">
      <c r="A986" s="172" t="s">
        <v>376</v>
      </c>
      <c r="B986" s="172" t="s">
        <v>122</v>
      </c>
      <c r="C986" s="172">
        <v>119369</v>
      </c>
      <c r="D986" s="175">
        <v>44158</v>
      </c>
      <c r="E986" s="176">
        <v>2341.4254999999998</v>
      </c>
      <c r="F986" s="176">
        <v>2.1825999999999999</v>
      </c>
      <c r="G986" s="176">
        <v>2.5804999999999998</v>
      </c>
      <c r="H986" s="176">
        <v>3.2017000000000002</v>
      </c>
      <c r="I986" s="176">
        <v>3.2223000000000002</v>
      </c>
      <c r="J986" s="176">
        <v>3.1956000000000002</v>
      </c>
      <c r="K986" s="176">
        <v>3.2198000000000002</v>
      </c>
      <c r="L986" s="176">
        <v>3.2968999999999999</v>
      </c>
      <c r="M986" s="176">
        <v>4.1555999999999997</v>
      </c>
      <c r="N986" s="176">
        <v>4.4066999999999998</v>
      </c>
      <c r="O986" s="176">
        <v>6.1950000000000003</v>
      </c>
      <c r="P986" s="176">
        <v>6.6367000000000003</v>
      </c>
      <c r="Q986" s="176">
        <v>7.5015000000000001</v>
      </c>
      <c r="R986" s="176">
        <v>5.5835999999999997</v>
      </c>
      <c r="S986" s="118" t="s">
        <v>1876</v>
      </c>
    </row>
    <row r="987" spans="1:19" x14ac:dyDescent="0.3">
      <c r="A987" s="172" t="s">
        <v>376</v>
      </c>
      <c r="B987" s="172" t="s">
        <v>231</v>
      </c>
      <c r="C987" s="172">
        <v>109254</v>
      </c>
      <c r="D987" s="175">
        <v>44158</v>
      </c>
      <c r="E987" s="176">
        <v>2324.0468999999998</v>
      </c>
      <c r="F987" s="176">
        <v>2.0998999999999999</v>
      </c>
      <c r="G987" s="176">
        <v>2.4971000000000001</v>
      </c>
      <c r="H987" s="176">
        <v>3.1187</v>
      </c>
      <c r="I987" s="176">
        <v>3.1385999999999998</v>
      </c>
      <c r="J987" s="176">
        <v>3.1120000000000001</v>
      </c>
      <c r="K987" s="176">
        <v>3.1360000000000001</v>
      </c>
      <c r="L987" s="176">
        <v>3.2128000000000001</v>
      </c>
      <c r="M987" s="176">
        <v>4.0701999999999998</v>
      </c>
      <c r="N987" s="176">
        <v>4.3202999999999996</v>
      </c>
      <c r="O987" s="176">
        <v>6.1036000000000001</v>
      </c>
      <c r="P987" s="176">
        <v>6.5393999999999997</v>
      </c>
      <c r="Q987" s="176">
        <v>7.0585000000000004</v>
      </c>
      <c r="R987" s="176">
        <v>5.4960000000000004</v>
      </c>
      <c r="S987" s="118" t="s">
        <v>1876</v>
      </c>
    </row>
    <row r="988" spans="1:19" x14ac:dyDescent="0.3">
      <c r="A988" s="172" t="s">
        <v>376</v>
      </c>
      <c r="B988" s="172" t="s">
        <v>123</v>
      </c>
      <c r="C988" s="172">
        <v>118305</v>
      </c>
      <c r="D988" s="175">
        <v>44158</v>
      </c>
      <c r="E988" s="176">
        <v>2440.7217000000001</v>
      </c>
      <c r="F988" s="176">
        <v>1.5552999999999999</v>
      </c>
      <c r="G988" s="176">
        <v>2.3233999999999999</v>
      </c>
      <c r="H988" s="176">
        <v>3.1528</v>
      </c>
      <c r="I988" s="176">
        <v>3.1833</v>
      </c>
      <c r="J988" s="176">
        <v>3.1196000000000002</v>
      </c>
      <c r="K988" s="176">
        <v>3.1539000000000001</v>
      </c>
      <c r="L988" s="176">
        <v>3.1368999999999998</v>
      </c>
      <c r="M988" s="176">
        <v>3.4973999999999998</v>
      </c>
      <c r="N988" s="176">
        <v>3.9201000000000001</v>
      </c>
      <c r="O988" s="176">
        <v>5.9413</v>
      </c>
      <c r="P988" s="176">
        <v>6.3997999999999999</v>
      </c>
      <c r="Q988" s="176">
        <v>7.3186</v>
      </c>
      <c r="R988" s="176">
        <v>5.2691999999999997</v>
      </c>
      <c r="S988" s="118" t="s">
        <v>1876</v>
      </c>
    </row>
    <row r="989" spans="1:19" x14ac:dyDescent="0.3">
      <c r="A989" s="172" t="s">
        <v>376</v>
      </c>
      <c r="B989" s="172" t="s">
        <v>232</v>
      </c>
      <c r="C989" s="172">
        <v>109353</v>
      </c>
      <c r="D989" s="175">
        <v>44158</v>
      </c>
      <c r="E989" s="176">
        <v>2433.4243999999999</v>
      </c>
      <c r="F989" s="176">
        <v>1.5269999999999999</v>
      </c>
      <c r="G989" s="176">
        <v>2.3003</v>
      </c>
      <c r="H989" s="176">
        <v>3.1309999999999998</v>
      </c>
      <c r="I989" s="176">
        <v>3.1625000000000001</v>
      </c>
      <c r="J989" s="176">
        <v>3.0992000000000002</v>
      </c>
      <c r="K989" s="176">
        <v>3.1334</v>
      </c>
      <c r="L989" s="176">
        <v>3.1149</v>
      </c>
      <c r="M989" s="176">
        <v>3.4777</v>
      </c>
      <c r="N989" s="176">
        <v>3.8997999999999999</v>
      </c>
      <c r="O989" s="176">
        <v>5.9067999999999996</v>
      </c>
      <c r="P989" s="176">
        <v>6.3666</v>
      </c>
      <c r="Q989" s="176">
        <v>7.4180000000000001</v>
      </c>
      <c r="R989" s="176">
        <v>5.2454000000000001</v>
      </c>
      <c r="S989" s="118" t="s">
        <v>1876</v>
      </c>
    </row>
    <row r="990" spans="1:19" x14ac:dyDescent="0.3">
      <c r="A990" s="172" t="s">
        <v>376</v>
      </c>
      <c r="B990" s="172" t="s">
        <v>1030</v>
      </c>
      <c r="C990" s="172">
        <v>142589</v>
      </c>
      <c r="D990" s="175">
        <v>44158</v>
      </c>
      <c r="E990" s="176">
        <v>1101.20291726851</v>
      </c>
      <c r="F990" s="176">
        <v>2.2877999999999998</v>
      </c>
      <c r="G990" s="176">
        <v>2.1225999999999998</v>
      </c>
      <c r="H990" s="176">
        <v>2.1002000000000001</v>
      </c>
      <c r="I990" s="176">
        <v>2.1252</v>
      </c>
      <c r="J990" s="176">
        <v>2.3039999999999998</v>
      </c>
      <c r="K990" s="176">
        <v>2.4940000000000002</v>
      </c>
      <c r="L990" s="176">
        <v>2.4466000000000001</v>
      </c>
      <c r="M990" s="176">
        <v>2.7330999999999999</v>
      </c>
      <c r="N990" s="176">
        <v>2.8433999999999999</v>
      </c>
      <c r="O990" s="176"/>
      <c r="P990" s="176"/>
      <c r="Q990" s="176">
        <v>3.6368999999999998</v>
      </c>
      <c r="R990" s="176">
        <v>3.3595000000000002</v>
      </c>
      <c r="S990" s="118" t="s">
        <v>1876</v>
      </c>
    </row>
    <row r="991" spans="1:19" x14ac:dyDescent="0.3">
      <c r="A991" s="172" t="s">
        <v>376</v>
      </c>
      <c r="B991" s="172" t="s">
        <v>124</v>
      </c>
      <c r="C991" s="172">
        <v>119125</v>
      </c>
      <c r="D991" s="175">
        <v>44158</v>
      </c>
      <c r="E991" s="176">
        <v>2909.0209</v>
      </c>
      <c r="F991" s="176">
        <v>1.8922000000000001</v>
      </c>
      <c r="G991" s="176">
        <v>2.4392</v>
      </c>
      <c r="H991" s="176">
        <v>3.0529000000000002</v>
      </c>
      <c r="I991" s="176">
        <v>3.0905999999999998</v>
      </c>
      <c r="J991" s="176">
        <v>3.0872000000000002</v>
      </c>
      <c r="K991" s="176">
        <v>3.2187999999999999</v>
      </c>
      <c r="L991" s="176">
        <v>3.3064</v>
      </c>
      <c r="M991" s="176">
        <v>4.1788999999999996</v>
      </c>
      <c r="N991" s="176">
        <v>4.4645999999999999</v>
      </c>
      <c r="O991" s="176">
        <v>6.2339000000000002</v>
      </c>
      <c r="P991" s="176">
        <v>6.6508000000000003</v>
      </c>
      <c r="Q991" s="176">
        <v>7.4927999999999999</v>
      </c>
      <c r="R991" s="176">
        <v>5.6580000000000004</v>
      </c>
      <c r="S991" s="118" t="s">
        <v>1876</v>
      </c>
    </row>
    <row r="992" spans="1:19" x14ac:dyDescent="0.3">
      <c r="A992" s="172" t="s">
        <v>376</v>
      </c>
      <c r="B992" s="172" t="s">
        <v>233</v>
      </c>
      <c r="C992" s="172">
        <v>103347</v>
      </c>
      <c r="D992" s="175">
        <v>44158</v>
      </c>
      <c r="E992" s="176">
        <v>2888.6399000000001</v>
      </c>
      <c r="F992" s="176">
        <v>1.8132999999999999</v>
      </c>
      <c r="G992" s="176">
        <v>2.36</v>
      </c>
      <c r="H992" s="176">
        <v>2.9731000000000001</v>
      </c>
      <c r="I992" s="176">
        <v>3.0106999999999999</v>
      </c>
      <c r="J992" s="176">
        <v>3.0070999999999999</v>
      </c>
      <c r="K992" s="176">
        <v>3.1511</v>
      </c>
      <c r="L992" s="176">
        <v>3.2339000000000002</v>
      </c>
      <c r="M992" s="176">
        <v>4.0998999999999999</v>
      </c>
      <c r="N992" s="176">
        <v>4.3784999999999998</v>
      </c>
      <c r="O992" s="176">
        <v>6.1345000000000001</v>
      </c>
      <c r="P992" s="176">
        <v>6.5426000000000002</v>
      </c>
      <c r="Q992" s="176">
        <v>7.3209999999999997</v>
      </c>
      <c r="R992" s="176">
        <v>5.5625</v>
      </c>
      <c r="S992" s="118" t="s">
        <v>1876</v>
      </c>
    </row>
    <row r="993" spans="1:19" x14ac:dyDescent="0.3">
      <c r="A993" s="172" t="s">
        <v>376</v>
      </c>
      <c r="B993" s="172" t="s">
        <v>125</v>
      </c>
      <c r="C993" s="172">
        <v>140196</v>
      </c>
      <c r="D993" s="175">
        <v>44158</v>
      </c>
      <c r="E993" s="176">
        <v>2623.0201999999999</v>
      </c>
      <c r="F993" s="176">
        <v>2.4660000000000002</v>
      </c>
      <c r="G993" s="176">
        <v>2.7423999999999999</v>
      </c>
      <c r="H993" s="176">
        <v>3.3757999999999999</v>
      </c>
      <c r="I993" s="176">
        <v>3.3079999999999998</v>
      </c>
      <c r="J993" s="176">
        <v>3.2134</v>
      </c>
      <c r="K993" s="176">
        <v>3.3349000000000002</v>
      </c>
      <c r="L993" s="176">
        <v>3.3639000000000001</v>
      </c>
      <c r="M993" s="176">
        <v>4.3280000000000003</v>
      </c>
      <c r="N993" s="176">
        <v>4.6120999999999999</v>
      </c>
      <c r="O993" s="176">
        <v>6.3502000000000001</v>
      </c>
      <c r="P993" s="176">
        <v>6.5437000000000003</v>
      </c>
      <c r="Q993" s="176">
        <v>7.4288999999999996</v>
      </c>
      <c r="R993" s="176">
        <v>5.8216000000000001</v>
      </c>
      <c r="S993" s="118" t="s">
        <v>1908</v>
      </c>
    </row>
    <row r="994" spans="1:19" x14ac:dyDescent="0.3">
      <c r="A994" s="172" t="s">
        <v>376</v>
      </c>
      <c r="B994" s="172" t="s">
        <v>234</v>
      </c>
      <c r="C994" s="172">
        <v>140182</v>
      </c>
      <c r="D994" s="175">
        <v>44158</v>
      </c>
      <c r="E994" s="176">
        <v>2595.4398999999999</v>
      </c>
      <c r="F994" s="176">
        <v>2.2164999999999999</v>
      </c>
      <c r="G994" s="176">
        <v>2.492</v>
      </c>
      <c r="H994" s="176">
        <v>3.1257000000000001</v>
      </c>
      <c r="I994" s="176">
        <v>3.0575999999999999</v>
      </c>
      <c r="J994" s="176">
        <v>2.9626999999999999</v>
      </c>
      <c r="K994" s="176">
        <v>3.0828000000000002</v>
      </c>
      <c r="L994" s="176">
        <v>3.1097999999999999</v>
      </c>
      <c r="M994" s="176">
        <v>4.0650000000000004</v>
      </c>
      <c r="N994" s="176">
        <v>4.3442999999999996</v>
      </c>
      <c r="O994" s="176">
        <v>6.1585999999999999</v>
      </c>
      <c r="P994" s="176">
        <v>6.3902000000000001</v>
      </c>
      <c r="Q994" s="176">
        <v>7.4260000000000002</v>
      </c>
      <c r="R994" s="176">
        <v>5.5972</v>
      </c>
      <c r="S994" s="118" t="s">
        <v>1876</v>
      </c>
    </row>
    <row r="995" spans="1:19" x14ac:dyDescent="0.3">
      <c r="A995" s="172" t="s">
        <v>376</v>
      </c>
      <c r="B995" s="172" t="s">
        <v>416</v>
      </c>
      <c r="C995" s="172">
        <v>140176</v>
      </c>
      <c r="D995" s="175">
        <v>44158</v>
      </c>
      <c r="E995" s="176">
        <v>2360.3636000000001</v>
      </c>
      <c r="F995" s="176">
        <v>2.2161</v>
      </c>
      <c r="G995" s="176">
        <v>2.4916999999999998</v>
      </c>
      <c r="H995" s="176">
        <v>3.1253000000000002</v>
      </c>
      <c r="I995" s="176">
        <v>3.0575999999999999</v>
      </c>
      <c r="J995" s="176">
        <v>2.9626999999999999</v>
      </c>
      <c r="K995" s="176">
        <v>3.0830000000000002</v>
      </c>
      <c r="L995" s="176">
        <v>3.1101000000000001</v>
      </c>
      <c r="M995" s="176">
        <v>4.0640000000000001</v>
      </c>
      <c r="N995" s="176">
        <v>4.3436000000000003</v>
      </c>
      <c r="O995" s="176">
        <v>6.1566000000000001</v>
      </c>
      <c r="P995" s="176">
        <v>6.3682999999999996</v>
      </c>
      <c r="Q995" s="176">
        <v>6.7312000000000003</v>
      </c>
      <c r="R995" s="176">
        <v>5.5968999999999998</v>
      </c>
      <c r="S995" s="118" t="s">
        <v>1876</v>
      </c>
    </row>
    <row r="996" spans="1:19" x14ac:dyDescent="0.3">
      <c r="A996" s="172" t="s">
        <v>376</v>
      </c>
      <c r="B996" s="172" t="s">
        <v>126</v>
      </c>
      <c r="C996" s="172">
        <v>119164</v>
      </c>
      <c r="D996" s="175">
        <v>44158</v>
      </c>
      <c r="E996" s="176">
        <v>2224.8265000000001</v>
      </c>
      <c r="F996" s="176">
        <v>2.4167000000000001</v>
      </c>
      <c r="G996" s="176">
        <v>2.5171999999999999</v>
      </c>
      <c r="H996" s="176">
        <v>2.5842999999999998</v>
      </c>
      <c r="I996" s="176">
        <v>2.6688000000000001</v>
      </c>
      <c r="J996" s="176">
        <v>2.7713999999999999</v>
      </c>
      <c r="K996" s="176">
        <v>2.9361999999999999</v>
      </c>
      <c r="L996" s="176">
        <v>3.0118</v>
      </c>
      <c r="M996" s="176">
        <v>3.5493000000000001</v>
      </c>
      <c r="N996" s="176">
        <v>3.9053</v>
      </c>
      <c r="O996" s="176">
        <v>5.9729000000000001</v>
      </c>
      <c r="P996" s="176">
        <v>6.5609000000000002</v>
      </c>
      <c r="Q996" s="176">
        <v>7.5004999999999997</v>
      </c>
      <c r="R996" s="176">
        <v>5.2667999999999999</v>
      </c>
      <c r="S996" s="118"/>
    </row>
    <row r="997" spans="1:19" x14ac:dyDescent="0.3">
      <c r="A997" s="172" t="s">
        <v>376</v>
      </c>
      <c r="B997" s="172" t="s">
        <v>235</v>
      </c>
      <c r="C997" s="172">
        <v>112636</v>
      </c>
      <c r="D997" s="175">
        <v>44158</v>
      </c>
      <c r="E997" s="176">
        <v>2209.8793999999998</v>
      </c>
      <c r="F997" s="176">
        <v>2.367</v>
      </c>
      <c r="G997" s="176">
        <v>2.4670000000000001</v>
      </c>
      <c r="H997" s="176">
        <v>2.5347</v>
      </c>
      <c r="I997" s="176">
        <v>2.6189</v>
      </c>
      <c r="J997" s="176">
        <v>2.7214999999999998</v>
      </c>
      <c r="K997" s="176">
        <v>2.8860000000000001</v>
      </c>
      <c r="L997" s="176">
        <v>2.9613</v>
      </c>
      <c r="M997" s="176">
        <v>3.4980000000000002</v>
      </c>
      <c r="N997" s="176">
        <v>3.8532999999999999</v>
      </c>
      <c r="O997" s="176">
        <v>5.8789999999999996</v>
      </c>
      <c r="P997" s="176">
        <v>6.4591000000000003</v>
      </c>
      <c r="Q997" s="176">
        <v>7.6424000000000003</v>
      </c>
      <c r="R997" s="176">
        <v>5.1848000000000001</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44158</v>
      </c>
      <c r="E999" s="176">
        <v>4719.2048999999997</v>
      </c>
      <c r="F999" s="176">
        <v>1.2831999999999999</v>
      </c>
      <c r="G999" s="176">
        <v>1.5127999999999999</v>
      </c>
      <c r="H999" s="176">
        <v>2.4285999999999999</v>
      </c>
      <c r="I999" s="176">
        <v>2.4115000000000002</v>
      </c>
      <c r="J999" s="176">
        <v>2.3811</v>
      </c>
      <c r="K999" s="176">
        <v>2.4708000000000001</v>
      </c>
      <c r="L999" s="176">
        <v>2.6034999999999999</v>
      </c>
      <c r="M999" s="176">
        <v>3.5627</v>
      </c>
      <c r="N999" s="176">
        <v>3.8976999999999999</v>
      </c>
      <c r="O999" s="176">
        <v>5.6222000000000003</v>
      </c>
      <c r="P999" s="176">
        <v>5.9866999999999999</v>
      </c>
      <c r="Q999" s="176">
        <v>7.1113</v>
      </c>
      <c r="R999" s="176">
        <v>5.1378000000000004</v>
      </c>
      <c r="S999" s="118" t="s">
        <v>1876</v>
      </c>
    </row>
    <row r="1000" spans="1:19" x14ac:dyDescent="0.3">
      <c r="A1000" s="172" t="s">
        <v>376</v>
      </c>
      <c r="B1000" s="172" t="s">
        <v>419</v>
      </c>
      <c r="C1000" s="172">
        <v>100546</v>
      </c>
      <c r="D1000" s="175">
        <v>44158</v>
      </c>
      <c r="E1000" s="176">
        <v>3043.3285000000001</v>
      </c>
      <c r="F1000" s="176">
        <v>1.9550000000000001</v>
      </c>
      <c r="G1000" s="176">
        <v>2.1848000000000001</v>
      </c>
      <c r="H1000" s="176">
        <v>3.1015000000000001</v>
      </c>
      <c r="I1000" s="176">
        <v>3.0842999999999998</v>
      </c>
      <c r="J1000" s="176">
        <v>3.0547</v>
      </c>
      <c r="K1000" s="176">
        <v>3.1467000000000001</v>
      </c>
      <c r="L1000" s="176">
        <v>3.2839999999999998</v>
      </c>
      <c r="M1000" s="176">
        <v>4.2538</v>
      </c>
      <c r="N1000" s="176">
        <v>4.6001000000000003</v>
      </c>
      <c r="O1000" s="176">
        <v>6.3423999999999996</v>
      </c>
      <c r="P1000" s="176">
        <v>6.7016999999999998</v>
      </c>
      <c r="Q1000" s="176">
        <v>7.5784000000000002</v>
      </c>
      <c r="R1000" s="176">
        <v>5.8532999999999999</v>
      </c>
      <c r="S1000" s="118" t="s">
        <v>1876</v>
      </c>
    </row>
    <row r="1001" spans="1:19" x14ac:dyDescent="0.3">
      <c r="A1001" s="172" t="s">
        <v>376</v>
      </c>
      <c r="B1001" s="172" t="s">
        <v>127</v>
      </c>
      <c r="C1001" s="172">
        <v>118577</v>
      </c>
      <c r="D1001" s="175">
        <v>44158</v>
      </c>
      <c r="E1001" s="176">
        <v>3058.2226000000001</v>
      </c>
      <c r="F1001" s="176">
        <v>2.0350000000000001</v>
      </c>
      <c r="G1001" s="176">
        <v>2.2645</v>
      </c>
      <c r="H1001" s="176">
        <v>3.1802000000000001</v>
      </c>
      <c r="I1001" s="176">
        <v>3.1635</v>
      </c>
      <c r="J1001" s="176">
        <v>3.1341000000000001</v>
      </c>
      <c r="K1001" s="176">
        <v>3.2313000000000001</v>
      </c>
      <c r="L1001" s="176">
        <v>3.3706</v>
      </c>
      <c r="M1001" s="176">
        <v>4.3381999999999996</v>
      </c>
      <c r="N1001" s="176">
        <v>4.6805000000000003</v>
      </c>
      <c r="O1001" s="176">
        <v>6.4119000000000002</v>
      </c>
      <c r="P1001" s="176">
        <v>6.7713999999999999</v>
      </c>
      <c r="Q1001" s="176">
        <v>7.6387</v>
      </c>
      <c r="R1001" s="176">
        <v>5.9255000000000004</v>
      </c>
      <c r="S1001" s="118" t="s">
        <v>1876</v>
      </c>
    </row>
    <row r="1002" spans="1:19" x14ac:dyDescent="0.3">
      <c r="A1002" s="172" t="s">
        <v>376</v>
      </c>
      <c r="B1002" s="172" t="s">
        <v>236</v>
      </c>
      <c r="C1002" s="172">
        <v>100868</v>
      </c>
      <c r="D1002" s="175">
        <v>44158</v>
      </c>
      <c r="E1002" s="176">
        <v>3976.7015999999999</v>
      </c>
      <c r="F1002" s="176">
        <v>2.1259000000000001</v>
      </c>
      <c r="G1002" s="176">
        <v>2.4893999999999998</v>
      </c>
      <c r="H1002" s="176">
        <v>3.2442000000000002</v>
      </c>
      <c r="I1002" s="176">
        <v>3.1734</v>
      </c>
      <c r="J1002" s="176">
        <v>3.0693000000000001</v>
      </c>
      <c r="K1002" s="176">
        <v>3.1141000000000001</v>
      </c>
      <c r="L1002" s="176">
        <v>3.2048999999999999</v>
      </c>
      <c r="M1002" s="176">
        <v>4.0608000000000004</v>
      </c>
      <c r="N1002" s="176">
        <v>4.3377999999999997</v>
      </c>
      <c r="O1002" s="176">
        <v>6.0646000000000004</v>
      </c>
      <c r="P1002" s="176">
        <v>6.4851999999999999</v>
      </c>
      <c r="Q1002" s="176">
        <v>7.1036999999999999</v>
      </c>
      <c r="R1002" s="176">
        <v>5.5525000000000002</v>
      </c>
      <c r="S1002" s="118" t="s">
        <v>1876</v>
      </c>
    </row>
    <row r="1003" spans="1:19" x14ac:dyDescent="0.3">
      <c r="A1003" s="172" t="s">
        <v>376</v>
      </c>
      <c r="B1003" s="172" t="s">
        <v>128</v>
      </c>
      <c r="C1003" s="172">
        <v>119091</v>
      </c>
      <c r="D1003" s="175">
        <v>44158</v>
      </c>
      <c r="E1003" s="176">
        <v>4002.8586</v>
      </c>
      <c r="F1003" s="176">
        <v>2.2250000000000001</v>
      </c>
      <c r="G1003" s="176">
        <v>2.5895999999999999</v>
      </c>
      <c r="H1003" s="176">
        <v>3.3441000000000001</v>
      </c>
      <c r="I1003" s="176">
        <v>3.2736999999999998</v>
      </c>
      <c r="J1003" s="176">
        <v>3.1697000000000002</v>
      </c>
      <c r="K1003" s="176">
        <v>3.2149999999999999</v>
      </c>
      <c r="L1003" s="176">
        <v>3.3069999999999999</v>
      </c>
      <c r="M1003" s="176">
        <v>4.1645000000000003</v>
      </c>
      <c r="N1003" s="176">
        <v>4.4424999999999999</v>
      </c>
      <c r="O1003" s="176">
        <v>6.1710000000000003</v>
      </c>
      <c r="P1003" s="176">
        <v>6.5895000000000001</v>
      </c>
      <c r="Q1003" s="176">
        <v>7.4717000000000002</v>
      </c>
      <c r="R1003" s="176">
        <v>5.6582999999999997</v>
      </c>
      <c r="S1003" s="118" t="s">
        <v>1876</v>
      </c>
    </row>
    <row r="1004" spans="1:19" x14ac:dyDescent="0.3">
      <c r="A1004" s="172" t="s">
        <v>376</v>
      </c>
      <c r="B1004" s="172" t="s">
        <v>237</v>
      </c>
      <c r="C1004" s="172">
        <v>118902</v>
      </c>
      <c r="D1004" s="175">
        <v>44158</v>
      </c>
      <c r="E1004" s="176">
        <v>2016.9960000000001</v>
      </c>
      <c r="F1004" s="176">
        <v>2.2385999999999999</v>
      </c>
      <c r="G1004" s="176">
        <v>2.508</v>
      </c>
      <c r="H1004" s="176">
        <v>2.9596</v>
      </c>
      <c r="I1004" s="176">
        <v>2.9859</v>
      </c>
      <c r="J1004" s="176">
        <v>2.9904999999999999</v>
      </c>
      <c r="K1004" s="176">
        <v>3.1331000000000002</v>
      </c>
      <c r="L1004" s="176">
        <v>3.2641</v>
      </c>
      <c r="M1004" s="176">
        <v>3.8963000000000001</v>
      </c>
      <c r="N1004" s="176">
        <v>4.2575000000000003</v>
      </c>
      <c r="O1004" s="176">
        <v>6.1501999999999999</v>
      </c>
      <c r="P1004" s="176">
        <v>6.5552999999999999</v>
      </c>
      <c r="Q1004" s="176">
        <v>4.3464999999999998</v>
      </c>
      <c r="R1004" s="176">
        <v>5.5702999999999996</v>
      </c>
      <c r="S1004" s="118" t="s">
        <v>1876</v>
      </c>
    </row>
    <row r="1005" spans="1:19" x14ac:dyDescent="0.3">
      <c r="A1005" s="172" t="s">
        <v>376</v>
      </c>
      <c r="B1005" s="172" t="s">
        <v>129</v>
      </c>
      <c r="C1005" s="172">
        <v>120038</v>
      </c>
      <c r="D1005" s="175">
        <v>44158</v>
      </c>
      <c r="E1005" s="176">
        <v>2026.5713000000001</v>
      </c>
      <c r="F1005" s="176">
        <v>2.3397000000000001</v>
      </c>
      <c r="G1005" s="176">
        <v>2.6078999999999999</v>
      </c>
      <c r="H1005" s="176">
        <v>3.0594999999999999</v>
      </c>
      <c r="I1005" s="176">
        <v>3.0857000000000001</v>
      </c>
      <c r="J1005" s="176">
        <v>3.0901000000000001</v>
      </c>
      <c r="K1005" s="176">
        <v>3.2330999999999999</v>
      </c>
      <c r="L1005" s="176">
        <v>3.3647999999999998</v>
      </c>
      <c r="M1005" s="176">
        <v>3.9994999999999998</v>
      </c>
      <c r="N1005" s="176">
        <v>4.3624999999999998</v>
      </c>
      <c r="O1005" s="176">
        <v>6.2339000000000002</v>
      </c>
      <c r="P1005" s="176">
        <v>6.6308999999999996</v>
      </c>
      <c r="Q1005" s="176">
        <v>7.4875999999999996</v>
      </c>
      <c r="R1005" s="176">
        <v>5.6634000000000002</v>
      </c>
      <c r="S1005" s="118" t="s">
        <v>1876</v>
      </c>
    </row>
    <row r="1006" spans="1:19" x14ac:dyDescent="0.3">
      <c r="A1006" s="172" t="s">
        <v>376</v>
      </c>
      <c r="B1006" s="172" t="s">
        <v>420</v>
      </c>
      <c r="C1006" s="172">
        <v>118907</v>
      </c>
      <c r="D1006" s="175">
        <v>44158</v>
      </c>
      <c r="E1006" s="176">
        <v>2956.1489000000001</v>
      </c>
      <c r="F1006" s="176">
        <v>1.4471000000000001</v>
      </c>
      <c r="G1006" s="176">
        <v>1.7153</v>
      </c>
      <c r="H1006" s="176">
        <v>2.1667999999999998</v>
      </c>
      <c r="I1006" s="176">
        <v>2.1924000000000001</v>
      </c>
      <c r="J1006" s="176">
        <v>2.1960000000000002</v>
      </c>
      <c r="K1006" s="176">
        <v>2.3349000000000002</v>
      </c>
      <c r="L1006" s="176">
        <v>2.46</v>
      </c>
      <c r="M1006" s="176">
        <v>3.0840999999999998</v>
      </c>
      <c r="N1006" s="176">
        <v>3.4363000000000001</v>
      </c>
      <c r="O1006" s="176">
        <v>5.2765000000000004</v>
      </c>
      <c r="P1006" s="176">
        <v>5.6566000000000001</v>
      </c>
      <c r="Q1006" s="176">
        <v>6.2123999999999997</v>
      </c>
      <c r="R1006" s="176">
        <v>4.7192999999999996</v>
      </c>
      <c r="S1006" s="118" t="s">
        <v>1876</v>
      </c>
    </row>
    <row r="1007" spans="1:19" x14ac:dyDescent="0.3">
      <c r="A1007" s="172" t="s">
        <v>376</v>
      </c>
      <c r="B1007" s="172" t="s">
        <v>1031</v>
      </c>
      <c r="C1007" s="172">
        <v>144947</v>
      </c>
      <c r="D1007" s="175">
        <v>44158</v>
      </c>
      <c r="E1007" s="176">
        <v>1073.7230845194699</v>
      </c>
      <c r="F1007" s="176">
        <v>2.2212000000000001</v>
      </c>
      <c r="G1007" s="176">
        <v>2.1076999999999999</v>
      </c>
      <c r="H1007" s="176">
        <v>2.0649000000000002</v>
      </c>
      <c r="I1007" s="176">
        <v>2.0630999999999999</v>
      </c>
      <c r="J1007" s="176">
        <v>2.2275</v>
      </c>
      <c r="K1007" s="176">
        <v>2.4085999999999999</v>
      </c>
      <c r="L1007" s="176">
        <v>2.4613999999999998</v>
      </c>
      <c r="M1007" s="176">
        <v>2.4533</v>
      </c>
      <c r="N1007" s="176">
        <v>2.6360000000000001</v>
      </c>
      <c r="O1007" s="176"/>
      <c r="P1007" s="176"/>
      <c r="Q1007" s="176">
        <v>3.3304999999999998</v>
      </c>
      <c r="R1007" s="176">
        <v>3.2267000000000001</v>
      </c>
      <c r="S1007" s="118" t="s">
        <v>1876</v>
      </c>
    </row>
    <row r="1008" spans="1:19" x14ac:dyDescent="0.3">
      <c r="A1008" s="172" t="s">
        <v>376</v>
      </c>
      <c r="B1008" s="172" t="s">
        <v>238</v>
      </c>
      <c r="C1008" s="172">
        <v>103340</v>
      </c>
      <c r="D1008" s="175">
        <v>44158</v>
      </c>
      <c r="E1008" s="176">
        <v>299.86079999999998</v>
      </c>
      <c r="F1008" s="176">
        <v>2.3007</v>
      </c>
      <c r="G1008" s="176">
        <v>2.5527000000000002</v>
      </c>
      <c r="H1008" s="176">
        <v>3.3774000000000002</v>
      </c>
      <c r="I1008" s="176">
        <v>3.3691</v>
      </c>
      <c r="J1008" s="176">
        <v>3.1669999999999998</v>
      </c>
      <c r="K1008" s="176">
        <v>3.1776</v>
      </c>
      <c r="L1008" s="176">
        <v>3.3805000000000001</v>
      </c>
      <c r="M1008" s="176">
        <v>4.26</v>
      </c>
      <c r="N1008" s="176">
        <v>4.5126999999999997</v>
      </c>
      <c r="O1008" s="176">
        <v>6.2009999999999996</v>
      </c>
      <c r="P1008" s="176">
        <v>6.6003999999999996</v>
      </c>
      <c r="Q1008" s="176">
        <v>7.5812999999999997</v>
      </c>
      <c r="R1008" s="176">
        <v>5.6753999999999998</v>
      </c>
      <c r="S1008" s="118" t="s">
        <v>1876</v>
      </c>
    </row>
    <row r="1009" spans="1:19" x14ac:dyDescent="0.3">
      <c r="A1009" s="172" t="s">
        <v>376</v>
      </c>
      <c r="B1009" s="172" t="s">
        <v>130</v>
      </c>
      <c r="C1009" s="172">
        <v>120197</v>
      </c>
      <c r="D1009" s="175">
        <v>44158</v>
      </c>
      <c r="E1009" s="176">
        <v>301.40929999999997</v>
      </c>
      <c r="F1009" s="176">
        <v>2.4220999999999999</v>
      </c>
      <c r="G1009" s="176">
        <v>2.6728000000000001</v>
      </c>
      <c r="H1009" s="176">
        <v>3.4969000000000001</v>
      </c>
      <c r="I1009" s="176">
        <v>3.4887999999999999</v>
      </c>
      <c r="J1009" s="176">
        <v>3.2873999999999999</v>
      </c>
      <c r="K1009" s="176">
        <v>3.2986</v>
      </c>
      <c r="L1009" s="176">
        <v>3.5026000000000002</v>
      </c>
      <c r="M1009" s="176">
        <v>4.3815999999999997</v>
      </c>
      <c r="N1009" s="176">
        <v>4.6254999999999997</v>
      </c>
      <c r="O1009" s="176">
        <v>6.2888000000000002</v>
      </c>
      <c r="P1009" s="176">
        <v>6.6729000000000003</v>
      </c>
      <c r="Q1009" s="176">
        <v>7.5275999999999996</v>
      </c>
      <c r="R1009" s="176">
        <v>5.7694000000000001</v>
      </c>
      <c r="S1009" s="118" t="s">
        <v>1876</v>
      </c>
    </row>
    <row r="1010" spans="1:19" x14ac:dyDescent="0.3">
      <c r="A1010" s="172" t="s">
        <v>376</v>
      </c>
      <c r="B1010" s="172" t="s">
        <v>239</v>
      </c>
      <c r="C1010" s="172">
        <v>113096</v>
      </c>
      <c r="D1010" s="175">
        <v>44158</v>
      </c>
      <c r="E1010" s="176">
        <v>2171.7071999999998</v>
      </c>
      <c r="F1010" s="176">
        <v>1.7531000000000001</v>
      </c>
      <c r="G1010" s="176">
        <v>2.4756</v>
      </c>
      <c r="H1010" s="176">
        <v>3.2753000000000001</v>
      </c>
      <c r="I1010" s="176">
        <v>3.3761999999999999</v>
      </c>
      <c r="J1010" s="176">
        <v>3.2679999999999998</v>
      </c>
      <c r="K1010" s="176">
        <v>3.4159000000000002</v>
      </c>
      <c r="L1010" s="176">
        <v>3.6515</v>
      </c>
      <c r="M1010" s="176">
        <v>4.5065999999999997</v>
      </c>
      <c r="N1010" s="176">
        <v>4.7432999999999996</v>
      </c>
      <c r="O1010" s="176">
        <v>6.3056000000000001</v>
      </c>
      <c r="P1010" s="176">
        <v>6.6313000000000004</v>
      </c>
      <c r="Q1010" s="176">
        <v>7.7545999999999999</v>
      </c>
      <c r="R1010" s="176">
        <v>5.8131000000000004</v>
      </c>
      <c r="S1010" s="118"/>
    </row>
    <row r="1011" spans="1:19" x14ac:dyDescent="0.3">
      <c r="A1011" s="172" t="s">
        <v>376</v>
      </c>
      <c r="B1011" s="172" t="s">
        <v>131</v>
      </c>
      <c r="C1011" s="172">
        <v>118345</v>
      </c>
      <c r="D1011" s="175">
        <v>44158</v>
      </c>
      <c r="E1011" s="176">
        <v>2188.2226999999998</v>
      </c>
      <c r="F1011" s="176">
        <v>1.7948999999999999</v>
      </c>
      <c r="G1011" s="176">
        <v>2.5165000000000002</v>
      </c>
      <c r="H1011" s="176">
        <v>3.3155000000000001</v>
      </c>
      <c r="I1011" s="176">
        <v>3.4163999999999999</v>
      </c>
      <c r="J1011" s="176">
        <v>3.3081</v>
      </c>
      <c r="K1011" s="176">
        <v>3.4563000000000001</v>
      </c>
      <c r="L1011" s="176">
        <v>3.6922999999999999</v>
      </c>
      <c r="M1011" s="176">
        <v>4.548</v>
      </c>
      <c r="N1011" s="176">
        <v>4.7855999999999996</v>
      </c>
      <c r="O1011" s="176">
        <v>6.3998999999999997</v>
      </c>
      <c r="P1011" s="176">
        <v>6.7336999999999998</v>
      </c>
      <c r="Q1011" s="176">
        <v>7.5334000000000003</v>
      </c>
      <c r="R1011" s="176">
        <v>5.8897000000000004</v>
      </c>
      <c r="S1011" s="118" t="s">
        <v>1876</v>
      </c>
    </row>
    <row r="1012" spans="1:19" x14ac:dyDescent="0.3">
      <c r="A1012" s="172" t="s">
        <v>376</v>
      </c>
      <c r="B1012" s="172" t="s">
        <v>132</v>
      </c>
      <c r="C1012" s="172">
        <v>118364</v>
      </c>
      <c r="D1012" s="175">
        <v>44158</v>
      </c>
      <c r="E1012" s="176">
        <v>2459.5167000000001</v>
      </c>
      <c r="F1012" s="176">
        <v>2.0480999999999998</v>
      </c>
      <c r="G1012" s="176">
        <v>2.4868000000000001</v>
      </c>
      <c r="H1012" s="176">
        <v>3.1017999999999999</v>
      </c>
      <c r="I1012" s="176">
        <v>3.1476999999999999</v>
      </c>
      <c r="J1012" s="176">
        <v>3.0998999999999999</v>
      </c>
      <c r="K1012" s="176">
        <v>3.1880000000000002</v>
      </c>
      <c r="L1012" s="176">
        <v>3.2631000000000001</v>
      </c>
      <c r="M1012" s="176">
        <v>4.0128000000000004</v>
      </c>
      <c r="N1012" s="176">
        <v>4.3044000000000002</v>
      </c>
      <c r="O1012" s="176">
        <v>6.0797999999999996</v>
      </c>
      <c r="P1012" s="176">
        <v>6.5414000000000003</v>
      </c>
      <c r="Q1012" s="176">
        <v>7.4260000000000002</v>
      </c>
      <c r="R1012" s="176">
        <v>5.4623999999999997</v>
      </c>
      <c r="S1012" s="118" t="s">
        <v>1876</v>
      </c>
    </row>
    <row r="1013" spans="1:19" x14ac:dyDescent="0.3">
      <c r="A1013" s="172" t="s">
        <v>376</v>
      </c>
      <c r="B1013" s="172" t="s">
        <v>240</v>
      </c>
      <c r="C1013" s="172">
        <v>108690</v>
      </c>
      <c r="D1013" s="175">
        <v>44158</v>
      </c>
      <c r="E1013" s="176">
        <v>2447.5686000000001</v>
      </c>
      <c r="F1013" s="176">
        <v>1.9984</v>
      </c>
      <c r="G1013" s="176">
        <v>2.4367000000000001</v>
      </c>
      <c r="H1013" s="176">
        <v>3.0514000000000001</v>
      </c>
      <c r="I1013" s="176">
        <v>3.0975000000000001</v>
      </c>
      <c r="J1013" s="176">
        <v>3.0497000000000001</v>
      </c>
      <c r="K1013" s="176">
        <v>3.1375999999999999</v>
      </c>
      <c r="L1013" s="176">
        <v>3.2119</v>
      </c>
      <c r="M1013" s="176">
        <v>3.9601999999999999</v>
      </c>
      <c r="N1013" s="176">
        <v>4.2507000000000001</v>
      </c>
      <c r="O1013" s="176">
        <v>6.0121000000000002</v>
      </c>
      <c r="P1013" s="176">
        <v>6.4663000000000004</v>
      </c>
      <c r="Q1013" s="176">
        <v>5.5206</v>
      </c>
      <c r="R1013" s="176">
        <v>5.4062999999999999</v>
      </c>
      <c r="S1013" s="118" t="s">
        <v>1876</v>
      </c>
    </row>
    <row r="1014" spans="1:19" x14ac:dyDescent="0.3">
      <c r="A1014" s="172" t="s">
        <v>376</v>
      </c>
      <c r="B1014" s="172" t="s">
        <v>133</v>
      </c>
      <c r="C1014" s="172">
        <v>125345</v>
      </c>
      <c r="D1014" s="175">
        <v>44158</v>
      </c>
      <c r="E1014" s="176">
        <v>1574.8715999999999</v>
      </c>
      <c r="F1014" s="176">
        <v>1.7707999999999999</v>
      </c>
      <c r="G1014" s="176">
        <v>2.2484999999999999</v>
      </c>
      <c r="H1014" s="176">
        <v>2.6193</v>
      </c>
      <c r="I1014" s="176">
        <v>2.7258</v>
      </c>
      <c r="J1014" s="176">
        <v>2.7584</v>
      </c>
      <c r="K1014" s="176">
        <v>2.8371</v>
      </c>
      <c r="L1014" s="176">
        <v>2.9563000000000001</v>
      </c>
      <c r="M1014" s="176">
        <v>3.3155999999999999</v>
      </c>
      <c r="N1014" s="176">
        <v>3.7052</v>
      </c>
      <c r="O1014" s="176">
        <v>5.5601000000000003</v>
      </c>
      <c r="P1014" s="176">
        <v>6.0536000000000003</v>
      </c>
      <c r="Q1014" s="176">
        <v>6.6673999999999998</v>
      </c>
      <c r="R1014" s="176">
        <v>4.9329000000000001</v>
      </c>
      <c r="S1014" s="118" t="s">
        <v>1876</v>
      </c>
    </row>
    <row r="1015" spans="1:19" x14ac:dyDescent="0.3">
      <c r="A1015" s="172" t="s">
        <v>376</v>
      </c>
      <c r="B1015" s="172" t="s">
        <v>241</v>
      </c>
      <c r="C1015" s="172">
        <v>125259</v>
      </c>
      <c r="D1015" s="175">
        <v>44158</v>
      </c>
      <c r="E1015" s="176">
        <v>1569.3378</v>
      </c>
      <c r="F1015" s="176">
        <v>1.7235</v>
      </c>
      <c r="G1015" s="176">
        <v>2.1991000000000001</v>
      </c>
      <c r="H1015" s="176">
        <v>2.5693000000000001</v>
      </c>
      <c r="I1015" s="176">
        <v>2.6758000000000002</v>
      </c>
      <c r="J1015" s="176">
        <v>2.7082999999999999</v>
      </c>
      <c r="K1015" s="176">
        <v>2.7867999999999999</v>
      </c>
      <c r="L1015" s="176">
        <v>2.9056000000000002</v>
      </c>
      <c r="M1015" s="176">
        <v>3.2645</v>
      </c>
      <c r="N1015" s="176">
        <v>3.6535000000000002</v>
      </c>
      <c r="O1015" s="176">
        <v>5.5073999999999996</v>
      </c>
      <c r="P1015" s="176">
        <v>6.0007000000000001</v>
      </c>
      <c r="Q1015" s="176">
        <v>6.6140999999999996</v>
      </c>
      <c r="R1015" s="176">
        <v>4.8806000000000003</v>
      </c>
      <c r="S1015" s="118" t="s">
        <v>1876</v>
      </c>
    </row>
    <row r="1016" spans="1:19" x14ac:dyDescent="0.3">
      <c r="A1016" s="172" t="s">
        <v>376</v>
      </c>
      <c r="B1016" s="172" t="s">
        <v>242</v>
      </c>
      <c r="C1016" s="172">
        <v>115991</v>
      </c>
      <c r="D1016" s="175">
        <v>44158</v>
      </c>
      <c r="E1016" s="176">
        <v>1967.1796999999999</v>
      </c>
      <c r="F1016" s="176">
        <v>2.2507999999999999</v>
      </c>
      <c r="G1016" s="176">
        <v>2.4744000000000002</v>
      </c>
      <c r="H1016" s="176">
        <v>2.9619</v>
      </c>
      <c r="I1016" s="176">
        <v>2.9851000000000001</v>
      </c>
      <c r="J1016" s="176">
        <v>2.9681999999999999</v>
      </c>
      <c r="K1016" s="176">
        <v>3.01</v>
      </c>
      <c r="L1016" s="176">
        <v>3.0042</v>
      </c>
      <c r="M1016" s="176">
        <v>3.6979000000000002</v>
      </c>
      <c r="N1016" s="176">
        <v>4.1108000000000002</v>
      </c>
      <c r="O1016" s="176">
        <v>6.0271999999999997</v>
      </c>
      <c r="P1016" s="176">
        <v>6.5529999999999999</v>
      </c>
      <c r="Q1016" s="176">
        <v>7.7294</v>
      </c>
      <c r="R1016" s="176">
        <v>5.4470999999999998</v>
      </c>
      <c r="S1016" s="118" t="s">
        <v>1876</v>
      </c>
    </row>
    <row r="1017" spans="1:19" x14ac:dyDescent="0.3">
      <c r="A1017" s="172" t="s">
        <v>376</v>
      </c>
      <c r="B1017" s="172" t="s">
        <v>134</v>
      </c>
      <c r="C1017" s="172">
        <v>119135</v>
      </c>
      <c r="D1017" s="175">
        <v>44158</v>
      </c>
      <c r="E1017" s="176">
        <v>1982.4306999999999</v>
      </c>
      <c r="F1017" s="176">
        <v>2.3513000000000002</v>
      </c>
      <c r="G1017" s="176">
        <v>2.5745</v>
      </c>
      <c r="H1017" s="176">
        <v>3.0621</v>
      </c>
      <c r="I1017" s="176">
        <v>3.0853999999999999</v>
      </c>
      <c r="J1017" s="176">
        <v>3.0686</v>
      </c>
      <c r="K1017" s="176">
        <v>3.1110000000000002</v>
      </c>
      <c r="L1017" s="176">
        <v>3.1057999999999999</v>
      </c>
      <c r="M1017" s="176">
        <v>3.8003999999999998</v>
      </c>
      <c r="N1017" s="176">
        <v>4.2146999999999997</v>
      </c>
      <c r="O1017" s="176">
        <v>6.1333000000000002</v>
      </c>
      <c r="P1017" s="176">
        <v>6.66</v>
      </c>
      <c r="Q1017" s="176">
        <v>7.5289999999999999</v>
      </c>
      <c r="R1017" s="176">
        <v>5.5525000000000002</v>
      </c>
      <c r="S1017" s="118" t="s">
        <v>1876</v>
      </c>
    </row>
    <row r="1018" spans="1:19" x14ac:dyDescent="0.3">
      <c r="A1018" s="172" t="s">
        <v>376</v>
      </c>
      <c r="B1018" s="172" t="s">
        <v>135</v>
      </c>
      <c r="C1018" s="172">
        <v>147938</v>
      </c>
      <c r="D1018" s="175">
        <v>44158</v>
      </c>
      <c r="E1018" s="176">
        <v>1977.0677000000001</v>
      </c>
      <c r="F1018" s="176">
        <v>1.3884000000000001</v>
      </c>
      <c r="G1018" s="176">
        <v>1.3885000000000001</v>
      </c>
      <c r="H1018" s="176">
        <v>1.9838</v>
      </c>
      <c r="I1018" s="176">
        <v>1.8852</v>
      </c>
      <c r="J1018" s="176">
        <v>2.3780000000000001</v>
      </c>
      <c r="K1018" s="176">
        <v>2.9028999999999998</v>
      </c>
      <c r="L1018" s="176">
        <v>2.6993</v>
      </c>
      <c r="M1018" s="176">
        <v>3.4238</v>
      </c>
      <c r="N1018" s="176"/>
      <c r="O1018" s="176"/>
      <c r="P1018" s="176"/>
      <c r="Q1018" s="176">
        <v>3.6501000000000001</v>
      </c>
      <c r="R1018" s="176"/>
      <c r="S1018" s="118" t="s">
        <v>1876</v>
      </c>
    </row>
    <row r="1019" spans="1:19" x14ac:dyDescent="0.3">
      <c r="A1019" s="172" t="s">
        <v>376</v>
      </c>
      <c r="B1019" s="172" t="s">
        <v>136</v>
      </c>
      <c r="C1019" s="172">
        <v>147940</v>
      </c>
      <c r="D1019" s="175">
        <v>44158</v>
      </c>
      <c r="E1019" s="176">
        <v>1982.8331000000001</v>
      </c>
      <c r="F1019" s="176">
        <v>2.4779</v>
      </c>
      <c r="G1019" s="176">
        <v>2.7256</v>
      </c>
      <c r="H1019" s="176">
        <v>3.1164999999999998</v>
      </c>
      <c r="I1019" s="176">
        <v>3.0472999999999999</v>
      </c>
      <c r="J1019" s="176">
        <v>3.0167000000000002</v>
      </c>
      <c r="K1019" s="176">
        <v>3.0651999999999999</v>
      </c>
      <c r="L1019" s="176">
        <v>3.0792999999999999</v>
      </c>
      <c r="M1019" s="176">
        <v>3.7944</v>
      </c>
      <c r="N1019" s="176"/>
      <c r="O1019" s="176"/>
      <c r="P1019" s="176"/>
      <c r="Q1019" s="176">
        <v>3.9861</v>
      </c>
      <c r="R1019" s="176"/>
      <c r="S1019" s="118" t="s">
        <v>1876</v>
      </c>
    </row>
    <row r="1020" spans="1:19" x14ac:dyDescent="0.3">
      <c r="A1020" s="172" t="s">
        <v>376</v>
      </c>
      <c r="B1020" s="172" t="s">
        <v>137</v>
      </c>
      <c r="C1020" s="172">
        <v>147937</v>
      </c>
      <c r="D1020" s="175">
        <v>44158</v>
      </c>
      <c r="E1020" s="176">
        <v>1982.8</v>
      </c>
      <c r="F1020" s="176">
        <v>2.4281999999999999</v>
      </c>
      <c r="G1020" s="176">
        <v>2.5992000000000002</v>
      </c>
      <c r="H1020" s="176">
        <v>3.0726</v>
      </c>
      <c r="I1020" s="176">
        <v>3.0855999999999999</v>
      </c>
      <c r="J1020" s="176">
        <v>3.0714000000000001</v>
      </c>
      <c r="K1020" s="176">
        <v>3.1114999999999999</v>
      </c>
      <c r="L1020" s="176">
        <v>3.1061000000000001</v>
      </c>
      <c r="M1020" s="176">
        <v>3.7974000000000001</v>
      </c>
      <c r="N1020" s="176"/>
      <c r="O1020" s="176"/>
      <c r="P1020" s="176"/>
      <c r="Q1020" s="176">
        <v>3.9863</v>
      </c>
      <c r="R1020" s="176"/>
      <c r="S1020" s="118" t="s">
        <v>1876</v>
      </c>
    </row>
    <row r="1021" spans="1:19" x14ac:dyDescent="0.3">
      <c r="A1021" s="172" t="s">
        <v>376</v>
      </c>
      <c r="B1021" s="172" t="s">
        <v>138</v>
      </c>
      <c r="C1021" s="172">
        <v>147939</v>
      </c>
      <c r="D1021" s="175">
        <v>44158</v>
      </c>
      <c r="E1021" s="176">
        <v>1982.579</v>
      </c>
      <c r="F1021" s="176">
        <v>2.2978000000000001</v>
      </c>
      <c r="G1021" s="176">
        <v>2.5019</v>
      </c>
      <c r="H1021" s="176">
        <v>3.0213000000000001</v>
      </c>
      <c r="I1021" s="176">
        <v>3.1326000000000001</v>
      </c>
      <c r="J1021" s="176">
        <v>3.0712000000000002</v>
      </c>
      <c r="K1021" s="176">
        <v>3.077</v>
      </c>
      <c r="L1021" s="176">
        <v>3.0718000000000001</v>
      </c>
      <c r="M1021" s="176">
        <v>3.7660999999999998</v>
      </c>
      <c r="N1021" s="176"/>
      <c r="O1021" s="176"/>
      <c r="P1021" s="176"/>
      <c r="Q1021" s="176">
        <v>3.9685999999999999</v>
      </c>
      <c r="R1021" s="176"/>
      <c r="S1021" s="118" t="s">
        <v>1876</v>
      </c>
    </row>
    <row r="1022" spans="1:19" x14ac:dyDescent="0.3">
      <c r="A1022" s="172" t="s">
        <v>376</v>
      </c>
      <c r="B1022" s="172" t="s">
        <v>243</v>
      </c>
      <c r="C1022" s="172">
        <v>104486</v>
      </c>
      <c r="D1022" s="175">
        <v>44158</v>
      </c>
      <c r="E1022" s="176">
        <v>2780.5637999999999</v>
      </c>
      <c r="F1022" s="176">
        <v>2.4666999999999999</v>
      </c>
      <c r="G1022" s="176">
        <v>2.6105999999999998</v>
      </c>
      <c r="H1022" s="176">
        <v>3.246</v>
      </c>
      <c r="I1022" s="176">
        <v>3.2320000000000002</v>
      </c>
      <c r="J1022" s="176">
        <v>3.1364000000000001</v>
      </c>
      <c r="K1022" s="176">
        <v>3.1884999999999999</v>
      </c>
      <c r="L1022" s="176">
        <v>3.2345999999999999</v>
      </c>
      <c r="M1022" s="176">
        <v>4.0058999999999996</v>
      </c>
      <c r="N1022" s="176">
        <v>4.2998000000000003</v>
      </c>
      <c r="O1022" s="176">
        <v>6.1010999999999997</v>
      </c>
      <c r="P1022" s="176">
        <v>6.5476999999999999</v>
      </c>
      <c r="Q1022" s="176">
        <v>7.5627000000000004</v>
      </c>
      <c r="R1022" s="176">
        <v>5.5065999999999997</v>
      </c>
      <c r="S1022" s="118" t="s">
        <v>1876</v>
      </c>
    </row>
    <row r="1023" spans="1:19" x14ac:dyDescent="0.3">
      <c r="A1023" s="172" t="s">
        <v>376</v>
      </c>
      <c r="B1023" s="172" t="s">
        <v>139</v>
      </c>
      <c r="C1023" s="172">
        <v>120537</v>
      </c>
      <c r="D1023" s="175">
        <v>44158</v>
      </c>
      <c r="E1023" s="176">
        <v>2795.5338999999999</v>
      </c>
      <c r="F1023" s="176">
        <v>2.5371000000000001</v>
      </c>
      <c r="G1023" s="176">
        <v>2.6810999999999998</v>
      </c>
      <c r="H1023" s="176">
        <v>3.3161999999999998</v>
      </c>
      <c r="I1023" s="176">
        <v>3.3022999999999998</v>
      </c>
      <c r="J1023" s="176">
        <v>3.2067000000000001</v>
      </c>
      <c r="K1023" s="176">
        <v>3.2591000000000001</v>
      </c>
      <c r="L1023" s="176">
        <v>3.306</v>
      </c>
      <c r="M1023" s="176">
        <v>4.0782999999999996</v>
      </c>
      <c r="N1023" s="176">
        <v>4.3730000000000002</v>
      </c>
      <c r="O1023" s="176">
        <v>6.1753999999999998</v>
      </c>
      <c r="P1023" s="176">
        <v>6.6223999999999998</v>
      </c>
      <c r="Q1023" s="176">
        <v>7.4962999999999997</v>
      </c>
      <c r="R1023" s="176">
        <v>5.5805999999999996</v>
      </c>
      <c r="S1023" s="118" t="s">
        <v>1876</v>
      </c>
    </row>
    <row r="1024" spans="1:19" x14ac:dyDescent="0.3">
      <c r="A1024" s="172" t="s">
        <v>376</v>
      </c>
      <c r="B1024" s="172" t="s">
        <v>421</v>
      </c>
      <c r="C1024" s="172">
        <v>104488</v>
      </c>
      <c r="D1024" s="175">
        <v>44158</v>
      </c>
      <c r="E1024" s="176">
        <v>2523.0113999999999</v>
      </c>
      <c r="F1024" s="176">
        <v>1.9358</v>
      </c>
      <c r="G1024" s="176">
        <v>2.0807000000000002</v>
      </c>
      <c r="H1024" s="176">
        <v>2.7158000000000002</v>
      </c>
      <c r="I1024" s="176">
        <v>2.7014</v>
      </c>
      <c r="J1024" s="176">
        <v>2.6051000000000002</v>
      </c>
      <c r="K1024" s="176">
        <v>2.6545000000000001</v>
      </c>
      <c r="L1024" s="176">
        <v>2.6966999999999999</v>
      </c>
      <c r="M1024" s="176">
        <v>3.4613999999999998</v>
      </c>
      <c r="N1024" s="176">
        <v>3.7526999999999999</v>
      </c>
      <c r="O1024" s="176">
        <v>5.5369000000000002</v>
      </c>
      <c r="P1024" s="176">
        <v>5.9474999999999998</v>
      </c>
      <c r="Q1024" s="176">
        <v>6.82</v>
      </c>
      <c r="R1024" s="176">
        <v>4.9519000000000002</v>
      </c>
      <c r="S1024" s="118" t="s">
        <v>1876</v>
      </c>
    </row>
    <row r="1025" spans="1:19" x14ac:dyDescent="0.3">
      <c r="A1025" s="172" t="s">
        <v>376</v>
      </c>
      <c r="B1025" s="172" t="s">
        <v>140</v>
      </c>
      <c r="C1025" s="172">
        <v>147157</v>
      </c>
      <c r="D1025" s="175">
        <v>44158</v>
      </c>
      <c r="E1025" s="176">
        <v>1068.9503</v>
      </c>
      <c r="F1025" s="176">
        <v>2.7080000000000002</v>
      </c>
      <c r="G1025" s="176">
        <v>2.5716999999999999</v>
      </c>
      <c r="H1025" s="176">
        <v>2.5489999999999999</v>
      </c>
      <c r="I1025" s="176">
        <v>2.5947</v>
      </c>
      <c r="J1025" s="176">
        <v>2.8024</v>
      </c>
      <c r="K1025" s="176">
        <v>2.9706000000000001</v>
      </c>
      <c r="L1025" s="176">
        <v>2.9453999999999998</v>
      </c>
      <c r="M1025" s="176">
        <v>3.0800999999999998</v>
      </c>
      <c r="N1025" s="176">
        <v>3.5089999999999999</v>
      </c>
      <c r="O1025" s="176"/>
      <c r="P1025" s="176"/>
      <c r="Q1025" s="176">
        <v>4.2872000000000003</v>
      </c>
      <c r="R1025" s="176"/>
      <c r="S1025" s="118" t="s">
        <v>1876</v>
      </c>
    </row>
    <row r="1026" spans="1:19" x14ac:dyDescent="0.3">
      <c r="A1026" s="172" t="s">
        <v>376</v>
      </c>
      <c r="B1026" s="172" t="s">
        <v>244</v>
      </c>
      <c r="C1026" s="172">
        <v>147153</v>
      </c>
      <c r="D1026" s="175">
        <v>44158</v>
      </c>
      <c r="E1026" s="176">
        <v>1067.0871999999999</v>
      </c>
      <c r="F1026" s="176">
        <v>2.5964</v>
      </c>
      <c r="G1026" s="176">
        <v>2.4621</v>
      </c>
      <c r="H1026" s="176">
        <v>2.4384999999999999</v>
      </c>
      <c r="I1026" s="176">
        <v>2.4843999999999999</v>
      </c>
      <c r="J1026" s="176">
        <v>2.6920999999999999</v>
      </c>
      <c r="K1026" s="176">
        <v>2.8597999999999999</v>
      </c>
      <c r="L1026" s="176">
        <v>2.8338000000000001</v>
      </c>
      <c r="M1026" s="176">
        <v>2.9678</v>
      </c>
      <c r="N1026" s="176">
        <v>3.3955000000000002</v>
      </c>
      <c r="O1026" s="176"/>
      <c r="P1026" s="176"/>
      <c r="Q1026" s="176">
        <v>4.1726999999999999</v>
      </c>
      <c r="R1026" s="176"/>
      <c r="S1026" s="118" t="s">
        <v>1876</v>
      </c>
    </row>
    <row r="1027" spans="1:19" x14ac:dyDescent="0.3">
      <c r="A1027" s="172" t="s">
        <v>376</v>
      </c>
      <c r="B1027" s="172" t="s">
        <v>245</v>
      </c>
      <c r="C1027" s="172">
        <v>100234</v>
      </c>
      <c r="D1027" s="175">
        <v>44158</v>
      </c>
      <c r="E1027" s="176">
        <v>55.276600000000002</v>
      </c>
      <c r="F1027" s="176">
        <v>1.915</v>
      </c>
      <c r="G1027" s="176">
        <v>2.3996</v>
      </c>
      <c r="H1027" s="176">
        <v>2.8692000000000002</v>
      </c>
      <c r="I1027" s="176">
        <v>2.8849999999999998</v>
      </c>
      <c r="J1027" s="176">
        <v>2.9424999999999999</v>
      </c>
      <c r="K1027" s="176">
        <v>3.0973000000000002</v>
      </c>
      <c r="L1027" s="176">
        <v>3.2269000000000001</v>
      </c>
      <c r="M1027" s="176">
        <v>3.8462000000000001</v>
      </c>
      <c r="N1027" s="176">
        <v>4.1877000000000004</v>
      </c>
      <c r="O1027" s="176">
        <v>6.1033999999999997</v>
      </c>
      <c r="P1027" s="176">
        <v>6.5762</v>
      </c>
      <c r="Q1027" s="176">
        <v>7.7477</v>
      </c>
      <c r="R1027" s="176">
        <v>5.5091999999999999</v>
      </c>
      <c r="S1027" s="118" t="s">
        <v>1876</v>
      </c>
    </row>
    <row r="1028" spans="1:19" x14ac:dyDescent="0.3">
      <c r="A1028" s="172" t="s">
        <v>376</v>
      </c>
      <c r="B1028" s="172" t="s">
        <v>141</v>
      </c>
      <c r="C1028" s="172">
        <v>120406</v>
      </c>
      <c r="D1028" s="175">
        <v>44158</v>
      </c>
      <c r="E1028" s="176">
        <v>55.623800000000003</v>
      </c>
      <c r="F1028" s="176">
        <v>1.9686999999999999</v>
      </c>
      <c r="G1028" s="176">
        <v>2.4722</v>
      </c>
      <c r="H1028" s="176">
        <v>2.9451999999999998</v>
      </c>
      <c r="I1028" s="176">
        <v>2.9655999999999998</v>
      </c>
      <c r="J1028" s="176">
        <v>3.0240999999999998</v>
      </c>
      <c r="K1028" s="176">
        <v>3.1785999999999999</v>
      </c>
      <c r="L1028" s="176">
        <v>3.3085</v>
      </c>
      <c r="M1028" s="176">
        <v>3.9285000000000001</v>
      </c>
      <c r="N1028" s="176">
        <v>4.2710999999999997</v>
      </c>
      <c r="O1028" s="176">
        <v>6.1882999999999999</v>
      </c>
      <c r="P1028" s="176">
        <v>6.66</v>
      </c>
      <c r="Q1028" s="176">
        <v>7.5427</v>
      </c>
      <c r="R1028" s="176">
        <v>5.5934999999999997</v>
      </c>
      <c r="S1028" s="118" t="s">
        <v>1876</v>
      </c>
    </row>
    <row r="1029" spans="1:19" x14ac:dyDescent="0.3">
      <c r="A1029" s="172" t="s">
        <v>376</v>
      </c>
      <c r="B1029" s="172" t="s">
        <v>422</v>
      </c>
      <c r="C1029" s="172">
        <v>100247</v>
      </c>
      <c r="D1029" s="175">
        <v>44158</v>
      </c>
      <c r="E1029" s="176">
        <v>31.785399999999999</v>
      </c>
      <c r="F1029" s="176">
        <v>1.9522999999999999</v>
      </c>
      <c r="G1029" s="176">
        <v>2.4119999999999999</v>
      </c>
      <c r="H1029" s="176">
        <v>2.8723999999999998</v>
      </c>
      <c r="I1029" s="176">
        <v>2.8822000000000001</v>
      </c>
      <c r="J1029" s="176">
        <v>2.9447999999999999</v>
      </c>
      <c r="K1029" s="176">
        <v>3.0983000000000001</v>
      </c>
      <c r="L1029" s="176">
        <v>3.2277</v>
      </c>
      <c r="M1029" s="176">
        <v>3.8466999999999998</v>
      </c>
      <c r="N1029" s="176">
        <v>4.1882999999999999</v>
      </c>
      <c r="O1029" s="176">
        <v>6.1036000000000001</v>
      </c>
      <c r="P1029" s="176">
        <v>6.5763999999999996</v>
      </c>
      <c r="Q1029" s="176">
        <v>7.2481999999999998</v>
      </c>
      <c r="R1029" s="176">
        <v>5.5095999999999998</v>
      </c>
      <c r="S1029" s="118" t="s">
        <v>1876</v>
      </c>
    </row>
    <row r="1030" spans="1:19" x14ac:dyDescent="0.3">
      <c r="A1030" s="172" t="s">
        <v>376</v>
      </c>
      <c r="B1030" s="172" t="s">
        <v>142</v>
      </c>
      <c r="C1030" s="172">
        <v>119766</v>
      </c>
      <c r="D1030" s="175">
        <v>44158</v>
      </c>
      <c r="E1030" s="176">
        <v>4114.3101999999999</v>
      </c>
      <c r="F1030" s="176">
        <v>2.2118000000000002</v>
      </c>
      <c r="G1030" s="176">
        <v>2.5537000000000001</v>
      </c>
      <c r="H1030" s="176">
        <v>3.2357</v>
      </c>
      <c r="I1030" s="176">
        <v>3.2833000000000001</v>
      </c>
      <c r="J1030" s="176">
        <v>3.1894</v>
      </c>
      <c r="K1030" s="176">
        <v>3.254</v>
      </c>
      <c r="L1030" s="176">
        <v>3.4001000000000001</v>
      </c>
      <c r="M1030" s="176">
        <v>4.1294000000000004</v>
      </c>
      <c r="N1030" s="176">
        <v>4.4188999999999998</v>
      </c>
      <c r="O1030" s="176">
        <v>6.1609999999999996</v>
      </c>
      <c r="P1030" s="176">
        <v>6.5899000000000001</v>
      </c>
      <c r="Q1030" s="176">
        <v>7.4617000000000004</v>
      </c>
      <c r="R1030" s="176">
        <v>5.5979999999999999</v>
      </c>
      <c r="S1030" s="118" t="s">
        <v>1876</v>
      </c>
    </row>
    <row r="1031" spans="1:19" x14ac:dyDescent="0.3">
      <c r="A1031" s="172" t="s">
        <v>376</v>
      </c>
      <c r="B1031" s="172" t="s">
        <v>246</v>
      </c>
      <c r="C1031" s="172">
        <v>100835</v>
      </c>
      <c r="D1031" s="175">
        <v>44158</v>
      </c>
      <c r="E1031" s="176">
        <v>4097.7870000000003</v>
      </c>
      <c r="F1031" s="176">
        <v>2.1101999999999999</v>
      </c>
      <c r="G1031" s="176">
        <v>2.4518</v>
      </c>
      <c r="H1031" s="176">
        <v>3.1328</v>
      </c>
      <c r="I1031" s="176">
        <v>3.181</v>
      </c>
      <c r="J1031" s="176">
        <v>3.0889000000000002</v>
      </c>
      <c r="K1031" s="176">
        <v>3.1648999999999998</v>
      </c>
      <c r="L1031" s="176">
        <v>3.3281999999999998</v>
      </c>
      <c r="M1031" s="176">
        <v>4.0627000000000004</v>
      </c>
      <c r="N1031" s="176">
        <v>4.3548</v>
      </c>
      <c r="O1031" s="176">
        <v>6.1036999999999999</v>
      </c>
      <c r="P1031" s="176">
        <v>6.5340999999999996</v>
      </c>
      <c r="Q1031" s="176">
        <v>7.2157</v>
      </c>
      <c r="R1031" s="176">
        <v>5.5388999999999999</v>
      </c>
      <c r="S1031" s="118" t="s">
        <v>1876</v>
      </c>
    </row>
    <row r="1032" spans="1:19" x14ac:dyDescent="0.3">
      <c r="A1032" s="172" t="s">
        <v>376</v>
      </c>
      <c r="B1032" s="172" t="s">
        <v>247</v>
      </c>
      <c r="C1032" s="172">
        <v>112457</v>
      </c>
      <c r="D1032" s="175">
        <v>44158</v>
      </c>
      <c r="E1032" s="176">
        <v>2776.5329000000002</v>
      </c>
      <c r="F1032" s="176">
        <v>2.1534</v>
      </c>
      <c r="G1032" s="176">
        <v>2.5337000000000001</v>
      </c>
      <c r="H1032" s="176">
        <v>3.3079000000000001</v>
      </c>
      <c r="I1032" s="176">
        <v>3.2967</v>
      </c>
      <c r="J1032" s="176">
        <v>3.1678000000000002</v>
      </c>
      <c r="K1032" s="176">
        <v>3.1501000000000001</v>
      </c>
      <c r="L1032" s="176">
        <v>3.3054000000000001</v>
      </c>
      <c r="M1032" s="176">
        <v>4.1567999999999996</v>
      </c>
      <c r="N1032" s="176">
        <v>4.4473000000000003</v>
      </c>
      <c r="O1032" s="176">
        <v>6.1679000000000004</v>
      </c>
      <c r="P1032" s="176">
        <v>6.5857999999999999</v>
      </c>
      <c r="Q1032" s="176">
        <v>7.4833999999999996</v>
      </c>
      <c r="R1032" s="176">
        <v>5.6078000000000001</v>
      </c>
      <c r="S1032" s="118" t="s">
        <v>1876</v>
      </c>
    </row>
    <row r="1033" spans="1:19" x14ac:dyDescent="0.3">
      <c r="A1033" s="172" t="s">
        <v>376</v>
      </c>
      <c r="B1033" s="172" t="s">
        <v>143</v>
      </c>
      <c r="C1033" s="172">
        <v>119790</v>
      </c>
      <c r="D1033" s="175">
        <v>44158</v>
      </c>
      <c r="E1033" s="176">
        <v>2788.6109999999999</v>
      </c>
      <c r="F1033" s="176">
        <v>2.2042999999999999</v>
      </c>
      <c r="G1033" s="176">
        <v>2.5838999999999999</v>
      </c>
      <c r="H1033" s="176">
        <v>3.3582000000000001</v>
      </c>
      <c r="I1033" s="176">
        <v>3.3468</v>
      </c>
      <c r="J1033" s="176">
        <v>3.218</v>
      </c>
      <c r="K1033" s="176">
        <v>3.2004999999999999</v>
      </c>
      <c r="L1033" s="176">
        <v>3.3561999999999999</v>
      </c>
      <c r="M1033" s="176">
        <v>4.2083000000000004</v>
      </c>
      <c r="N1033" s="176">
        <v>4.4995000000000003</v>
      </c>
      <c r="O1033" s="176">
        <v>6.2239000000000004</v>
      </c>
      <c r="P1033" s="176">
        <v>6.6458000000000004</v>
      </c>
      <c r="Q1033" s="176">
        <v>7.4927999999999999</v>
      </c>
      <c r="R1033" s="176">
        <v>5.6604999999999999</v>
      </c>
      <c r="S1033" s="118"/>
    </row>
    <row r="1034" spans="1:19" x14ac:dyDescent="0.3">
      <c r="A1034" s="172" t="s">
        <v>376</v>
      </c>
      <c r="B1034" s="172" t="s">
        <v>248</v>
      </c>
      <c r="C1034" s="172">
        <v>101185</v>
      </c>
      <c r="D1034" s="175">
        <v>44158</v>
      </c>
      <c r="E1034" s="176">
        <v>3663.2269000000001</v>
      </c>
      <c r="F1034" s="176">
        <v>2.1732999999999998</v>
      </c>
      <c r="G1034" s="176">
        <v>2.4802</v>
      </c>
      <c r="H1034" s="176">
        <v>3.1313</v>
      </c>
      <c r="I1034" s="176">
        <v>3.1339000000000001</v>
      </c>
      <c r="J1034" s="176">
        <v>3.0573999999999999</v>
      </c>
      <c r="K1034" s="176">
        <v>3.1274999999999999</v>
      </c>
      <c r="L1034" s="176">
        <v>3.3511000000000002</v>
      </c>
      <c r="M1034" s="176">
        <v>4.2252000000000001</v>
      </c>
      <c r="N1034" s="176">
        <v>4.5084</v>
      </c>
      <c r="O1034" s="176">
        <v>6.1471999999999998</v>
      </c>
      <c r="P1034" s="176">
        <v>6.5492999999999997</v>
      </c>
      <c r="Q1034" s="176">
        <v>7.1848000000000001</v>
      </c>
      <c r="R1034" s="176">
        <v>5.6215000000000002</v>
      </c>
      <c r="S1034" s="118"/>
    </row>
    <row r="1035" spans="1:19" x14ac:dyDescent="0.3">
      <c r="A1035" s="172" t="s">
        <v>376</v>
      </c>
      <c r="B1035" s="172" t="s">
        <v>144</v>
      </c>
      <c r="C1035" s="172">
        <v>120249</v>
      </c>
      <c r="D1035" s="175">
        <v>44158</v>
      </c>
      <c r="E1035" s="176">
        <v>3695.0427</v>
      </c>
      <c r="F1035" s="176">
        <v>2.3126000000000002</v>
      </c>
      <c r="G1035" s="176">
        <v>2.6202000000000001</v>
      </c>
      <c r="H1035" s="176">
        <v>3.2713000000000001</v>
      </c>
      <c r="I1035" s="176">
        <v>3.2740999999999998</v>
      </c>
      <c r="J1035" s="176">
        <v>3.1812999999999998</v>
      </c>
      <c r="K1035" s="176">
        <v>3.2629999999999999</v>
      </c>
      <c r="L1035" s="176">
        <v>3.4908000000000001</v>
      </c>
      <c r="M1035" s="176">
        <v>4.3677000000000001</v>
      </c>
      <c r="N1035" s="176">
        <v>4.6475999999999997</v>
      </c>
      <c r="O1035" s="176">
        <v>6.2934000000000001</v>
      </c>
      <c r="P1035" s="176">
        <v>6.6971999999999996</v>
      </c>
      <c r="Q1035" s="176">
        <v>7.5117000000000003</v>
      </c>
      <c r="R1035" s="176">
        <v>5.7656999999999998</v>
      </c>
      <c r="S1035" s="118"/>
    </row>
    <row r="1036" spans="1:19" x14ac:dyDescent="0.3">
      <c r="A1036" s="172" t="s">
        <v>376</v>
      </c>
      <c r="B1036" s="172" t="s">
        <v>436</v>
      </c>
      <c r="C1036" s="172">
        <v>139538</v>
      </c>
      <c r="D1036" s="175">
        <v>44158</v>
      </c>
      <c r="E1036" s="176">
        <v>1322.1886999999999</v>
      </c>
      <c r="F1036" s="176">
        <v>2.5150999999999999</v>
      </c>
      <c r="G1036" s="176">
        <v>2.6526000000000001</v>
      </c>
      <c r="H1036" s="176">
        <v>3.2410000000000001</v>
      </c>
      <c r="I1036" s="176">
        <v>3.2591999999999999</v>
      </c>
      <c r="J1036" s="176">
        <v>3.2504</v>
      </c>
      <c r="K1036" s="176">
        <v>3.3957999999999999</v>
      </c>
      <c r="L1036" s="176">
        <v>3.5909</v>
      </c>
      <c r="M1036" s="176">
        <v>4.3231000000000002</v>
      </c>
      <c r="N1036" s="176">
        <v>4.6349</v>
      </c>
      <c r="O1036" s="176">
        <v>6.3681999999999999</v>
      </c>
      <c r="P1036" s="176"/>
      <c r="Q1036" s="176">
        <v>6.5620000000000003</v>
      </c>
      <c r="R1036" s="176">
        <v>5.8563000000000001</v>
      </c>
      <c r="S1036" s="118"/>
    </row>
    <row r="1037" spans="1:19" x14ac:dyDescent="0.3">
      <c r="A1037" s="172" t="s">
        <v>376</v>
      </c>
      <c r="B1037" s="172" t="s">
        <v>437</v>
      </c>
      <c r="C1037" s="172">
        <v>139537</v>
      </c>
      <c r="D1037" s="175">
        <v>44158</v>
      </c>
      <c r="E1037" s="176">
        <v>1314.8378</v>
      </c>
      <c r="F1037" s="176">
        <v>2.4041999999999999</v>
      </c>
      <c r="G1037" s="176">
        <v>2.5424000000000002</v>
      </c>
      <c r="H1037" s="176">
        <v>3.1307999999999998</v>
      </c>
      <c r="I1037" s="176">
        <v>3.149</v>
      </c>
      <c r="J1037" s="176">
        <v>3.14</v>
      </c>
      <c r="K1037" s="176">
        <v>3.2845</v>
      </c>
      <c r="L1037" s="176">
        <v>3.4782999999999999</v>
      </c>
      <c r="M1037" s="176">
        <v>4.2096999999999998</v>
      </c>
      <c r="N1037" s="176">
        <v>4.5199999999999996</v>
      </c>
      <c r="O1037" s="176">
        <v>6.2404000000000002</v>
      </c>
      <c r="P1037" s="176"/>
      <c r="Q1037" s="176">
        <v>6.4268000000000001</v>
      </c>
      <c r="R1037" s="176">
        <v>5.7401999999999997</v>
      </c>
      <c r="S1037" s="118" t="s">
        <v>1876</v>
      </c>
    </row>
    <row r="1038" spans="1:19" x14ac:dyDescent="0.3">
      <c r="A1038" s="172" t="s">
        <v>376</v>
      </c>
      <c r="B1038" s="172" t="s">
        <v>146</v>
      </c>
      <c r="C1038" s="172">
        <v>118859</v>
      </c>
      <c r="D1038" s="175">
        <v>44158</v>
      </c>
      <c r="E1038" s="176">
        <v>2146.7224000000001</v>
      </c>
      <c r="F1038" s="176">
        <v>2.7069999999999999</v>
      </c>
      <c r="G1038" s="176">
        <v>2.8740999999999999</v>
      </c>
      <c r="H1038" s="176">
        <v>3.4740000000000002</v>
      </c>
      <c r="I1038" s="176">
        <v>3.3938999999999999</v>
      </c>
      <c r="J1038" s="176">
        <v>3.2654000000000001</v>
      </c>
      <c r="K1038" s="176">
        <v>3.3544999999999998</v>
      </c>
      <c r="L1038" s="176">
        <v>3.4321999999999999</v>
      </c>
      <c r="M1038" s="176">
        <v>4.1871</v>
      </c>
      <c r="N1038" s="176">
        <v>4.5061999999999998</v>
      </c>
      <c r="O1038" s="176">
        <v>6.2386999999999997</v>
      </c>
      <c r="P1038" s="176">
        <v>6.5674000000000001</v>
      </c>
      <c r="Q1038" s="176">
        <v>7.2797000000000001</v>
      </c>
      <c r="R1038" s="176">
        <v>5.6829000000000001</v>
      </c>
      <c r="S1038" s="118" t="s">
        <v>1876</v>
      </c>
    </row>
    <row r="1039" spans="1:19" x14ac:dyDescent="0.3">
      <c r="A1039" s="172" t="s">
        <v>376</v>
      </c>
      <c r="B1039" s="172" t="s">
        <v>250</v>
      </c>
      <c r="C1039" s="172">
        <v>111646</v>
      </c>
      <c r="D1039" s="175">
        <v>44158</v>
      </c>
      <c r="E1039" s="176">
        <v>2120.1354999999999</v>
      </c>
      <c r="F1039" s="176">
        <v>2.6118000000000001</v>
      </c>
      <c r="G1039" s="176">
        <v>2.7776000000000001</v>
      </c>
      <c r="H1039" s="176">
        <v>3.3765000000000001</v>
      </c>
      <c r="I1039" s="176">
        <v>3.2953000000000001</v>
      </c>
      <c r="J1039" s="176">
        <v>3.1659999999999999</v>
      </c>
      <c r="K1039" s="176">
        <v>3.2572000000000001</v>
      </c>
      <c r="L1039" s="176">
        <v>3.3370000000000002</v>
      </c>
      <c r="M1039" s="176">
        <v>4.0829000000000004</v>
      </c>
      <c r="N1039" s="176">
        <v>4.4009</v>
      </c>
      <c r="O1039" s="176">
        <v>6.1440000000000001</v>
      </c>
      <c r="P1039" s="176">
        <v>6.4562999999999997</v>
      </c>
      <c r="Q1039" s="176">
        <v>6.5349000000000004</v>
      </c>
      <c r="R1039" s="176">
        <v>5.5967000000000002</v>
      </c>
      <c r="S1039" s="118" t="s">
        <v>1876</v>
      </c>
    </row>
    <row r="1040" spans="1:19" x14ac:dyDescent="0.3">
      <c r="A1040" s="172" t="s">
        <v>376</v>
      </c>
      <c r="B1040" s="172" t="s">
        <v>147</v>
      </c>
      <c r="C1040" s="172">
        <v>145834</v>
      </c>
      <c r="D1040" s="175">
        <v>44158</v>
      </c>
      <c r="E1040" s="176">
        <v>10.926399999999999</v>
      </c>
      <c r="F1040" s="176">
        <v>2.3384999999999998</v>
      </c>
      <c r="G1040" s="176">
        <v>2.4502000000000002</v>
      </c>
      <c r="H1040" s="176">
        <v>2.9603999999999999</v>
      </c>
      <c r="I1040" s="176">
        <v>3.0577999999999999</v>
      </c>
      <c r="J1040" s="176">
        <v>3.0032999999999999</v>
      </c>
      <c r="K1040" s="176">
        <v>3.0221</v>
      </c>
      <c r="L1040" s="176">
        <v>2.9952999999999999</v>
      </c>
      <c r="M1040" s="176">
        <v>3.3572000000000002</v>
      </c>
      <c r="N1040" s="176">
        <v>3.7164999999999999</v>
      </c>
      <c r="O1040" s="176"/>
      <c r="P1040" s="176"/>
      <c r="Q1040" s="176">
        <v>4.6938000000000004</v>
      </c>
      <c r="R1040" s="176"/>
      <c r="S1040" s="118" t="s">
        <v>1876</v>
      </c>
    </row>
    <row r="1041" spans="1:19" x14ac:dyDescent="0.3">
      <c r="A1041" s="172" t="s">
        <v>376</v>
      </c>
      <c r="B1041" s="172" t="s">
        <v>251</v>
      </c>
      <c r="C1041" s="172">
        <v>145946</v>
      </c>
      <c r="D1041" s="175">
        <v>44158</v>
      </c>
      <c r="E1041" s="176">
        <v>10.8948</v>
      </c>
      <c r="F1041" s="176">
        <v>2.0102000000000002</v>
      </c>
      <c r="G1041" s="176">
        <v>2.3456000000000001</v>
      </c>
      <c r="H1041" s="176">
        <v>2.8252999999999999</v>
      </c>
      <c r="I1041" s="176">
        <v>2.8988</v>
      </c>
      <c r="J1041" s="176">
        <v>2.86</v>
      </c>
      <c r="K1041" s="176">
        <v>2.8719999999999999</v>
      </c>
      <c r="L1041" s="176">
        <v>2.8437000000000001</v>
      </c>
      <c r="M1041" s="176">
        <v>3.2042000000000002</v>
      </c>
      <c r="N1041" s="176">
        <v>3.5609000000000002</v>
      </c>
      <c r="O1041" s="176"/>
      <c r="P1041" s="176"/>
      <c r="Q1041" s="176">
        <v>4.5369000000000002</v>
      </c>
      <c r="R1041" s="176"/>
      <c r="S1041" s="118" t="s">
        <v>1876</v>
      </c>
    </row>
    <row r="1042" spans="1:19" x14ac:dyDescent="0.3">
      <c r="A1042" s="172" t="s">
        <v>376</v>
      </c>
      <c r="B1042" s="172" t="s">
        <v>1032</v>
      </c>
      <c r="C1042" s="172">
        <v>140086</v>
      </c>
      <c r="D1042" s="175">
        <v>44158</v>
      </c>
      <c r="E1042" s="176">
        <v>2272.86286984348</v>
      </c>
      <c r="F1042" s="176">
        <v>2.2309999999999999</v>
      </c>
      <c r="G1042" s="176">
        <v>2.0948000000000002</v>
      </c>
      <c r="H1042" s="176">
        <v>2.0596000000000001</v>
      </c>
      <c r="I1042" s="176">
        <v>2.0436000000000001</v>
      </c>
      <c r="J1042" s="176">
        <v>2.2185999999999999</v>
      </c>
      <c r="K1042" s="176">
        <v>2.3772000000000002</v>
      </c>
      <c r="L1042" s="176">
        <v>2.4087000000000001</v>
      </c>
      <c r="M1042" s="176">
        <v>2.3868999999999998</v>
      </c>
      <c r="N1042" s="176">
        <v>2.5577000000000001</v>
      </c>
      <c r="O1042" s="176">
        <v>3.4851999999999999</v>
      </c>
      <c r="P1042" s="176">
        <v>3.7986</v>
      </c>
      <c r="Q1042" s="176">
        <v>4.8341000000000003</v>
      </c>
      <c r="R1042" s="176">
        <v>3.1659999999999999</v>
      </c>
      <c r="S1042" s="118" t="s">
        <v>1876</v>
      </c>
    </row>
    <row r="1043" spans="1:19" x14ac:dyDescent="0.3">
      <c r="A1043" s="172" t="s">
        <v>376</v>
      </c>
      <c r="B1043" s="172" t="s">
        <v>252</v>
      </c>
      <c r="C1043" s="172">
        <v>100851</v>
      </c>
      <c r="D1043" s="175">
        <v>44158</v>
      </c>
      <c r="E1043" s="176">
        <v>4945.1325999999999</v>
      </c>
      <c r="F1043" s="176">
        <v>2.1177000000000001</v>
      </c>
      <c r="G1043" s="176">
        <v>2.4377</v>
      </c>
      <c r="H1043" s="176">
        <v>3.1114000000000002</v>
      </c>
      <c r="I1043" s="176">
        <v>3.1154999999999999</v>
      </c>
      <c r="J1043" s="176">
        <v>3.0487000000000002</v>
      </c>
      <c r="K1043" s="176">
        <v>3.1492</v>
      </c>
      <c r="L1043" s="176">
        <v>3.3521999999999998</v>
      </c>
      <c r="M1043" s="176">
        <v>4.2213000000000003</v>
      </c>
      <c r="N1043" s="176">
        <v>4.4901999999999997</v>
      </c>
      <c r="O1043" s="176">
        <v>6.2492000000000001</v>
      </c>
      <c r="P1043" s="176">
        <v>6.6356999999999999</v>
      </c>
      <c r="Q1043" s="176">
        <v>7.1973000000000003</v>
      </c>
      <c r="R1043" s="176">
        <v>5.7210999999999999</v>
      </c>
      <c r="S1043" s="118" t="s">
        <v>1876</v>
      </c>
    </row>
    <row r="1044" spans="1:19" x14ac:dyDescent="0.3">
      <c r="A1044" s="172" t="s">
        <v>376</v>
      </c>
      <c r="B1044" s="172" t="s">
        <v>148</v>
      </c>
      <c r="C1044" s="172">
        <v>118701</v>
      </c>
      <c r="D1044" s="175">
        <v>44158</v>
      </c>
      <c r="E1044" s="176">
        <v>4977.3038999999999</v>
      </c>
      <c r="F1044" s="176">
        <v>2.2176999999999998</v>
      </c>
      <c r="G1044" s="176">
        <v>2.5377999999999998</v>
      </c>
      <c r="H1044" s="176">
        <v>3.2111999999999998</v>
      </c>
      <c r="I1044" s="176">
        <v>3.2157</v>
      </c>
      <c r="J1044" s="176">
        <v>3.149</v>
      </c>
      <c r="K1044" s="176">
        <v>3.2501000000000002</v>
      </c>
      <c r="L1044" s="176">
        <v>3.4500999999999999</v>
      </c>
      <c r="M1044" s="176">
        <v>4.3291000000000004</v>
      </c>
      <c r="N1044" s="176">
        <v>4.5928000000000004</v>
      </c>
      <c r="O1044" s="176">
        <v>6.3407</v>
      </c>
      <c r="P1044" s="176">
        <v>6.7252000000000001</v>
      </c>
      <c r="Q1044" s="176">
        <v>7.5639000000000003</v>
      </c>
      <c r="R1044" s="176">
        <v>5.8151000000000002</v>
      </c>
      <c r="S1044" s="118" t="s">
        <v>1876</v>
      </c>
    </row>
    <row r="1045" spans="1:19" x14ac:dyDescent="0.3">
      <c r="A1045" s="172" t="s">
        <v>376</v>
      </c>
      <c r="B1045" s="172" t="s">
        <v>423</v>
      </c>
      <c r="C1045" s="172">
        <v>100837</v>
      </c>
      <c r="D1045" s="175">
        <v>44158</v>
      </c>
      <c r="E1045" s="176">
        <v>4501.3042999999998</v>
      </c>
      <c r="F1045" s="176">
        <v>1.4572000000000001</v>
      </c>
      <c r="G1045" s="176">
        <v>1.7774000000000001</v>
      </c>
      <c r="H1045" s="176">
        <v>2.4504999999999999</v>
      </c>
      <c r="I1045" s="176">
        <v>2.4544999999999999</v>
      </c>
      <c r="J1045" s="176">
        <v>2.3871000000000002</v>
      </c>
      <c r="K1045" s="176">
        <v>2.4847000000000001</v>
      </c>
      <c r="L1045" s="176">
        <v>2.6745000000000001</v>
      </c>
      <c r="M1045" s="176">
        <v>3.5303</v>
      </c>
      <c r="N1045" s="176">
        <v>3.7890000000000001</v>
      </c>
      <c r="O1045" s="176">
        <v>5.4398999999999997</v>
      </c>
      <c r="P1045" s="176">
        <v>5.7845000000000004</v>
      </c>
      <c r="Q1045" s="176">
        <v>6.8513000000000002</v>
      </c>
      <c r="R1045" s="176">
        <v>4.9690000000000003</v>
      </c>
      <c r="S1045" s="118" t="s">
        <v>1908</v>
      </c>
    </row>
    <row r="1046" spans="1:19" x14ac:dyDescent="0.3">
      <c r="A1046" s="172" t="s">
        <v>376</v>
      </c>
      <c r="B1046" s="172" t="s">
        <v>149</v>
      </c>
      <c r="C1046" s="172">
        <v>143269</v>
      </c>
      <c r="D1046" s="175">
        <v>44158</v>
      </c>
      <c r="E1046" s="176">
        <v>1141.1459</v>
      </c>
      <c r="F1046" s="176">
        <v>1.2603</v>
      </c>
      <c r="G1046" s="176">
        <v>2.3481999999999998</v>
      </c>
      <c r="H1046" s="176">
        <v>3.012</v>
      </c>
      <c r="I1046" s="176">
        <v>3.1372</v>
      </c>
      <c r="J1046" s="176">
        <v>3.1034999999999999</v>
      </c>
      <c r="K1046" s="176">
        <v>3.1162000000000001</v>
      </c>
      <c r="L1046" s="176">
        <v>3.0686</v>
      </c>
      <c r="M1046" s="176">
        <v>3.5939999999999999</v>
      </c>
      <c r="N1046" s="176">
        <v>3.9457</v>
      </c>
      <c r="O1046" s="176"/>
      <c r="P1046" s="176"/>
      <c r="Q1046" s="176">
        <v>5.3361999999999998</v>
      </c>
      <c r="R1046" s="176">
        <v>5.0179</v>
      </c>
      <c r="S1046" s="118" t="s">
        <v>1876</v>
      </c>
    </row>
    <row r="1047" spans="1:19" x14ac:dyDescent="0.3">
      <c r="A1047" s="172" t="s">
        <v>376</v>
      </c>
      <c r="B1047" s="172" t="s">
        <v>253</v>
      </c>
      <c r="C1047" s="172">
        <v>143260</v>
      </c>
      <c r="D1047" s="175">
        <v>44158</v>
      </c>
      <c r="E1047" s="176">
        <v>1138.1229000000001</v>
      </c>
      <c r="F1047" s="176">
        <v>1.161</v>
      </c>
      <c r="G1047" s="176">
        <v>2.2484999999999999</v>
      </c>
      <c r="H1047" s="176">
        <v>2.9117999999999999</v>
      </c>
      <c r="I1047" s="176">
        <v>3.0369000000000002</v>
      </c>
      <c r="J1047" s="176">
        <v>3.0030999999999999</v>
      </c>
      <c r="K1047" s="176">
        <v>3.0150999999999999</v>
      </c>
      <c r="L1047" s="176">
        <v>2.9668999999999999</v>
      </c>
      <c r="M1047" s="176">
        <v>3.4916</v>
      </c>
      <c r="N1047" s="176">
        <v>3.8422000000000001</v>
      </c>
      <c r="O1047" s="176"/>
      <c r="P1047" s="176"/>
      <c r="Q1047" s="176">
        <v>5.2263000000000002</v>
      </c>
      <c r="R1047" s="176">
        <v>4.9130000000000003</v>
      </c>
      <c r="S1047" s="118" t="s">
        <v>1876</v>
      </c>
    </row>
    <row r="1048" spans="1:19" x14ac:dyDescent="0.3">
      <c r="A1048" s="172" t="s">
        <v>376</v>
      </c>
      <c r="B1048" s="172" t="s">
        <v>254</v>
      </c>
      <c r="C1048" s="172">
        <v>138288</v>
      </c>
      <c r="D1048" s="175">
        <v>44158</v>
      </c>
      <c r="E1048" s="176">
        <v>263.46030000000002</v>
      </c>
      <c r="F1048" s="176">
        <v>2.3275999999999999</v>
      </c>
      <c r="G1048" s="176">
        <v>2.5773999999999999</v>
      </c>
      <c r="H1048" s="176">
        <v>3.3052999999999999</v>
      </c>
      <c r="I1048" s="176">
        <v>3.3024</v>
      </c>
      <c r="J1048" s="176">
        <v>3.1299000000000001</v>
      </c>
      <c r="K1048" s="176">
        <v>3.12</v>
      </c>
      <c r="L1048" s="176">
        <v>3.3855</v>
      </c>
      <c r="M1048" s="176">
        <v>4.1142000000000003</v>
      </c>
      <c r="N1048" s="176">
        <v>4.4249999999999998</v>
      </c>
      <c r="O1048" s="176">
        <v>6.2328000000000001</v>
      </c>
      <c r="P1048" s="176">
        <v>6.6397000000000004</v>
      </c>
      <c r="Q1048" s="176">
        <v>7.5968999999999998</v>
      </c>
      <c r="R1048" s="176">
        <v>5.6985999999999999</v>
      </c>
      <c r="S1048" s="118" t="s">
        <v>1876</v>
      </c>
    </row>
    <row r="1049" spans="1:19" x14ac:dyDescent="0.3">
      <c r="A1049" s="172" t="s">
        <v>376</v>
      </c>
      <c r="B1049" s="172" t="s">
        <v>150</v>
      </c>
      <c r="C1049" s="172">
        <v>138299</v>
      </c>
      <c r="D1049" s="175">
        <v>44158</v>
      </c>
      <c r="E1049" s="176">
        <v>265.10879999999997</v>
      </c>
      <c r="F1049" s="176">
        <v>2.4645999999999999</v>
      </c>
      <c r="G1049" s="176">
        <v>2.7128999999999999</v>
      </c>
      <c r="H1049" s="176">
        <v>3.4403000000000001</v>
      </c>
      <c r="I1049" s="176">
        <v>3.4386000000000001</v>
      </c>
      <c r="J1049" s="176">
        <v>3.2679999999999998</v>
      </c>
      <c r="K1049" s="176">
        <v>3.2587000000000002</v>
      </c>
      <c r="L1049" s="176">
        <v>3.5424000000000002</v>
      </c>
      <c r="M1049" s="176">
        <v>4.2888999999999999</v>
      </c>
      <c r="N1049" s="176">
        <v>4.6100000000000003</v>
      </c>
      <c r="O1049" s="176">
        <v>6.3360000000000003</v>
      </c>
      <c r="P1049" s="176">
        <v>6.7237</v>
      </c>
      <c r="Q1049" s="176">
        <v>7.5407000000000002</v>
      </c>
      <c r="R1049" s="176">
        <v>5.8239000000000001</v>
      </c>
      <c r="S1049" s="118" t="s">
        <v>1876</v>
      </c>
    </row>
    <row r="1050" spans="1:19" x14ac:dyDescent="0.3">
      <c r="A1050" s="172" t="s">
        <v>376</v>
      </c>
      <c r="B1050" s="172" t="s">
        <v>255</v>
      </c>
      <c r="C1050" s="172">
        <v>100898</v>
      </c>
      <c r="D1050" s="175">
        <v>44158</v>
      </c>
      <c r="E1050" s="176">
        <v>2860.4616000000001</v>
      </c>
      <c r="F1050" s="176">
        <v>2.4399000000000002</v>
      </c>
      <c r="G1050" s="176">
        <v>2.4449999999999998</v>
      </c>
      <c r="H1050" s="176">
        <v>3.0184000000000002</v>
      </c>
      <c r="I1050" s="176">
        <v>3.0709</v>
      </c>
      <c r="J1050" s="176">
        <v>3.0659999999999998</v>
      </c>
      <c r="K1050" s="176">
        <v>3.0819000000000001</v>
      </c>
      <c r="L1050" s="176">
        <v>3.1543999999999999</v>
      </c>
      <c r="M1050" s="176">
        <v>3.6017000000000001</v>
      </c>
      <c r="N1050" s="176">
        <v>3.9864999999999999</v>
      </c>
      <c r="O1050" s="176">
        <v>2.7816000000000001</v>
      </c>
      <c r="P1050" s="176">
        <v>4.5526999999999997</v>
      </c>
      <c r="Q1050" s="176">
        <v>6.6839000000000004</v>
      </c>
      <c r="R1050" s="176">
        <v>5.1688999999999998</v>
      </c>
      <c r="S1050" s="118" t="s">
        <v>1876</v>
      </c>
    </row>
    <row r="1051" spans="1:19" x14ac:dyDescent="0.3">
      <c r="A1051" s="172" t="s">
        <v>376</v>
      </c>
      <c r="B1051" s="172" t="s">
        <v>151</v>
      </c>
      <c r="C1051" s="172">
        <v>119468</v>
      </c>
      <c r="D1051" s="175">
        <v>44158</v>
      </c>
      <c r="E1051" s="176">
        <v>2876.6871999999998</v>
      </c>
      <c r="F1051" s="176">
        <v>2.5013000000000001</v>
      </c>
      <c r="G1051" s="176">
        <v>2.5049999999999999</v>
      </c>
      <c r="H1051" s="176">
        <v>3.0779999999999998</v>
      </c>
      <c r="I1051" s="176">
        <v>3.1309</v>
      </c>
      <c r="J1051" s="176">
        <v>3.1261000000000001</v>
      </c>
      <c r="K1051" s="176">
        <v>3.1423999999999999</v>
      </c>
      <c r="L1051" s="176">
        <v>3.2347999999999999</v>
      </c>
      <c r="M1051" s="176">
        <v>3.6871999999999998</v>
      </c>
      <c r="N1051" s="176">
        <v>4.0631000000000004</v>
      </c>
      <c r="O1051" s="176">
        <v>2.8422999999999998</v>
      </c>
      <c r="P1051" s="176">
        <v>4.6189999999999998</v>
      </c>
      <c r="Q1051" s="176">
        <v>6.2121000000000004</v>
      </c>
      <c r="R1051" s="176">
        <v>5.2243000000000004</v>
      </c>
      <c r="S1051" s="118" t="s">
        <v>1876</v>
      </c>
    </row>
    <row r="1052" spans="1:19" x14ac:dyDescent="0.3">
      <c r="A1052" s="172" t="s">
        <v>376</v>
      </c>
      <c r="B1052" s="172" t="s">
        <v>256</v>
      </c>
      <c r="C1052" s="172">
        <v>103225</v>
      </c>
      <c r="D1052" s="175">
        <v>44158</v>
      </c>
      <c r="E1052" s="176">
        <v>31.974900000000002</v>
      </c>
      <c r="F1052" s="176">
        <v>3.0823999999999998</v>
      </c>
      <c r="G1052" s="176">
        <v>3.3875000000000002</v>
      </c>
      <c r="H1052" s="176">
        <v>3.9331</v>
      </c>
      <c r="I1052" s="176">
        <v>4.0831999999999997</v>
      </c>
      <c r="J1052" s="176">
        <v>4.2388000000000003</v>
      </c>
      <c r="K1052" s="176">
        <v>4.7436999999999996</v>
      </c>
      <c r="L1052" s="176">
        <v>4.5476000000000001</v>
      </c>
      <c r="M1052" s="176">
        <v>4.78</v>
      </c>
      <c r="N1052" s="176">
        <v>5.1321000000000003</v>
      </c>
      <c r="O1052" s="176">
        <v>6.4715999999999996</v>
      </c>
      <c r="P1052" s="176">
        <v>6.8529999999999998</v>
      </c>
      <c r="Q1052" s="176">
        <v>7.968</v>
      </c>
      <c r="R1052" s="176">
        <v>6.1965000000000003</v>
      </c>
      <c r="S1052" s="118" t="s">
        <v>1876</v>
      </c>
    </row>
    <row r="1053" spans="1:19" x14ac:dyDescent="0.3">
      <c r="A1053" s="172" t="s">
        <v>376</v>
      </c>
      <c r="B1053" s="172" t="s">
        <v>152</v>
      </c>
      <c r="C1053" s="172">
        <v>120837</v>
      </c>
      <c r="D1053" s="175">
        <v>44158</v>
      </c>
      <c r="E1053" s="176">
        <v>32.402999999999999</v>
      </c>
      <c r="F1053" s="176">
        <v>3.3795999999999999</v>
      </c>
      <c r="G1053" s="176">
        <v>3.7183999999999999</v>
      </c>
      <c r="H1053" s="176">
        <v>4.2839999999999998</v>
      </c>
      <c r="I1053" s="176">
        <v>4.4328000000000003</v>
      </c>
      <c r="J1053" s="176">
        <v>4.5890000000000004</v>
      </c>
      <c r="K1053" s="176">
        <v>5.0930999999999997</v>
      </c>
      <c r="L1053" s="176">
        <v>4.9016000000000002</v>
      </c>
      <c r="M1053" s="176">
        <v>5.1394000000000002</v>
      </c>
      <c r="N1053" s="176">
        <v>5.4981999999999998</v>
      </c>
      <c r="O1053" s="176">
        <v>6.7823000000000002</v>
      </c>
      <c r="P1053" s="176">
        <v>7.0382999999999996</v>
      </c>
      <c r="Q1053" s="176">
        <v>7.9516999999999998</v>
      </c>
      <c r="R1053" s="176">
        <v>6.5359999999999996</v>
      </c>
      <c r="S1053" s="118" t="s">
        <v>1876</v>
      </c>
    </row>
    <row r="1054" spans="1:19" x14ac:dyDescent="0.3">
      <c r="A1054" s="172" t="s">
        <v>376</v>
      </c>
      <c r="B1054" s="172" t="s">
        <v>153</v>
      </c>
      <c r="C1054" s="172">
        <v>103734</v>
      </c>
      <c r="D1054" s="175">
        <v>44158</v>
      </c>
      <c r="E1054" s="176">
        <v>27.4983</v>
      </c>
      <c r="F1054" s="176">
        <v>1.5929</v>
      </c>
      <c r="G1054" s="176">
        <v>2.3454000000000002</v>
      </c>
      <c r="H1054" s="176">
        <v>3.2446000000000002</v>
      </c>
      <c r="I1054" s="176">
        <v>3.2370999999999999</v>
      </c>
      <c r="J1054" s="176">
        <v>3.1297000000000001</v>
      </c>
      <c r="K1054" s="176">
        <v>3.1234999999999999</v>
      </c>
      <c r="L1054" s="176">
        <v>3.0916999999999999</v>
      </c>
      <c r="M1054" s="176">
        <v>3.5123000000000002</v>
      </c>
      <c r="N1054" s="176">
        <v>3.8828</v>
      </c>
      <c r="O1054" s="176">
        <v>5.5471000000000004</v>
      </c>
      <c r="P1054" s="176">
        <v>5.9287000000000001</v>
      </c>
      <c r="Q1054" s="176">
        <v>7.1532</v>
      </c>
      <c r="R1054" s="176">
        <v>5.0872000000000002</v>
      </c>
      <c r="S1054" s="118" t="s">
        <v>1876</v>
      </c>
    </row>
    <row r="1055" spans="1:19" x14ac:dyDescent="0.3">
      <c r="A1055" s="172" t="s">
        <v>376</v>
      </c>
      <c r="B1055" s="172" t="s">
        <v>257</v>
      </c>
      <c r="C1055" s="172">
        <v>141066</v>
      </c>
      <c r="D1055" s="175">
        <v>44158</v>
      </c>
      <c r="E1055" s="176">
        <v>27.432200000000002</v>
      </c>
      <c r="F1055" s="176">
        <v>1.4637</v>
      </c>
      <c r="G1055" s="176">
        <v>2.218</v>
      </c>
      <c r="H1055" s="176">
        <v>3.1381999999999999</v>
      </c>
      <c r="I1055" s="176">
        <v>3.1305999999999998</v>
      </c>
      <c r="J1055" s="176">
        <v>3.0293999999999999</v>
      </c>
      <c r="K1055" s="176">
        <v>3.0224000000000002</v>
      </c>
      <c r="L1055" s="176">
        <v>2.9897</v>
      </c>
      <c r="M1055" s="176">
        <v>3.41</v>
      </c>
      <c r="N1055" s="176">
        <v>3.7869999999999999</v>
      </c>
      <c r="O1055" s="176">
        <v>5.4748000000000001</v>
      </c>
      <c r="P1055" s="176">
        <v>5.8634000000000004</v>
      </c>
      <c r="Q1055" s="176">
        <v>7.0952999999999999</v>
      </c>
      <c r="R1055" s="176">
        <v>5.0073999999999996</v>
      </c>
      <c r="S1055" s="118" t="s">
        <v>1876</v>
      </c>
    </row>
    <row r="1056" spans="1:19" x14ac:dyDescent="0.3">
      <c r="A1056" s="172" t="s">
        <v>376</v>
      </c>
      <c r="B1056" s="172" t="s">
        <v>260</v>
      </c>
      <c r="C1056" s="172">
        <v>105280</v>
      </c>
      <c r="D1056" s="175">
        <v>44158</v>
      </c>
      <c r="E1056" s="176">
        <v>3169.1203999999998</v>
      </c>
      <c r="F1056" s="176">
        <v>1.7715000000000001</v>
      </c>
      <c r="G1056" s="176">
        <v>2.3496000000000001</v>
      </c>
      <c r="H1056" s="176">
        <v>3.0695000000000001</v>
      </c>
      <c r="I1056" s="176">
        <v>3.1511999999999998</v>
      </c>
      <c r="J1056" s="176">
        <v>3.0571999999999999</v>
      </c>
      <c r="K1056" s="176">
        <v>3.1751</v>
      </c>
      <c r="L1056" s="176">
        <v>3.3178999999999998</v>
      </c>
      <c r="M1056" s="176">
        <v>4.1318999999999999</v>
      </c>
      <c r="N1056" s="176">
        <v>4.4089999999999998</v>
      </c>
      <c r="O1056" s="176">
        <v>6.1108000000000002</v>
      </c>
      <c r="P1056" s="176">
        <v>6.5152000000000001</v>
      </c>
      <c r="Q1056" s="176">
        <v>7.0761000000000003</v>
      </c>
      <c r="R1056" s="176">
        <v>5.5675999999999997</v>
      </c>
      <c r="S1056" s="118" t="s">
        <v>1876</v>
      </c>
    </row>
    <row r="1057" spans="1:19" x14ac:dyDescent="0.3">
      <c r="A1057" s="172" t="s">
        <v>376</v>
      </c>
      <c r="B1057" s="172" t="s">
        <v>156</v>
      </c>
      <c r="C1057" s="172">
        <v>119800</v>
      </c>
      <c r="D1057" s="175">
        <v>44158</v>
      </c>
      <c r="E1057" s="176">
        <v>3186.558</v>
      </c>
      <c r="F1057" s="176">
        <v>1.8511</v>
      </c>
      <c r="G1057" s="176">
        <v>2.4296000000000002</v>
      </c>
      <c r="H1057" s="176">
        <v>3.1499000000000001</v>
      </c>
      <c r="I1057" s="176">
        <v>3.2315</v>
      </c>
      <c r="J1057" s="176">
        <v>3.1375999999999999</v>
      </c>
      <c r="K1057" s="176">
        <v>3.2559</v>
      </c>
      <c r="L1057" s="176">
        <v>3.3993000000000002</v>
      </c>
      <c r="M1057" s="176">
        <v>4.2149999999999999</v>
      </c>
      <c r="N1057" s="176">
        <v>4.4903000000000004</v>
      </c>
      <c r="O1057" s="176">
        <v>6.1990999999999996</v>
      </c>
      <c r="P1057" s="176">
        <v>6.5929000000000002</v>
      </c>
      <c r="Q1057" s="176">
        <v>7.4547999999999996</v>
      </c>
      <c r="R1057" s="176">
        <v>5.6510999999999996</v>
      </c>
      <c r="S1057" s="118" t="s">
        <v>1876</v>
      </c>
    </row>
    <row r="1058" spans="1:19" x14ac:dyDescent="0.3">
      <c r="A1058" s="172" t="s">
        <v>376</v>
      </c>
      <c r="B1058" s="172" t="s">
        <v>424</v>
      </c>
      <c r="C1058" s="172">
        <v>105274</v>
      </c>
      <c r="D1058" s="175">
        <v>44158</v>
      </c>
      <c r="E1058" s="176">
        <v>3199.0484999999999</v>
      </c>
      <c r="F1058" s="176">
        <v>1.7708999999999999</v>
      </c>
      <c r="G1058" s="176">
        <v>2.3492999999999999</v>
      </c>
      <c r="H1058" s="176">
        <v>3.0699000000000001</v>
      </c>
      <c r="I1058" s="176">
        <v>3.1514000000000002</v>
      </c>
      <c r="J1058" s="176">
        <v>3.0573999999999999</v>
      </c>
      <c r="K1058" s="176">
        <v>3.1751999999999998</v>
      </c>
      <c r="L1058" s="176">
        <v>3.3180000000000001</v>
      </c>
      <c r="M1058" s="176">
        <v>4.1330999999999998</v>
      </c>
      <c r="N1058" s="176">
        <v>4.4099000000000004</v>
      </c>
      <c r="O1058" s="176">
        <v>6.1120000000000001</v>
      </c>
      <c r="P1058" s="176">
        <v>6.5164</v>
      </c>
      <c r="Q1058" s="176">
        <v>7.0713999999999997</v>
      </c>
      <c r="R1058" s="176">
        <v>5.5682999999999998</v>
      </c>
      <c r="S1058" s="118" t="s">
        <v>1876</v>
      </c>
    </row>
    <row r="1059" spans="1:19" x14ac:dyDescent="0.3">
      <c r="A1059" s="172" t="s">
        <v>376</v>
      </c>
      <c r="B1059" s="172" t="s">
        <v>157</v>
      </c>
      <c r="C1059" s="172">
        <v>119686</v>
      </c>
      <c r="D1059" s="175">
        <v>44158</v>
      </c>
      <c r="E1059" s="176">
        <v>42.912399999999998</v>
      </c>
      <c r="F1059" s="176">
        <v>2.0415000000000001</v>
      </c>
      <c r="G1059" s="176">
        <v>2.5806</v>
      </c>
      <c r="H1059" s="176">
        <v>3.2827999999999999</v>
      </c>
      <c r="I1059" s="176">
        <v>3.3031999999999999</v>
      </c>
      <c r="J1059" s="176">
        <v>3.2080000000000002</v>
      </c>
      <c r="K1059" s="176">
        <v>3.3216999999999999</v>
      </c>
      <c r="L1059" s="176">
        <v>3.4009</v>
      </c>
      <c r="M1059" s="176">
        <v>4.1711999999999998</v>
      </c>
      <c r="N1059" s="176">
        <v>4.49</v>
      </c>
      <c r="O1059" s="176">
        <v>6.2538</v>
      </c>
      <c r="P1059" s="176">
        <v>6.6553000000000004</v>
      </c>
      <c r="Q1059" s="176">
        <v>7.5086000000000004</v>
      </c>
      <c r="R1059" s="176">
        <v>5.7061000000000002</v>
      </c>
      <c r="S1059" s="118" t="s">
        <v>1876</v>
      </c>
    </row>
    <row r="1060" spans="1:19" x14ac:dyDescent="0.3">
      <c r="A1060" s="172" t="s">
        <v>376</v>
      </c>
      <c r="B1060" s="172" t="s">
        <v>261</v>
      </c>
      <c r="C1060" s="172">
        <v>103397</v>
      </c>
      <c r="D1060" s="175">
        <v>44158</v>
      </c>
      <c r="E1060" s="176">
        <v>42.652200000000001</v>
      </c>
      <c r="F1060" s="176">
        <v>1.8828</v>
      </c>
      <c r="G1060" s="176">
        <v>2.4537</v>
      </c>
      <c r="H1060" s="176">
        <v>3.1804999999999999</v>
      </c>
      <c r="I1060" s="176">
        <v>3.2130999999999998</v>
      </c>
      <c r="J1060" s="176">
        <v>3.1137999999999999</v>
      </c>
      <c r="K1060" s="176">
        <v>3.2305000000000001</v>
      </c>
      <c r="L1060" s="176">
        <v>3.3085</v>
      </c>
      <c r="M1060" s="176">
        <v>4.0766</v>
      </c>
      <c r="N1060" s="176">
        <v>4.4000000000000004</v>
      </c>
      <c r="O1060" s="176">
        <v>6.1675000000000004</v>
      </c>
      <c r="P1060" s="176">
        <v>6.5636000000000001</v>
      </c>
      <c r="Q1060" s="176">
        <v>7.4824000000000002</v>
      </c>
      <c r="R1060" s="176">
        <v>5.6238999999999999</v>
      </c>
      <c r="S1060" s="118" t="s">
        <v>1876</v>
      </c>
    </row>
    <row r="1061" spans="1:19" x14ac:dyDescent="0.3">
      <c r="A1061" s="172" t="s">
        <v>376</v>
      </c>
      <c r="B1061" s="172" t="s">
        <v>425</v>
      </c>
      <c r="C1061" s="172">
        <v>100618</v>
      </c>
      <c r="D1061" s="175">
        <v>44158</v>
      </c>
      <c r="E1061" s="176">
        <v>39.860900000000001</v>
      </c>
      <c r="F1061" s="176">
        <v>2.0146000000000002</v>
      </c>
      <c r="G1061" s="176">
        <v>2.4729000000000001</v>
      </c>
      <c r="H1061" s="176">
        <v>3.1938</v>
      </c>
      <c r="I1061" s="176">
        <v>3.2153999999999998</v>
      </c>
      <c r="J1061" s="176">
        <v>3.1156000000000001</v>
      </c>
      <c r="K1061" s="176">
        <v>3.2309999999999999</v>
      </c>
      <c r="L1061" s="176">
        <v>3.3090000000000002</v>
      </c>
      <c r="M1061" s="176">
        <v>4.0776000000000003</v>
      </c>
      <c r="N1061" s="176">
        <v>4.4005999999999998</v>
      </c>
      <c r="O1061" s="176">
        <v>6.1677999999999997</v>
      </c>
      <c r="P1061" s="176">
        <v>6.5644999999999998</v>
      </c>
      <c r="Q1061" s="176">
        <v>6.8975999999999997</v>
      </c>
      <c r="R1061" s="176">
        <v>5.6242999999999999</v>
      </c>
      <c r="S1061" s="118" t="s">
        <v>1876</v>
      </c>
    </row>
    <row r="1062" spans="1:19" x14ac:dyDescent="0.3">
      <c r="A1062" s="172" t="s">
        <v>376</v>
      </c>
      <c r="B1062" s="172" t="s">
        <v>158</v>
      </c>
      <c r="C1062" s="172">
        <v>119861</v>
      </c>
      <c r="D1062" s="175">
        <v>44158</v>
      </c>
      <c r="E1062" s="176">
        <v>3212.6727999999998</v>
      </c>
      <c r="F1062" s="176">
        <v>1.8837999999999999</v>
      </c>
      <c r="G1062" s="176">
        <v>2.4453999999999998</v>
      </c>
      <c r="H1062" s="176">
        <v>3.2593000000000001</v>
      </c>
      <c r="I1062" s="176">
        <v>3.3527999999999998</v>
      </c>
      <c r="J1062" s="176">
        <v>3.2124000000000001</v>
      </c>
      <c r="K1062" s="176">
        <v>3.3052000000000001</v>
      </c>
      <c r="L1062" s="176">
        <v>3.4177</v>
      </c>
      <c r="M1062" s="176">
        <v>4.4185999999999996</v>
      </c>
      <c r="N1062" s="176">
        <v>4.6619000000000002</v>
      </c>
      <c r="O1062" s="176">
        <v>6.3146000000000004</v>
      </c>
      <c r="P1062" s="176">
        <v>6.6977000000000002</v>
      </c>
      <c r="Q1062" s="176">
        <v>7.5663</v>
      </c>
      <c r="R1062" s="176">
        <v>5.7923</v>
      </c>
      <c r="S1062" s="118" t="s">
        <v>1876</v>
      </c>
    </row>
    <row r="1063" spans="1:19" x14ac:dyDescent="0.3">
      <c r="A1063" s="172" t="s">
        <v>376</v>
      </c>
      <c r="B1063" s="172" t="s">
        <v>262</v>
      </c>
      <c r="C1063" s="172">
        <v>102672</v>
      </c>
      <c r="D1063" s="175">
        <v>44158</v>
      </c>
      <c r="E1063" s="176">
        <v>3191.4286999999999</v>
      </c>
      <c r="F1063" s="176">
        <v>1.7727999999999999</v>
      </c>
      <c r="G1063" s="176">
        <v>2.3351000000000002</v>
      </c>
      <c r="H1063" s="176">
        <v>3.1493000000000002</v>
      </c>
      <c r="I1063" s="176">
        <v>3.2425999999999999</v>
      </c>
      <c r="J1063" s="176">
        <v>3.1019000000000001</v>
      </c>
      <c r="K1063" s="176">
        <v>3.1941999999999999</v>
      </c>
      <c r="L1063" s="176">
        <v>3.3048999999999999</v>
      </c>
      <c r="M1063" s="176">
        <v>4.3007</v>
      </c>
      <c r="N1063" s="176">
        <v>4.5400999999999998</v>
      </c>
      <c r="O1063" s="176">
        <v>6.2195999999999998</v>
      </c>
      <c r="P1063" s="176">
        <v>6.6159999999999997</v>
      </c>
      <c r="Q1063" s="176">
        <v>7.4080000000000004</v>
      </c>
      <c r="R1063" s="176">
        <v>5.6802999999999999</v>
      </c>
      <c r="S1063" s="118" t="s">
        <v>1876</v>
      </c>
    </row>
    <row r="1064" spans="1:19" x14ac:dyDescent="0.3">
      <c r="A1064" s="172" t="s">
        <v>376</v>
      </c>
      <c r="B1064" s="172" t="s">
        <v>1033</v>
      </c>
      <c r="C1064" s="172">
        <v>139619</v>
      </c>
      <c r="D1064" s="175">
        <v>44158</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1876</v>
      </c>
    </row>
    <row r="1065" spans="1:19" x14ac:dyDescent="0.3">
      <c r="A1065" s="172" t="s">
        <v>376</v>
      </c>
      <c r="B1065" s="172" t="s">
        <v>426</v>
      </c>
      <c r="C1065" s="172">
        <v>111915</v>
      </c>
      <c r="D1065" s="175"/>
      <c r="E1065" s="176"/>
      <c r="F1065" s="176"/>
      <c r="G1065" s="176"/>
      <c r="H1065" s="176"/>
      <c r="I1065" s="176"/>
      <c r="J1065" s="176"/>
      <c r="K1065" s="176"/>
      <c r="L1065" s="176"/>
      <c r="M1065" s="176"/>
      <c r="N1065" s="176"/>
      <c r="O1065" s="176"/>
      <c r="P1065" s="176"/>
      <c r="Q1065" s="176"/>
      <c r="R1065" s="176"/>
      <c r="S1065" s="118" t="s">
        <v>1876</v>
      </c>
    </row>
    <row r="1066" spans="1:19" x14ac:dyDescent="0.3">
      <c r="A1066" s="172" t="s">
        <v>376</v>
      </c>
      <c r="B1066" s="172" t="s">
        <v>159</v>
      </c>
      <c r="C1066" s="172">
        <v>118893</v>
      </c>
      <c r="D1066" s="175"/>
      <c r="E1066" s="176"/>
      <c r="F1066" s="176"/>
      <c r="G1066" s="176"/>
      <c r="H1066" s="176"/>
      <c r="I1066" s="176"/>
      <c r="J1066" s="176"/>
      <c r="K1066" s="176"/>
      <c r="L1066" s="176"/>
      <c r="M1066" s="176"/>
      <c r="N1066" s="176"/>
      <c r="O1066" s="176"/>
      <c r="P1066" s="176"/>
      <c r="Q1066" s="176"/>
      <c r="R1066" s="176"/>
      <c r="S1066" s="118" t="s">
        <v>1876</v>
      </c>
    </row>
    <row r="1067" spans="1:19" x14ac:dyDescent="0.3">
      <c r="A1067" s="172" t="s">
        <v>376</v>
      </c>
      <c r="B1067" s="172" t="s">
        <v>427</v>
      </c>
      <c r="C1067" s="172">
        <v>104241</v>
      </c>
      <c r="D1067" s="175"/>
      <c r="E1067" s="176"/>
      <c r="F1067" s="176"/>
      <c r="G1067" s="176"/>
      <c r="H1067" s="176"/>
      <c r="I1067" s="176"/>
      <c r="J1067" s="176"/>
      <c r="K1067" s="176"/>
      <c r="L1067" s="176"/>
      <c r="M1067" s="176"/>
      <c r="N1067" s="176"/>
      <c r="O1067" s="176"/>
      <c r="P1067" s="176"/>
      <c r="Q1067" s="176"/>
      <c r="R1067" s="176"/>
      <c r="S1067" s="118" t="s">
        <v>1876</v>
      </c>
    </row>
    <row r="1068" spans="1:19" x14ac:dyDescent="0.3">
      <c r="A1068" s="172" t="s">
        <v>376</v>
      </c>
      <c r="B1068" s="172" t="s">
        <v>263</v>
      </c>
      <c r="C1068" s="172">
        <v>115398</v>
      </c>
      <c r="D1068" s="175">
        <v>44158</v>
      </c>
      <c r="E1068" s="176">
        <v>1944.9765</v>
      </c>
      <c r="F1068" s="176">
        <v>2.0512999999999999</v>
      </c>
      <c r="G1068" s="176">
        <v>2.4769999999999999</v>
      </c>
      <c r="H1068" s="176">
        <v>3.1105999999999998</v>
      </c>
      <c r="I1068" s="176">
        <v>3.1147999999999998</v>
      </c>
      <c r="J1068" s="176">
        <v>3.0783</v>
      </c>
      <c r="K1068" s="176">
        <v>3.1659000000000002</v>
      </c>
      <c r="L1068" s="176">
        <v>3.2894000000000001</v>
      </c>
      <c r="M1068" s="176">
        <v>4.2870999999999997</v>
      </c>
      <c r="N1068" s="176">
        <v>4.5378999999999996</v>
      </c>
      <c r="O1068" s="176">
        <v>4.8799000000000001</v>
      </c>
      <c r="P1068" s="176">
        <v>5.7211999999999996</v>
      </c>
      <c r="Q1068" s="176">
        <v>7.2919</v>
      </c>
      <c r="R1068" s="176">
        <v>5.5515999999999996</v>
      </c>
      <c r="S1068" s="118" t="s">
        <v>1876</v>
      </c>
    </row>
    <row r="1069" spans="1:19" x14ac:dyDescent="0.3">
      <c r="A1069" s="172" t="s">
        <v>376</v>
      </c>
      <c r="B1069" s="172" t="s">
        <v>160</v>
      </c>
      <c r="C1069" s="172">
        <v>119303</v>
      </c>
      <c r="D1069" s="175">
        <v>44158</v>
      </c>
      <c r="E1069" s="176">
        <v>1960.1152</v>
      </c>
      <c r="F1069" s="176">
        <v>2.1509</v>
      </c>
      <c r="G1069" s="176">
        <v>2.5771000000000002</v>
      </c>
      <c r="H1069" s="176">
        <v>3.2109999999999999</v>
      </c>
      <c r="I1069" s="176">
        <v>3.2147999999999999</v>
      </c>
      <c r="J1069" s="176">
        <v>3.1785000000000001</v>
      </c>
      <c r="K1069" s="176">
        <v>3.2667999999999999</v>
      </c>
      <c r="L1069" s="176">
        <v>3.3912</v>
      </c>
      <c r="M1069" s="176">
        <v>4.3902999999999999</v>
      </c>
      <c r="N1069" s="176">
        <v>4.6424000000000003</v>
      </c>
      <c r="O1069" s="176">
        <v>4.9817999999999998</v>
      </c>
      <c r="P1069" s="176">
        <v>5.8380000000000001</v>
      </c>
      <c r="Q1069" s="176">
        <v>6.9736000000000002</v>
      </c>
      <c r="R1069" s="176">
        <v>5.6622000000000003</v>
      </c>
      <c r="S1069" s="118" t="s">
        <v>1876</v>
      </c>
    </row>
    <row r="1070" spans="1:19" x14ac:dyDescent="0.3">
      <c r="A1070" s="172" t="s">
        <v>376</v>
      </c>
      <c r="B1070" s="172" t="s">
        <v>161</v>
      </c>
      <c r="C1070" s="172">
        <v>120304</v>
      </c>
      <c r="D1070" s="175">
        <v>44158</v>
      </c>
      <c r="E1070" s="176">
        <v>3333.6986999999999</v>
      </c>
      <c r="F1070" s="176">
        <v>2.1078000000000001</v>
      </c>
      <c r="G1070" s="176">
        <v>2.5377000000000001</v>
      </c>
      <c r="H1070" s="176">
        <v>3.2170000000000001</v>
      </c>
      <c r="I1070" s="176">
        <v>3.2664</v>
      </c>
      <c r="J1070" s="176">
        <v>3.1964000000000001</v>
      </c>
      <c r="K1070" s="176">
        <v>3.2854000000000001</v>
      </c>
      <c r="L1070" s="176">
        <v>3.4146000000000001</v>
      </c>
      <c r="M1070" s="176">
        <v>4.2305000000000001</v>
      </c>
      <c r="N1070" s="176">
        <v>4.5053999999999998</v>
      </c>
      <c r="O1070" s="176">
        <v>6.2683999999999997</v>
      </c>
      <c r="P1070" s="176">
        <v>6.6618000000000004</v>
      </c>
      <c r="Q1070" s="176">
        <v>7.4901</v>
      </c>
      <c r="R1070" s="176">
        <v>5.72</v>
      </c>
      <c r="S1070" s="118" t="s">
        <v>1876</v>
      </c>
    </row>
    <row r="1071" spans="1:19" x14ac:dyDescent="0.3">
      <c r="A1071" s="172" t="s">
        <v>376</v>
      </c>
      <c r="B1071" s="172" t="s">
        <v>428</v>
      </c>
      <c r="C1071" s="172">
        <v>102009</v>
      </c>
      <c r="D1071" s="175">
        <v>44158</v>
      </c>
      <c r="E1071" s="176">
        <v>3073.5106999999998</v>
      </c>
      <c r="F1071" s="176">
        <v>1.4916</v>
      </c>
      <c r="G1071" s="176">
        <v>1.9221999999999999</v>
      </c>
      <c r="H1071" s="176">
        <v>2.6009000000000002</v>
      </c>
      <c r="I1071" s="176">
        <v>2.6499000000000001</v>
      </c>
      <c r="J1071" s="176">
        <v>2.5790999999999999</v>
      </c>
      <c r="K1071" s="176">
        <v>2.6705000000000001</v>
      </c>
      <c r="L1071" s="176">
        <v>2.7957000000000001</v>
      </c>
      <c r="M1071" s="176">
        <v>3.6030000000000002</v>
      </c>
      <c r="N1071" s="176">
        <v>3.8706</v>
      </c>
      <c r="O1071" s="176">
        <v>5.5922000000000001</v>
      </c>
      <c r="P1071" s="176">
        <v>5.9774000000000003</v>
      </c>
      <c r="Q1071" s="176">
        <v>6.6548999999999996</v>
      </c>
      <c r="R1071" s="176">
        <v>5.0629</v>
      </c>
      <c r="S1071" s="118" t="s">
        <v>1876</v>
      </c>
    </row>
    <row r="1072" spans="1:19" x14ac:dyDescent="0.3">
      <c r="A1072" s="172" t="s">
        <v>376</v>
      </c>
      <c r="B1072" s="172" t="s">
        <v>264</v>
      </c>
      <c r="C1072" s="172">
        <v>102012</v>
      </c>
      <c r="D1072" s="175">
        <v>44158</v>
      </c>
      <c r="E1072" s="176">
        <v>3317.4549999999999</v>
      </c>
      <c r="F1072" s="176">
        <v>2.0268000000000002</v>
      </c>
      <c r="G1072" s="176">
        <v>2.4577</v>
      </c>
      <c r="H1072" s="176">
        <v>3.1368</v>
      </c>
      <c r="I1072" s="176">
        <v>3.1861999999999999</v>
      </c>
      <c r="J1072" s="176">
        <v>3.1160999999999999</v>
      </c>
      <c r="K1072" s="176">
        <v>3.2103000000000002</v>
      </c>
      <c r="L1072" s="176">
        <v>3.3338000000000001</v>
      </c>
      <c r="M1072" s="176">
        <v>4.1337999999999999</v>
      </c>
      <c r="N1072" s="176">
        <v>4.4058000000000002</v>
      </c>
      <c r="O1072" s="176">
        <v>6.1939000000000002</v>
      </c>
      <c r="P1072" s="176">
        <v>6.6</v>
      </c>
      <c r="Q1072" s="176">
        <v>7.1835000000000004</v>
      </c>
      <c r="R1072" s="176">
        <v>5.6379999999999999</v>
      </c>
      <c r="S1072" s="118" t="s">
        <v>1876</v>
      </c>
    </row>
    <row r="1073" spans="1:19" x14ac:dyDescent="0.3">
      <c r="A1073" s="172" t="s">
        <v>376</v>
      </c>
      <c r="B1073" s="172" t="s">
        <v>162</v>
      </c>
      <c r="C1073" s="172">
        <v>145971</v>
      </c>
      <c r="D1073" s="175">
        <v>44158</v>
      </c>
      <c r="E1073" s="176">
        <v>1100.7143000000001</v>
      </c>
      <c r="F1073" s="176">
        <v>1.1639999999999999</v>
      </c>
      <c r="G1073" s="176">
        <v>2.1326000000000001</v>
      </c>
      <c r="H1073" s="176">
        <v>3.0464000000000002</v>
      </c>
      <c r="I1073" s="176">
        <v>3.2867999999999999</v>
      </c>
      <c r="J1073" s="176">
        <v>3.0897000000000001</v>
      </c>
      <c r="K1073" s="176">
        <v>3.0705</v>
      </c>
      <c r="L1073" s="176">
        <v>3.0457000000000001</v>
      </c>
      <c r="M1073" s="176">
        <v>3.4729000000000001</v>
      </c>
      <c r="N1073" s="176">
        <v>3.9472</v>
      </c>
      <c r="O1073" s="176"/>
      <c r="P1073" s="176"/>
      <c r="Q1073" s="176">
        <v>5.2969999999999997</v>
      </c>
      <c r="R1073" s="176"/>
      <c r="S1073" s="118" t="s">
        <v>1876</v>
      </c>
    </row>
    <row r="1074" spans="1:19" x14ac:dyDescent="0.3">
      <c r="A1074" s="172" t="s">
        <v>376</v>
      </c>
      <c r="B1074" s="172" t="s">
        <v>265</v>
      </c>
      <c r="C1074" s="172">
        <v>145968</v>
      </c>
      <c r="D1074" s="175">
        <v>44158</v>
      </c>
      <c r="E1074" s="176">
        <v>1099.1016</v>
      </c>
      <c r="F1074" s="176">
        <v>1.0727</v>
      </c>
      <c r="G1074" s="176">
        <v>2.0482</v>
      </c>
      <c r="H1074" s="176">
        <v>2.9658000000000002</v>
      </c>
      <c r="I1074" s="176">
        <v>3.2067000000000001</v>
      </c>
      <c r="J1074" s="176">
        <v>3.0097</v>
      </c>
      <c r="K1074" s="176">
        <v>2.9902000000000002</v>
      </c>
      <c r="L1074" s="176">
        <v>2.9645999999999999</v>
      </c>
      <c r="M1074" s="176">
        <v>3.3912</v>
      </c>
      <c r="N1074" s="176">
        <v>3.8660000000000001</v>
      </c>
      <c r="O1074" s="176"/>
      <c r="P1074" s="176"/>
      <c r="Q1074" s="176">
        <v>5.2140000000000004</v>
      </c>
      <c r="R1074" s="176"/>
      <c r="S1074" s="118" t="s">
        <v>1876</v>
      </c>
    </row>
    <row r="1075" spans="1:19" x14ac:dyDescent="0.3">
      <c r="A1075" s="177" t="s">
        <v>27</v>
      </c>
      <c r="B1075" s="172"/>
      <c r="C1075" s="172"/>
      <c r="D1075" s="172"/>
      <c r="E1075" s="172"/>
      <c r="F1075" s="178">
        <v>2.0739171717171718</v>
      </c>
      <c r="G1075" s="178">
        <v>2.4227959595959594</v>
      </c>
      <c r="H1075" s="178">
        <v>3.0245757575757577</v>
      </c>
      <c r="I1075" s="178">
        <v>3.0486424242424239</v>
      </c>
      <c r="J1075" s="178">
        <v>3.0101444444444452</v>
      </c>
      <c r="K1075" s="178">
        <v>3.1035505050505052</v>
      </c>
      <c r="L1075" s="178">
        <v>3.1903717171717174</v>
      </c>
      <c r="M1075" s="178">
        <v>3.8886585858585874</v>
      </c>
      <c r="N1075" s="178">
        <v>4.2043368421052616</v>
      </c>
      <c r="O1075" s="178">
        <v>5.9112988235294157</v>
      </c>
      <c r="P1075" s="178">
        <v>6.4180207317073181</v>
      </c>
      <c r="Q1075" s="178">
        <v>6.7207515151515143</v>
      </c>
      <c r="R1075" s="178">
        <v>5.4101426966292134</v>
      </c>
      <c r="S1075" s="118" t="s">
        <v>1876</v>
      </c>
    </row>
    <row r="1076" spans="1:19" x14ac:dyDescent="0.3">
      <c r="A1076" s="177" t="s">
        <v>408</v>
      </c>
      <c r="B1076" s="172"/>
      <c r="C1076" s="172"/>
      <c r="D1076" s="172"/>
      <c r="E1076" s="172"/>
      <c r="F1076" s="178">
        <v>2.1259000000000001</v>
      </c>
      <c r="G1076" s="178">
        <v>2.4756</v>
      </c>
      <c r="H1076" s="178">
        <v>3.1253000000000002</v>
      </c>
      <c r="I1076" s="178">
        <v>3.1455000000000002</v>
      </c>
      <c r="J1076" s="178">
        <v>3.0897000000000001</v>
      </c>
      <c r="K1076" s="178">
        <v>3.1539000000000001</v>
      </c>
      <c r="L1076" s="178">
        <v>3.2641</v>
      </c>
      <c r="M1076" s="178">
        <v>4.0650000000000004</v>
      </c>
      <c r="N1076" s="178">
        <v>4.3730000000000002</v>
      </c>
      <c r="O1076" s="178">
        <v>6.1679000000000004</v>
      </c>
      <c r="P1076" s="178">
        <v>6.5717999999999996</v>
      </c>
      <c r="Q1076" s="178">
        <v>7.2481999999999998</v>
      </c>
      <c r="R1076" s="178">
        <v>5.5979999999999999</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74" t="s">
        <v>1034</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1035</v>
      </c>
      <c r="B1079" s="172" t="s">
        <v>1036</v>
      </c>
      <c r="C1079" s="172">
        <v>100365</v>
      </c>
      <c r="D1079" s="175">
        <v>44158</v>
      </c>
      <c r="E1079" s="176">
        <v>71.703199999999995</v>
      </c>
      <c r="F1079" s="176">
        <v>-1.7984</v>
      </c>
      <c r="G1079" s="176">
        <v>-1.7984</v>
      </c>
      <c r="H1079" s="176">
        <v>4.3982999999999999</v>
      </c>
      <c r="I1079" s="176">
        <v>-3.5999999999999999E-3</v>
      </c>
      <c r="J1079" s="176">
        <v>5.4189999999999996</v>
      </c>
      <c r="K1079" s="176">
        <v>10.7081</v>
      </c>
      <c r="L1079" s="176">
        <v>5.6406999999999998</v>
      </c>
      <c r="M1079" s="176">
        <v>9.6064000000000007</v>
      </c>
      <c r="N1079" s="176">
        <v>11.519500000000001</v>
      </c>
      <c r="O1079" s="176">
        <v>9.6092999999999993</v>
      </c>
      <c r="P1079" s="176">
        <v>9.6493000000000002</v>
      </c>
      <c r="Q1079" s="176">
        <v>9.1961999999999993</v>
      </c>
      <c r="R1079" s="176">
        <v>12.830299999999999</v>
      </c>
      <c r="S1079" s="118"/>
    </row>
    <row r="1080" spans="1:19" x14ac:dyDescent="0.3">
      <c r="A1080" s="172" t="s">
        <v>1035</v>
      </c>
      <c r="B1080" s="172" t="s">
        <v>1037</v>
      </c>
      <c r="C1080" s="172">
        <v>120743</v>
      </c>
      <c r="D1080" s="175">
        <v>44158</v>
      </c>
      <c r="E1080" s="176">
        <v>76.490499999999997</v>
      </c>
      <c r="F1080" s="176">
        <v>-1.2087000000000001</v>
      </c>
      <c r="G1080" s="176">
        <v>-1.2087000000000001</v>
      </c>
      <c r="H1080" s="176">
        <v>4.9981999999999998</v>
      </c>
      <c r="I1080" s="176">
        <v>0.6</v>
      </c>
      <c r="J1080" s="176">
        <v>6.0232000000000001</v>
      </c>
      <c r="K1080" s="176">
        <v>11.325100000000001</v>
      </c>
      <c r="L1080" s="176">
        <v>6.2339000000000002</v>
      </c>
      <c r="M1080" s="176">
        <v>10.1051</v>
      </c>
      <c r="N1080" s="176">
        <v>12.0749</v>
      </c>
      <c r="O1080" s="176">
        <v>10.235799999999999</v>
      </c>
      <c r="P1080" s="176">
        <v>10.4259</v>
      </c>
      <c r="Q1080" s="176">
        <v>9.8468</v>
      </c>
      <c r="R1080" s="176">
        <v>13.418900000000001</v>
      </c>
      <c r="S1080" s="118"/>
    </row>
    <row r="1081" spans="1:19" x14ac:dyDescent="0.3">
      <c r="A1081" s="172" t="s">
        <v>1035</v>
      </c>
      <c r="B1081" s="172" t="s">
        <v>1038</v>
      </c>
      <c r="C1081" s="172">
        <v>143702</v>
      </c>
      <c r="D1081" s="175">
        <v>44158</v>
      </c>
      <c r="E1081" s="176">
        <v>13.7142</v>
      </c>
      <c r="F1081" s="176">
        <v>-2.2174999999999998</v>
      </c>
      <c r="G1081" s="176">
        <v>-2.2174999999999998</v>
      </c>
      <c r="H1081" s="176">
        <v>18.134499999999999</v>
      </c>
      <c r="I1081" s="176">
        <v>9.5975000000000001</v>
      </c>
      <c r="J1081" s="176">
        <v>15.747400000000001</v>
      </c>
      <c r="K1081" s="176">
        <v>8.2613000000000003</v>
      </c>
      <c r="L1081" s="176">
        <v>6.9043999999999999</v>
      </c>
      <c r="M1081" s="176">
        <v>9.5922999999999998</v>
      </c>
      <c r="N1081" s="176">
        <v>12.622199999999999</v>
      </c>
      <c r="O1081" s="176"/>
      <c r="P1081" s="176"/>
      <c r="Q1081" s="176">
        <v>14.1517</v>
      </c>
      <c r="R1081" s="176">
        <v>14.8733</v>
      </c>
      <c r="S1081" s="120"/>
    </row>
    <row r="1082" spans="1:19" x14ac:dyDescent="0.3">
      <c r="A1082" s="172" t="s">
        <v>1035</v>
      </c>
      <c r="B1082" s="172" t="s">
        <v>1039</v>
      </c>
      <c r="C1082" s="172">
        <v>143704</v>
      </c>
      <c r="D1082" s="175">
        <v>44158</v>
      </c>
      <c r="E1082" s="176">
        <v>13.8226</v>
      </c>
      <c r="F1082" s="176">
        <v>-1.9360999999999999</v>
      </c>
      <c r="G1082" s="176">
        <v>-1.9360999999999999</v>
      </c>
      <c r="H1082" s="176">
        <v>18.444900000000001</v>
      </c>
      <c r="I1082" s="176">
        <v>9.9209999999999994</v>
      </c>
      <c r="J1082" s="176">
        <v>16.085999999999999</v>
      </c>
      <c r="K1082" s="176">
        <v>8.5997000000000003</v>
      </c>
      <c r="L1082" s="176">
        <v>7.2449000000000003</v>
      </c>
      <c r="M1082" s="176">
        <v>9.9425000000000008</v>
      </c>
      <c r="N1082" s="176">
        <v>12.9879</v>
      </c>
      <c r="O1082" s="176"/>
      <c r="P1082" s="176"/>
      <c r="Q1082" s="176">
        <v>14.529</v>
      </c>
      <c r="R1082" s="176">
        <v>15.2438</v>
      </c>
      <c r="S1082" s="118"/>
    </row>
    <row r="1083" spans="1:19" x14ac:dyDescent="0.3">
      <c r="A1083" s="177" t="s">
        <v>27</v>
      </c>
      <c r="B1083" s="172"/>
      <c r="C1083" s="172"/>
      <c r="D1083" s="172"/>
      <c r="E1083" s="172"/>
      <c r="F1083" s="178">
        <v>-1.7901750000000001</v>
      </c>
      <c r="G1083" s="178">
        <v>-1.7901750000000001</v>
      </c>
      <c r="H1083" s="178">
        <v>11.493974999999999</v>
      </c>
      <c r="I1083" s="178">
        <v>5.0287249999999997</v>
      </c>
      <c r="J1083" s="178">
        <v>10.818899999999999</v>
      </c>
      <c r="K1083" s="178">
        <v>9.7235499999999995</v>
      </c>
      <c r="L1083" s="178">
        <v>6.5059750000000003</v>
      </c>
      <c r="M1083" s="178">
        <v>9.8115750000000013</v>
      </c>
      <c r="N1083" s="178">
        <v>12.301124999999999</v>
      </c>
      <c r="O1083" s="178">
        <v>9.9225499999999993</v>
      </c>
      <c r="P1083" s="178">
        <v>10.037600000000001</v>
      </c>
      <c r="Q1083" s="178">
        <v>11.930924999999998</v>
      </c>
      <c r="R1083" s="178">
        <v>14.091575000000001</v>
      </c>
      <c r="S1083" s="118"/>
    </row>
    <row r="1084" spans="1:19" x14ac:dyDescent="0.3">
      <c r="A1084" s="177" t="s">
        <v>408</v>
      </c>
      <c r="B1084" s="172"/>
      <c r="C1084" s="172"/>
      <c r="D1084" s="172"/>
      <c r="E1084" s="172"/>
      <c r="F1084" s="178">
        <v>-1.8672499999999999</v>
      </c>
      <c r="G1084" s="178">
        <v>-1.8672499999999999</v>
      </c>
      <c r="H1084" s="178">
        <v>11.56635</v>
      </c>
      <c r="I1084" s="178">
        <v>5.0987499999999999</v>
      </c>
      <c r="J1084" s="178">
        <v>10.885300000000001</v>
      </c>
      <c r="K1084" s="178">
        <v>9.6539000000000001</v>
      </c>
      <c r="L1084" s="178">
        <v>6.5691500000000005</v>
      </c>
      <c r="M1084" s="178">
        <v>9.7744500000000016</v>
      </c>
      <c r="N1084" s="178">
        <v>12.348549999999999</v>
      </c>
      <c r="O1084" s="178">
        <v>9.9225499999999993</v>
      </c>
      <c r="P1084" s="178">
        <v>10.037600000000001</v>
      </c>
      <c r="Q1084" s="178">
        <v>11.99925</v>
      </c>
      <c r="R1084" s="178">
        <v>14.146100000000001</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1040</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1041</v>
      </c>
      <c r="B1087" s="172" t="s">
        <v>1042</v>
      </c>
      <c r="C1087" s="172">
        <v>103192</v>
      </c>
      <c r="D1087" s="175">
        <v>44158</v>
      </c>
      <c r="E1087" s="176">
        <v>510.6103</v>
      </c>
      <c r="F1087" s="176">
        <v>3.5251000000000001</v>
      </c>
      <c r="G1087" s="176">
        <v>3.5251000000000001</v>
      </c>
      <c r="H1087" s="176">
        <v>7.0747999999999998</v>
      </c>
      <c r="I1087" s="176">
        <v>7.0575999999999999</v>
      </c>
      <c r="J1087" s="176">
        <v>6.1040999999999999</v>
      </c>
      <c r="K1087" s="176">
        <v>6.4287000000000001</v>
      </c>
      <c r="L1087" s="176">
        <v>7.9211</v>
      </c>
      <c r="M1087" s="176">
        <v>8.0428999999999995</v>
      </c>
      <c r="N1087" s="176">
        <v>7.7549000000000001</v>
      </c>
      <c r="O1087" s="176">
        <v>7.67</v>
      </c>
      <c r="P1087" s="176">
        <v>7.6311999999999998</v>
      </c>
      <c r="Q1087" s="176">
        <v>7.4997999999999996</v>
      </c>
      <c r="R1087" s="176">
        <v>8.2980999999999998</v>
      </c>
      <c r="S1087" s="118"/>
    </row>
    <row r="1088" spans="1:19" x14ac:dyDescent="0.3">
      <c r="A1088" s="172" t="s">
        <v>1041</v>
      </c>
      <c r="B1088" s="172" t="s">
        <v>1043</v>
      </c>
      <c r="C1088" s="172">
        <v>119523</v>
      </c>
      <c r="D1088" s="175">
        <v>44158</v>
      </c>
      <c r="E1088" s="176">
        <v>545.07079999999996</v>
      </c>
      <c r="F1088" s="176">
        <v>4.3475000000000001</v>
      </c>
      <c r="G1088" s="176">
        <v>4.3475000000000001</v>
      </c>
      <c r="H1088" s="176">
        <v>7.8979999999999997</v>
      </c>
      <c r="I1088" s="176">
        <v>7.8810000000000002</v>
      </c>
      <c r="J1088" s="176">
        <v>6.9288999999999996</v>
      </c>
      <c r="K1088" s="176">
        <v>7.2634999999999996</v>
      </c>
      <c r="L1088" s="176">
        <v>8.7751999999999999</v>
      </c>
      <c r="M1088" s="176">
        <v>8.9222000000000001</v>
      </c>
      <c r="N1088" s="176">
        <v>8.6550999999999991</v>
      </c>
      <c r="O1088" s="176">
        <v>8.5703999999999994</v>
      </c>
      <c r="P1088" s="176">
        <v>8.5242000000000004</v>
      </c>
      <c r="Q1088" s="176">
        <v>8.9245000000000001</v>
      </c>
      <c r="R1088" s="176">
        <v>9.2119999999999997</v>
      </c>
      <c r="S1088" s="118"/>
    </row>
    <row r="1089" spans="1:19" x14ac:dyDescent="0.3">
      <c r="A1089" s="172" t="s">
        <v>1041</v>
      </c>
      <c r="B1089" s="172" t="s">
        <v>1044</v>
      </c>
      <c r="C1089" s="172">
        <v>120513</v>
      </c>
      <c r="D1089" s="175">
        <v>44158</v>
      </c>
      <c r="E1089" s="176">
        <v>2451.6091000000001</v>
      </c>
      <c r="F1089" s="176">
        <v>3.3875000000000002</v>
      </c>
      <c r="G1089" s="176">
        <v>3.3875000000000002</v>
      </c>
      <c r="H1089" s="176">
        <v>6.6043000000000003</v>
      </c>
      <c r="I1089" s="176">
        <v>6.5509000000000004</v>
      </c>
      <c r="J1089" s="176">
        <v>5.9015000000000004</v>
      </c>
      <c r="K1089" s="176">
        <v>6.0819999999999999</v>
      </c>
      <c r="L1089" s="176">
        <v>7.5205000000000002</v>
      </c>
      <c r="M1089" s="176">
        <v>7.9720000000000004</v>
      </c>
      <c r="N1089" s="176">
        <v>7.8003999999999998</v>
      </c>
      <c r="O1089" s="176">
        <v>8.2593999999999994</v>
      </c>
      <c r="P1089" s="176">
        <v>8.1568000000000005</v>
      </c>
      <c r="Q1089" s="176">
        <v>8.6</v>
      </c>
      <c r="R1089" s="176">
        <v>8.7362000000000002</v>
      </c>
      <c r="S1089" s="120"/>
    </row>
    <row r="1090" spans="1:19" x14ac:dyDescent="0.3">
      <c r="A1090" s="172" t="s">
        <v>1041</v>
      </c>
      <c r="B1090" s="172" t="s">
        <v>1045</v>
      </c>
      <c r="C1090" s="172">
        <v>112214</v>
      </c>
      <c r="D1090" s="175">
        <v>44158</v>
      </c>
      <c r="E1090" s="176">
        <v>2373.6635000000001</v>
      </c>
      <c r="F1090" s="176">
        <v>3.0777000000000001</v>
      </c>
      <c r="G1090" s="176">
        <v>3.0777000000000001</v>
      </c>
      <c r="H1090" s="176">
        <v>6.2938999999999998</v>
      </c>
      <c r="I1090" s="176">
        <v>6.2401</v>
      </c>
      <c r="J1090" s="176">
        <v>5.5898000000000003</v>
      </c>
      <c r="K1090" s="176">
        <v>5.7671999999999999</v>
      </c>
      <c r="L1090" s="176">
        <v>7.1994999999999996</v>
      </c>
      <c r="M1090" s="176">
        <v>7.6479999999999997</v>
      </c>
      <c r="N1090" s="176">
        <v>7.4729000000000001</v>
      </c>
      <c r="O1090" s="176">
        <v>7.8449999999999998</v>
      </c>
      <c r="P1090" s="176">
        <v>7.6981999999999999</v>
      </c>
      <c r="Q1090" s="176">
        <v>8.0751000000000008</v>
      </c>
      <c r="R1090" s="176">
        <v>8.3971</v>
      </c>
      <c r="S1090" s="118"/>
    </row>
    <row r="1091" spans="1:19" x14ac:dyDescent="0.3">
      <c r="A1091" s="172" t="s">
        <v>1041</v>
      </c>
      <c r="B1091" s="172" t="s">
        <v>1046</v>
      </c>
      <c r="C1091" s="172">
        <v>112029</v>
      </c>
      <c r="D1091" s="175">
        <v>44158</v>
      </c>
      <c r="E1091" s="176">
        <v>1492.7647999999999</v>
      </c>
      <c r="F1091" s="176">
        <v>4.2381000000000002</v>
      </c>
      <c r="G1091" s="176">
        <v>4.2381000000000002</v>
      </c>
      <c r="H1091" s="176">
        <v>5.1441999999999997</v>
      </c>
      <c r="I1091" s="176">
        <v>5.3773999999999997</v>
      </c>
      <c r="J1091" s="176">
        <v>7.6105999999999998</v>
      </c>
      <c r="K1091" s="176">
        <v>8.2004000000000001</v>
      </c>
      <c r="L1091" s="176">
        <v>61.199800000000003</v>
      </c>
      <c r="M1091" s="176">
        <v>-16.304500000000001</v>
      </c>
      <c r="N1091" s="176">
        <v>-15.1372</v>
      </c>
      <c r="O1091" s="176">
        <v>-9.0495999999999999</v>
      </c>
      <c r="P1091" s="176">
        <v>-2.403</v>
      </c>
      <c r="Q1091" s="176">
        <v>3.5689000000000002</v>
      </c>
      <c r="R1091" s="176">
        <v>-15.9132</v>
      </c>
      <c r="S1091" s="118"/>
    </row>
    <row r="1092" spans="1:19" x14ac:dyDescent="0.3">
      <c r="A1092" s="172" t="s">
        <v>1041</v>
      </c>
      <c r="B1092" s="172" t="s">
        <v>1047</v>
      </c>
      <c r="C1092" s="172">
        <v>119410</v>
      </c>
      <c r="D1092" s="175">
        <v>44158</v>
      </c>
      <c r="E1092" s="176">
        <v>1529.6904</v>
      </c>
      <c r="F1092" s="176">
        <v>4.4477000000000002</v>
      </c>
      <c r="G1092" s="176">
        <v>4.4477000000000002</v>
      </c>
      <c r="H1092" s="176">
        <v>5.3526999999999996</v>
      </c>
      <c r="I1092" s="176">
        <v>5.5853999999999999</v>
      </c>
      <c r="J1092" s="176">
        <v>7.8215000000000003</v>
      </c>
      <c r="K1092" s="176">
        <v>8.4152000000000005</v>
      </c>
      <c r="L1092" s="176">
        <v>61.484499999999997</v>
      </c>
      <c r="M1092" s="176">
        <v>-16.087</v>
      </c>
      <c r="N1092" s="176">
        <v>-14.9139</v>
      </c>
      <c r="O1092" s="176">
        <v>-8.7897999999999996</v>
      </c>
      <c r="P1092" s="176">
        <v>-2.0832000000000002</v>
      </c>
      <c r="Q1092" s="176">
        <v>2.0438000000000001</v>
      </c>
      <c r="R1092" s="176">
        <v>-15.675000000000001</v>
      </c>
      <c r="S1092" s="118"/>
    </row>
    <row r="1093" spans="1:19" x14ac:dyDescent="0.3">
      <c r="A1093" s="172" t="s">
        <v>1041</v>
      </c>
      <c r="B1093" s="172" t="s">
        <v>1048</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1041</v>
      </c>
      <c r="B1094" s="172" t="s">
        <v>1049</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1041</v>
      </c>
      <c r="B1095" s="172" t="s">
        <v>1050</v>
      </c>
      <c r="C1095" s="172">
        <v>117945</v>
      </c>
      <c r="D1095" s="175">
        <v>44158</v>
      </c>
      <c r="E1095" s="176">
        <v>31.416499999999999</v>
      </c>
      <c r="F1095" s="176">
        <v>3.3313999999999999</v>
      </c>
      <c r="G1095" s="176">
        <v>3.3313999999999999</v>
      </c>
      <c r="H1095" s="176">
        <v>6.6577000000000002</v>
      </c>
      <c r="I1095" s="176">
        <v>6.8643999999999998</v>
      </c>
      <c r="J1095" s="176">
        <v>4.9603999999999999</v>
      </c>
      <c r="K1095" s="176">
        <v>5.8642000000000003</v>
      </c>
      <c r="L1095" s="176">
        <v>6.3445999999999998</v>
      </c>
      <c r="M1095" s="176">
        <v>7.4935999999999998</v>
      </c>
      <c r="N1095" s="176">
        <v>7.3643000000000001</v>
      </c>
      <c r="O1095" s="176">
        <v>7.1528</v>
      </c>
      <c r="P1095" s="176">
        <v>7.2317</v>
      </c>
      <c r="Q1095" s="176">
        <v>7.8750999999999998</v>
      </c>
      <c r="R1095" s="176">
        <v>7.5491000000000001</v>
      </c>
      <c r="S1095" s="118"/>
    </row>
    <row r="1096" spans="1:19" x14ac:dyDescent="0.3">
      <c r="A1096" s="172" t="s">
        <v>1041</v>
      </c>
      <c r="B1096" s="172" t="s">
        <v>1051</v>
      </c>
      <c r="C1096" s="172">
        <v>120008</v>
      </c>
      <c r="D1096" s="175">
        <v>44158</v>
      </c>
      <c r="E1096" s="176">
        <v>33.2134</v>
      </c>
      <c r="F1096" s="176">
        <v>4.0674999999999999</v>
      </c>
      <c r="G1096" s="176">
        <v>4.0674999999999999</v>
      </c>
      <c r="H1096" s="176">
        <v>7.4219999999999997</v>
      </c>
      <c r="I1096" s="176">
        <v>7.6285999999999996</v>
      </c>
      <c r="J1096" s="176">
        <v>5.7389000000000001</v>
      </c>
      <c r="K1096" s="176">
        <v>6.6653000000000002</v>
      </c>
      <c r="L1096" s="176">
        <v>7.1936999999999998</v>
      </c>
      <c r="M1096" s="176">
        <v>8.3707999999999991</v>
      </c>
      <c r="N1096" s="176">
        <v>8.2497000000000007</v>
      </c>
      <c r="O1096" s="176">
        <v>7.9779</v>
      </c>
      <c r="P1096" s="176">
        <v>7.9881000000000002</v>
      </c>
      <c r="Q1096" s="176">
        <v>8.4878</v>
      </c>
      <c r="R1096" s="176">
        <v>8.4298000000000002</v>
      </c>
      <c r="S1096" s="118"/>
    </row>
    <row r="1097" spans="1:19" x14ac:dyDescent="0.3">
      <c r="A1097" s="172" t="s">
        <v>1041</v>
      </c>
      <c r="B1097" s="172" t="s">
        <v>1052</v>
      </c>
      <c r="C1097" s="172">
        <v>118291</v>
      </c>
      <c r="D1097" s="175">
        <v>44158</v>
      </c>
      <c r="E1097" s="176">
        <v>33.267299999999999</v>
      </c>
      <c r="F1097" s="176">
        <v>4.5366999999999997</v>
      </c>
      <c r="G1097" s="176">
        <v>4.5366999999999997</v>
      </c>
      <c r="H1097" s="176">
        <v>6.3417000000000003</v>
      </c>
      <c r="I1097" s="176">
        <v>6.4028</v>
      </c>
      <c r="J1097" s="176">
        <v>5.2830000000000004</v>
      </c>
      <c r="K1097" s="176">
        <v>5.05</v>
      </c>
      <c r="L1097" s="176">
        <v>5.7545000000000002</v>
      </c>
      <c r="M1097" s="176">
        <v>6.8441000000000001</v>
      </c>
      <c r="N1097" s="176">
        <v>6.7884000000000002</v>
      </c>
      <c r="O1097" s="176">
        <v>7.4142000000000001</v>
      </c>
      <c r="P1097" s="176">
        <v>7.6153000000000004</v>
      </c>
      <c r="Q1097" s="176">
        <v>8.1367999999999991</v>
      </c>
      <c r="R1097" s="176">
        <v>7.8489000000000004</v>
      </c>
      <c r="S1097" s="118"/>
    </row>
    <row r="1098" spans="1:19" x14ac:dyDescent="0.3">
      <c r="A1098" s="172" t="s">
        <v>1041</v>
      </c>
      <c r="B1098" s="172" t="s">
        <v>1053</v>
      </c>
      <c r="C1098" s="172">
        <v>102913</v>
      </c>
      <c r="D1098" s="175">
        <v>44158</v>
      </c>
      <c r="E1098" s="176">
        <v>32.780200000000001</v>
      </c>
      <c r="F1098" s="176">
        <v>4.3441000000000001</v>
      </c>
      <c r="G1098" s="176">
        <v>4.3441000000000001</v>
      </c>
      <c r="H1098" s="176">
        <v>6.1456</v>
      </c>
      <c r="I1098" s="176">
        <v>6.1944999999999997</v>
      </c>
      <c r="J1098" s="176">
        <v>5.0609999999999999</v>
      </c>
      <c r="K1098" s="176">
        <v>4.7773000000000003</v>
      </c>
      <c r="L1098" s="176">
        <v>5.4851999999999999</v>
      </c>
      <c r="M1098" s="176">
        <v>6.5881999999999996</v>
      </c>
      <c r="N1098" s="176">
        <v>6.5317999999999996</v>
      </c>
      <c r="O1098" s="176">
        <v>7.1742999999999997</v>
      </c>
      <c r="P1098" s="176">
        <v>7.3933</v>
      </c>
      <c r="Q1098" s="176">
        <v>7.8376000000000001</v>
      </c>
      <c r="R1098" s="176">
        <v>7.5857999999999999</v>
      </c>
      <c r="S1098" s="118"/>
    </row>
    <row r="1099" spans="1:19" x14ac:dyDescent="0.3">
      <c r="A1099" s="172" t="s">
        <v>1041</v>
      </c>
      <c r="B1099" s="172" t="s">
        <v>1054</v>
      </c>
      <c r="C1099" s="172">
        <v>133925</v>
      </c>
      <c r="D1099" s="175">
        <v>44158</v>
      </c>
      <c r="E1099" s="176">
        <v>15.6447</v>
      </c>
      <c r="F1099" s="176">
        <v>4.7457000000000003</v>
      </c>
      <c r="G1099" s="176">
        <v>4.7457000000000003</v>
      </c>
      <c r="H1099" s="176">
        <v>6.4973999999999998</v>
      </c>
      <c r="I1099" s="176">
        <v>7.1185</v>
      </c>
      <c r="J1099" s="176">
        <v>5.8616999999999999</v>
      </c>
      <c r="K1099" s="176">
        <v>5.5587</v>
      </c>
      <c r="L1099" s="176">
        <v>6.2542999999999997</v>
      </c>
      <c r="M1099" s="176">
        <v>7.1619999999999999</v>
      </c>
      <c r="N1099" s="176">
        <v>7.0902000000000003</v>
      </c>
      <c r="O1099" s="176">
        <v>7.8700999999999999</v>
      </c>
      <c r="P1099" s="176">
        <v>7.9553000000000003</v>
      </c>
      <c r="Q1099" s="176">
        <v>8.1498000000000008</v>
      </c>
      <c r="R1099" s="176">
        <v>8.3550000000000004</v>
      </c>
      <c r="S1099" s="118"/>
    </row>
    <row r="1100" spans="1:19" x14ac:dyDescent="0.3">
      <c r="A1100" s="172" t="s">
        <v>1041</v>
      </c>
      <c r="B1100" s="172" t="s">
        <v>1055</v>
      </c>
      <c r="C1100" s="172">
        <v>133926</v>
      </c>
      <c r="D1100" s="175">
        <v>44158</v>
      </c>
      <c r="E1100" s="176">
        <v>15.363300000000001</v>
      </c>
      <c r="F1100" s="176">
        <v>4.4363999999999999</v>
      </c>
      <c r="G1100" s="176">
        <v>4.4363999999999999</v>
      </c>
      <c r="H1100" s="176">
        <v>6.2351999999999999</v>
      </c>
      <c r="I1100" s="176">
        <v>6.8569000000000004</v>
      </c>
      <c r="J1100" s="176">
        <v>5.5980999999999996</v>
      </c>
      <c r="K1100" s="176">
        <v>5.2980999999999998</v>
      </c>
      <c r="L1100" s="176">
        <v>5.9805999999999999</v>
      </c>
      <c r="M1100" s="176">
        <v>6.8841999999999999</v>
      </c>
      <c r="N1100" s="176">
        <v>6.7954999999999997</v>
      </c>
      <c r="O1100" s="176">
        <v>7.5571000000000002</v>
      </c>
      <c r="P1100" s="176">
        <v>7.6176000000000004</v>
      </c>
      <c r="Q1100" s="176">
        <v>7.8068</v>
      </c>
      <c r="R1100" s="176">
        <v>8.0348000000000006</v>
      </c>
      <c r="S1100" s="118"/>
    </row>
    <row r="1101" spans="1:19" x14ac:dyDescent="0.3">
      <c r="A1101" s="172" t="s">
        <v>1041</v>
      </c>
      <c r="B1101" s="172" t="s">
        <v>1056</v>
      </c>
      <c r="C1101" s="172">
        <v>140220</v>
      </c>
      <c r="D1101" s="175">
        <v>44158</v>
      </c>
      <c r="E1101" s="176">
        <v>2062.1516000000001</v>
      </c>
      <c r="F1101" s="176">
        <v>6.1585999999999999</v>
      </c>
      <c r="G1101" s="176">
        <v>6.1585999999999999</v>
      </c>
      <c r="H1101" s="176">
        <v>6.3753000000000002</v>
      </c>
      <c r="I1101" s="176">
        <v>6.1853999999999996</v>
      </c>
      <c r="J1101" s="176">
        <v>5.1555</v>
      </c>
      <c r="K1101" s="176">
        <v>6.1647999999999996</v>
      </c>
      <c r="L1101" s="176">
        <v>-11.2424</v>
      </c>
      <c r="M1101" s="176">
        <v>-5.2641</v>
      </c>
      <c r="N1101" s="176">
        <v>-2.3437999999999999</v>
      </c>
      <c r="O1101" s="176">
        <v>0.20930000000000001</v>
      </c>
      <c r="P1101" s="176">
        <v>3.0916000000000001</v>
      </c>
      <c r="Q1101" s="176">
        <v>4.0580999999999996</v>
      </c>
      <c r="R1101" s="176">
        <v>-3.1989000000000001</v>
      </c>
      <c r="S1101" s="118"/>
    </row>
    <row r="1102" spans="1:19" x14ac:dyDescent="0.3">
      <c r="A1102" s="172" t="s">
        <v>1041</v>
      </c>
      <c r="B1102" s="172" t="s">
        <v>1057</v>
      </c>
      <c r="C1102" s="172">
        <v>140207</v>
      </c>
      <c r="D1102" s="175">
        <v>44158</v>
      </c>
      <c r="E1102" s="176">
        <v>1994.5571</v>
      </c>
      <c r="F1102" s="176">
        <v>5.3581000000000003</v>
      </c>
      <c r="G1102" s="176">
        <v>5.3581000000000003</v>
      </c>
      <c r="H1102" s="176">
        <v>5.5739999999999998</v>
      </c>
      <c r="I1102" s="176">
        <v>5.3834</v>
      </c>
      <c r="J1102" s="176">
        <v>4.3522999999999996</v>
      </c>
      <c r="K1102" s="176">
        <v>5.3529999999999998</v>
      </c>
      <c r="L1102" s="176">
        <v>-11.995200000000001</v>
      </c>
      <c r="M1102" s="176">
        <v>-6.0312000000000001</v>
      </c>
      <c r="N1102" s="176">
        <v>-3.1223999999999998</v>
      </c>
      <c r="O1102" s="176">
        <v>-0.57599999999999996</v>
      </c>
      <c r="P1102" s="176">
        <v>2.4881000000000002</v>
      </c>
      <c r="Q1102" s="176">
        <v>5.0998999999999999</v>
      </c>
      <c r="R1102" s="176">
        <v>-3.9693999999999998</v>
      </c>
      <c r="S1102" s="118"/>
    </row>
    <row r="1103" spans="1:19" x14ac:dyDescent="0.3">
      <c r="A1103" s="172" t="s">
        <v>1041</v>
      </c>
      <c r="B1103" s="172" t="s">
        <v>1058</v>
      </c>
      <c r="C1103" s="172">
        <v>100503</v>
      </c>
      <c r="D1103" s="175">
        <v>44158</v>
      </c>
      <c r="E1103" s="176">
        <v>40.933314307970598</v>
      </c>
      <c r="F1103" s="176">
        <v>-1.0761000000000001</v>
      </c>
      <c r="G1103" s="176">
        <v>-1.0761000000000001</v>
      </c>
      <c r="H1103" s="176">
        <v>11.190899999999999</v>
      </c>
      <c r="I1103" s="176">
        <v>13.0047</v>
      </c>
      <c r="J1103" s="176">
        <v>13.542999999999999</v>
      </c>
      <c r="K1103" s="176">
        <v>11.6106</v>
      </c>
      <c r="L1103" s="176">
        <v>12.6752</v>
      </c>
      <c r="M1103" s="176">
        <v>5.4850000000000003</v>
      </c>
      <c r="N1103" s="176">
        <v>-2.5205000000000002</v>
      </c>
      <c r="O1103" s="176">
        <v>2.7090000000000001</v>
      </c>
      <c r="P1103" s="176">
        <v>4.2468000000000004</v>
      </c>
      <c r="Q1103" s="176">
        <v>7.0076999999999998</v>
      </c>
      <c r="R1103" s="176">
        <v>1.2949999999999999</v>
      </c>
      <c r="S1103" s="118"/>
    </row>
    <row r="1104" spans="1:19" x14ac:dyDescent="0.3">
      <c r="A1104" s="172" t="s">
        <v>1041</v>
      </c>
      <c r="B1104" s="172" t="s">
        <v>1059</v>
      </c>
      <c r="C1104" s="172">
        <v>118528</v>
      </c>
      <c r="D1104" s="175">
        <v>44158</v>
      </c>
      <c r="E1104" s="176">
        <v>16.1824251362011</v>
      </c>
      <c r="F1104" s="176">
        <v>-0.69379999999999997</v>
      </c>
      <c r="G1104" s="176">
        <v>-0.69379999999999997</v>
      </c>
      <c r="H1104" s="176">
        <v>11.554399999999999</v>
      </c>
      <c r="I1104" s="176">
        <v>13.375299999999999</v>
      </c>
      <c r="J1104" s="176">
        <v>13.916499999999999</v>
      </c>
      <c r="K1104" s="176">
        <v>11.980600000000001</v>
      </c>
      <c r="L1104" s="176">
        <v>13.058</v>
      </c>
      <c r="M1104" s="176">
        <v>5.8577000000000004</v>
      </c>
      <c r="N1104" s="176">
        <v>-2.1600999999999999</v>
      </c>
      <c r="O1104" s="176">
        <v>3.1171000000000002</v>
      </c>
      <c r="P1104" s="176">
        <v>4.6477000000000004</v>
      </c>
      <c r="Q1104" s="176">
        <v>5.8010000000000002</v>
      </c>
      <c r="R1104" s="176">
        <v>1.7015</v>
      </c>
      <c r="S1104" s="118"/>
    </row>
    <row r="1105" spans="1:19" x14ac:dyDescent="0.3">
      <c r="A1105" s="172" t="s">
        <v>1041</v>
      </c>
      <c r="B1105" s="172" t="s">
        <v>1060</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1041</v>
      </c>
      <c r="B1106" s="172" t="s">
        <v>1061</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1041</v>
      </c>
      <c r="B1107" s="172" t="s">
        <v>1062</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1041</v>
      </c>
      <c r="B1108" s="172" t="s">
        <v>1063</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1041</v>
      </c>
      <c r="B1109" s="172" t="s">
        <v>1064</v>
      </c>
      <c r="C1109" s="172">
        <v>102452</v>
      </c>
      <c r="D1109" s="175">
        <v>44158</v>
      </c>
      <c r="E1109" s="176">
        <v>44.454000000000001</v>
      </c>
      <c r="F1109" s="176">
        <v>4.7092999999999998</v>
      </c>
      <c r="G1109" s="176">
        <v>4.7092999999999998</v>
      </c>
      <c r="H1109" s="176">
        <v>7.8334000000000001</v>
      </c>
      <c r="I1109" s="176">
        <v>8.5731000000000002</v>
      </c>
      <c r="J1109" s="176">
        <v>7.0663</v>
      </c>
      <c r="K1109" s="176">
        <v>7.0877999999999997</v>
      </c>
      <c r="L1109" s="176">
        <v>8.5837000000000003</v>
      </c>
      <c r="M1109" s="176">
        <v>8.2659000000000002</v>
      </c>
      <c r="N1109" s="176">
        <v>7.9671000000000003</v>
      </c>
      <c r="O1109" s="176">
        <v>7.3935000000000004</v>
      </c>
      <c r="P1109" s="176">
        <v>7.5026999999999999</v>
      </c>
      <c r="Q1109" s="176">
        <v>7.3516000000000004</v>
      </c>
      <c r="R1109" s="176">
        <v>8.2003000000000004</v>
      </c>
      <c r="S1109" s="118"/>
    </row>
    <row r="1110" spans="1:19" x14ac:dyDescent="0.3">
      <c r="A1110" s="172" t="s">
        <v>1041</v>
      </c>
      <c r="B1110" s="172" t="s">
        <v>1065</v>
      </c>
      <c r="C1110" s="172">
        <v>118942</v>
      </c>
      <c r="D1110" s="175">
        <v>44158</v>
      </c>
      <c r="E1110" s="176">
        <v>46.888300000000001</v>
      </c>
      <c r="F1110" s="176">
        <v>5.3216999999999999</v>
      </c>
      <c r="G1110" s="176">
        <v>5.3216999999999999</v>
      </c>
      <c r="H1110" s="176">
        <v>8.4344000000000001</v>
      </c>
      <c r="I1110" s="176">
        <v>9.1732999999999993</v>
      </c>
      <c r="J1110" s="176">
        <v>7.6708999999999996</v>
      </c>
      <c r="K1110" s="176">
        <v>7.6997999999999998</v>
      </c>
      <c r="L1110" s="176">
        <v>9.2114999999999991</v>
      </c>
      <c r="M1110" s="176">
        <v>8.9045000000000005</v>
      </c>
      <c r="N1110" s="176">
        <v>8.6159999999999997</v>
      </c>
      <c r="O1110" s="176">
        <v>8.0546000000000006</v>
      </c>
      <c r="P1110" s="176">
        <v>8.2072000000000003</v>
      </c>
      <c r="Q1110" s="176">
        <v>8.4791000000000007</v>
      </c>
      <c r="R1110" s="176">
        <v>8.8503000000000007</v>
      </c>
      <c r="S1110" s="118"/>
    </row>
    <row r="1111" spans="1:19" x14ac:dyDescent="0.3">
      <c r="A1111" s="172" t="s">
        <v>1041</v>
      </c>
      <c r="B1111" s="172" t="s">
        <v>1066</v>
      </c>
      <c r="C1111" s="172">
        <v>104344</v>
      </c>
      <c r="D1111" s="175">
        <v>44158</v>
      </c>
      <c r="E1111" s="176">
        <v>16.0489</v>
      </c>
      <c r="F1111" s="176">
        <v>3.109</v>
      </c>
      <c r="G1111" s="176">
        <v>3.109</v>
      </c>
      <c r="H1111" s="176">
        <v>5.4436999999999998</v>
      </c>
      <c r="I1111" s="176">
        <v>6.3019999999999996</v>
      </c>
      <c r="J1111" s="176">
        <v>4.8620999999999999</v>
      </c>
      <c r="K1111" s="176">
        <v>4.9794</v>
      </c>
      <c r="L1111" s="176">
        <v>22.110399999999998</v>
      </c>
      <c r="M1111" s="176">
        <v>2.8563000000000001</v>
      </c>
      <c r="N1111" s="176">
        <v>3.4018999999999999</v>
      </c>
      <c r="O1111" s="176">
        <v>2.3811</v>
      </c>
      <c r="P1111" s="176">
        <v>4.2534000000000001</v>
      </c>
      <c r="Q1111" s="176">
        <v>3.4089</v>
      </c>
      <c r="R1111" s="176">
        <v>0.60760000000000003</v>
      </c>
      <c r="S1111" s="118"/>
    </row>
    <row r="1112" spans="1:19" x14ac:dyDescent="0.3">
      <c r="A1112" s="172" t="s">
        <v>1041</v>
      </c>
      <c r="B1112" s="172" t="s">
        <v>1067</v>
      </c>
      <c r="C1112" s="172">
        <v>120066</v>
      </c>
      <c r="D1112" s="175">
        <v>44158</v>
      </c>
      <c r="E1112" s="176">
        <v>17.013400000000001</v>
      </c>
      <c r="F1112" s="176">
        <v>3.8628999999999998</v>
      </c>
      <c r="G1112" s="176">
        <v>3.8628999999999998</v>
      </c>
      <c r="H1112" s="176">
        <v>6.2537000000000003</v>
      </c>
      <c r="I1112" s="176">
        <v>7.1143999999999998</v>
      </c>
      <c r="J1112" s="176">
        <v>5.6744000000000003</v>
      </c>
      <c r="K1112" s="176">
        <v>5.8072999999999997</v>
      </c>
      <c r="L1112" s="176">
        <v>23.027899999999999</v>
      </c>
      <c r="M1112" s="176">
        <v>3.6953</v>
      </c>
      <c r="N1112" s="176">
        <v>4.2484999999999999</v>
      </c>
      <c r="O1112" s="176">
        <v>3.2080000000000002</v>
      </c>
      <c r="P1112" s="176">
        <v>5.0997000000000003</v>
      </c>
      <c r="Q1112" s="176">
        <v>6.6516999999999999</v>
      </c>
      <c r="R1112" s="176">
        <v>1.4238</v>
      </c>
      <c r="S1112" s="118"/>
    </row>
    <row r="1113" spans="1:19" x14ac:dyDescent="0.3">
      <c r="A1113" s="172" t="s">
        <v>1041</v>
      </c>
      <c r="B1113" s="172" t="s">
        <v>1068</v>
      </c>
      <c r="C1113" s="172">
        <v>101619</v>
      </c>
      <c r="D1113" s="175">
        <v>44158</v>
      </c>
      <c r="E1113" s="176">
        <v>410.98070000000001</v>
      </c>
      <c r="F1113" s="176">
        <v>5.4702999999999999</v>
      </c>
      <c r="G1113" s="176">
        <v>5.4702999999999999</v>
      </c>
      <c r="H1113" s="176">
        <v>8.9019999999999992</v>
      </c>
      <c r="I1113" s="176">
        <v>8.8897999999999993</v>
      </c>
      <c r="J1113" s="176">
        <v>6.9401999999999999</v>
      </c>
      <c r="K1113" s="176">
        <v>7.2922000000000002</v>
      </c>
      <c r="L1113" s="176">
        <v>8.6826000000000008</v>
      </c>
      <c r="M1113" s="176">
        <v>8.4010999999999996</v>
      </c>
      <c r="N1113" s="176">
        <v>8.3068000000000008</v>
      </c>
      <c r="O1113" s="176">
        <v>8.0433000000000003</v>
      </c>
      <c r="P1113" s="176">
        <v>8.1251999999999995</v>
      </c>
      <c r="Q1113" s="176">
        <v>8.0891999999999999</v>
      </c>
      <c r="R1113" s="176">
        <v>8.7411999999999992</v>
      </c>
      <c r="S1113" s="118"/>
    </row>
    <row r="1114" spans="1:19" x14ac:dyDescent="0.3">
      <c r="A1114" s="172" t="s">
        <v>1041</v>
      </c>
      <c r="B1114" s="172" t="s">
        <v>1069</v>
      </c>
      <c r="C1114" s="172">
        <v>120398</v>
      </c>
      <c r="D1114" s="175">
        <v>44158</v>
      </c>
      <c r="E1114" s="176">
        <v>414.4622</v>
      </c>
      <c r="F1114" s="176">
        <v>5.5800999999999998</v>
      </c>
      <c r="G1114" s="176">
        <v>5.5800999999999998</v>
      </c>
      <c r="H1114" s="176">
        <v>9.0120000000000005</v>
      </c>
      <c r="I1114" s="176">
        <v>9.0005000000000006</v>
      </c>
      <c r="J1114" s="176">
        <v>7.0506000000000002</v>
      </c>
      <c r="K1114" s="176">
        <v>7.4040999999999997</v>
      </c>
      <c r="L1114" s="176">
        <v>8.7928999999999995</v>
      </c>
      <c r="M1114" s="176">
        <v>8.5079999999999991</v>
      </c>
      <c r="N1114" s="176">
        <v>8.4128000000000007</v>
      </c>
      <c r="O1114" s="176">
        <v>8.1740999999999993</v>
      </c>
      <c r="P1114" s="176">
        <v>8.2575000000000003</v>
      </c>
      <c r="Q1114" s="176">
        <v>8.6975999999999996</v>
      </c>
      <c r="R1114" s="176">
        <v>8.86</v>
      </c>
      <c r="S1114" s="118"/>
    </row>
    <row r="1115" spans="1:19" x14ac:dyDescent="0.3">
      <c r="A1115" s="172" t="s">
        <v>1041</v>
      </c>
      <c r="B1115" s="172" t="s">
        <v>1070</v>
      </c>
      <c r="C1115" s="172">
        <v>118371</v>
      </c>
      <c r="D1115" s="175">
        <v>44158</v>
      </c>
      <c r="E1115" s="176">
        <v>30.3123</v>
      </c>
      <c r="F1115" s="176">
        <v>3.8946000000000001</v>
      </c>
      <c r="G1115" s="176">
        <v>3.8946000000000001</v>
      </c>
      <c r="H1115" s="176">
        <v>6.6348000000000003</v>
      </c>
      <c r="I1115" s="176">
        <v>7.3573000000000004</v>
      </c>
      <c r="J1115" s="176">
        <v>5.4946000000000002</v>
      </c>
      <c r="K1115" s="176">
        <v>5.3635999999999999</v>
      </c>
      <c r="L1115" s="176">
        <v>6.6647999999999996</v>
      </c>
      <c r="M1115" s="176">
        <v>7.3442999999999996</v>
      </c>
      <c r="N1115" s="176">
        <v>7.3005000000000004</v>
      </c>
      <c r="O1115" s="176">
        <v>7.7515000000000001</v>
      </c>
      <c r="P1115" s="176">
        <v>7.9151999999999996</v>
      </c>
      <c r="Q1115" s="176">
        <v>8.4594000000000005</v>
      </c>
      <c r="R1115" s="176">
        <v>8.1926000000000005</v>
      </c>
      <c r="S1115" s="118"/>
    </row>
    <row r="1116" spans="1:19" x14ac:dyDescent="0.3">
      <c r="A1116" s="172" t="s">
        <v>1041</v>
      </c>
      <c r="B1116" s="172" t="s">
        <v>1071</v>
      </c>
      <c r="C1116" s="172">
        <v>108632</v>
      </c>
      <c r="D1116" s="175">
        <v>44158</v>
      </c>
      <c r="E1116" s="176">
        <v>29.925799999999999</v>
      </c>
      <c r="F1116" s="176">
        <v>3.6602000000000001</v>
      </c>
      <c r="G1116" s="176">
        <v>3.6602000000000001</v>
      </c>
      <c r="H1116" s="176">
        <v>6.4146000000000001</v>
      </c>
      <c r="I1116" s="176">
        <v>7.1372</v>
      </c>
      <c r="J1116" s="176">
        <v>5.2721</v>
      </c>
      <c r="K1116" s="176">
        <v>5.1379000000000001</v>
      </c>
      <c r="L1116" s="176">
        <v>6.4355000000000002</v>
      </c>
      <c r="M1116" s="176">
        <v>7.1125999999999996</v>
      </c>
      <c r="N1116" s="176">
        <v>7.0640999999999998</v>
      </c>
      <c r="O1116" s="176">
        <v>7.5185000000000004</v>
      </c>
      <c r="P1116" s="176">
        <v>7.7102000000000004</v>
      </c>
      <c r="Q1116" s="176">
        <v>7.6551</v>
      </c>
      <c r="R1116" s="176">
        <v>7.9671000000000003</v>
      </c>
      <c r="S1116" s="118"/>
    </row>
    <row r="1117" spans="1:19" x14ac:dyDescent="0.3">
      <c r="A1117" s="172" t="s">
        <v>1041</v>
      </c>
      <c r="B1117" s="172" t="s">
        <v>1072</v>
      </c>
      <c r="C1117" s="172">
        <v>104726</v>
      </c>
      <c r="D1117" s="175">
        <v>44158</v>
      </c>
      <c r="E1117" s="176">
        <v>2934.4416000000001</v>
      </c>
      <c r="F1117" s="176">
        <v>2.7582</v>
      </c>
      <c r="G1117" s="176">
        <v>2.7582</v>
      </c>
      <c r="H1117" s="176">
        <v>6.4042000000000003</v>
      </c>
      <c r="I1117" s="176">
        <v>6.7606000000000002</v>
      </c>
      <c r="J1117" s="176">
        <v>5.4794999999999998</v>
      </c>
      <c r="K1117" s="176">
        <v>5.3230000000000004</v>
      </c>
      <c r="L1117" s="176">
        <v>6.5982000000000003</v>
      </c>
      <c r="M1117" s="176">
        <v>7.4371999999999998</v>
      </c>
      <c r="N1117" s="176">
        <v>7.2714999999999996</v>
      </c>
      <c r="O1117" s="176">
        <v>7.7190000000000003</v>
      </c>
      <c r="P1117" s="176">
        <v>7.6493000000000002</v>
      </c>
      <c r="Q1117" s="176">
        <v>8.0765999999999991</v>
      </c>
      <c r="R1117" s="176">
        <v>8.4041999999999994</v>
      </c>
      <c r="S1117" s="118"/>
    </row>
    <row r="1118" spans="1:19" x14ac:dyDescent="0.3">
      <c r="A1118" s="172" t="s">
        <v>1041</v>
      </c>
      <c r="B1118" s="172" t="s">
        <v>1073</v>
      </c>
      <c r="C1118" s="172">
        <v>120570</v>
      </c>
      <c r="D1118" s="175">
        <v>44158</v>
      </c>
      <c r="E1118" s="176">
        <v>3016.4423000000002</v>
      </c>
      <c r="F1118" s="176">
        <v>3.0880000000000001</v>
      </c>
      <c r="G1118" s="176">
        <v>3.0880000000000001</v>
      </c>
      <c r="H1118" s="176">
        <v>6.7347999999999999</v>
      </c>
      <c r="I1118" s="176">
        <v>7.0914000000000001</v>
      </c>
      <c r="J1118" s="176">
        <v>5.7542999999999997</v>
      </c>
      <c r="K1118" s="176">
        <v>5.6557000000000004</v>
      </c>
      <c r="L1118" s="176">
        <v>6.9321999999999999</v>
      </c>
      <c r="M1118" s="176">
        <v>7.7689000000000004</v>
      </c>
      <c r="N1118" s="176">
        <v>7.6047000000000002</v>
      </c>
      <c r="O1118" s="176">
        <v>8.0455000000000005</v>
      </c>
      <c r="P1118" s="176">
        <v>8.0326000000000004</v>
      </c>
      <c r="Q1118" s="176">
        <v>8.4517000000000007</v>
      </c>
      <c r="R1118" s="176">
        <v>8.7344000000000008</v>
      </c>
      <c r="S1118" s="118"/>
    </row>
    <row r="1119" spans="1:19" x14ac:dyDescent="0.3">
      <c r="A1119" s="172" t="s">
        <v>1041</v>
      </c>
      <c r="B1119" s="172" t="s">
        <v>1074</v>
      </c>
      <c r="C1119" s="172">
        <v>143607</v>
      </c>
      <c r="D1119" s="175">
        <v>44158</v>
      </c>
      <c r="E1119" s="176">
        <v>28.9391</v>
      </c>
      <c r="F1119" s="176">
        <v>2.2707000000000002</v>
      </c>
      <c r="G1119" s="176">
        <v>2.2707000000000002</v>
      </c>
      <c r="H1119" s="176">
        <v>5.2164999999999999</v>
      </c>
      <c r="I1119" s="176">
        <v>5.5795000000000003</v>
      </c>
      <c r="J1119" s="176">
        <v>4.5416999999999996</v>
      </c>
      <c r="K1119" s="176">
        <v>4.7619999999999996</v>
      </c>
      <c r="L1119" s="176">
        <v>45.997</v>
      </c>
      <c r="M1119" s="176">
        <v>33.064599999999999</v>
      </c>
      <c r="N1119" s="176">
        <v>26.898299999999999</v>
      </c>
      <c r="O1119" s="176">
        <v>6.1121999999999996</v>
      </c>
      <c r="P1119" s="176">
        <v>6.7781000000000002</v>
      </c>
      <c r="Q1119" s="176">
        <v>7.7889999999999997</v>
      </c>
      <c r="R1119" s="176">
        <v>5.9466000000000001</v>
      </c>
      <c r="S1119" s="118"/>
    </row>
    <row r="1120" spans="1:19" x14ac:dyDescent="0.3">
      <c r="A1120" s="172" t="s">
        <v>1041</v>
      </c>
      <c r="B1120" s="172" t="s">
        <v>1075</v>
      </c>
      <c r="C1120" s="172">
        <v>143612</v>
      </c>
      <c r="D1120" s="175">
        <v>44158</v>
      </c>
      <c r="E1120" s="176">
        <v>29.183399999999999</v>
      </c>
      <c r="F1120" s="176">
        <v>2.3767999999999998</v>
      </c>
      <c r="G1120" s="176">
        <v>2.3767999999999998</v>
      </c>
      <c r="H1120" s="176">
        <v>5.3106999999999998</v>
      </c>
      <c r="I1120" s="176">
        <v>5.6763000000000003</v>
      </c>
      <c r="J1120" s="176">
        <v>4.6417999999999999</v>
      </c>
      <c r="K1120" s="176">
        <v>4.8620999999999999</v>
      </c>
      <c r="L1120" s="176">
        <v>46.120600000000003</v>
      </c>
      <c r="M1120" s="176">
        <v>33.189</v>
      </c>
      <c r="N1120" s="176">
        <v>27.024899999999999</v>
      </c>
      <c r="O1120" s="176">
        <v>6.2192999999999996</v>
      </c>
      <c r="P1120" s="176">
        <v>6.8952999999999998</v>
      </c>
      <c r="Q1120" s="176">
        <v>7.6660000000000004</v>
      </c>
      <c r="R1120" s="176">
        <v>6.0537999999999998</v>
      </c>
      <c r="S1120" s="118"/>
    </row>
    <row r="1121" spans="1:19" x14ac:dyDescent="0.3">
      <c r="A1121" s="172" t="s">
        <v>1041</v>
      </c>
      <c r="B1121" s="172" t="s">
        <v>1076</v>
      </c>
      <c r="C1121" s="172">
        <v>133805</v>
      </c>
      <c r="D1121" s="175">
        <v>44158</v>
      </c>
      <c r="E1121" s="176">
        <v>2605.4409999999998</v>
      </c>
      <c r="F1121" s="176">
        <v>4.2477</v>
      </c>
      <c r="G1121" s="176">
        <v>4.2477</v>
      </c>
      <c r="H1121" s="176">
        <v>7.3997999999999999</v>
      </c>
      <c r="I1121" s="176">
        <v>7.1196000000000002</v>
      </c>
      <c r="J1121" s="176">
        <v>6.3605999999999998</v>
      </c>
      <c r="K1121" s="176">
        <v>6.7515999999999998</v>
      </c>
      <c r="L1121" s="176">
        <v>8.5405999999999995</v>
      </c>
      <c r="M1121" s="176">
        <v>8.1867000000000001</v>
      </c>
      <c r="N1121" s="176">
        <v>8.1872000000000007</v>
      </c>
      <c r="O1121" s="176">
        <v>7.8708</v>
      </c>
      <c r="P1121" s="176">
        <v>8.0257000000000005</v>
      </c>
      <c r="Q1121" s="176">
        <v>7.8151000000000002</v>
      </c>
      <c r="R1121" s="176">
        <v>8.4717000000000002</v>
      </c>
      <c r="S1121" s="118"/>
    </row>
    <row r="1122" spans="1:19" x14ac:dyDescent="0.3">
      <c r="A1122" s="172" t="s">
        <v>1041</v>
      </c>
      <c r="B1122" s="172" t="s">
        <v>1077</v>
      </c>
      <c r="C1122" s="172">
        <v>133810</v>
      </c>
      <c r="D1122" s="175">
        <v>44158</v>
      </c>
      <c r="E1122" s="176">
        <v>2742.3620999999998</v>
      </c>
      <c r="F1122" s="176">
        <v>5.0274000000000001</v>
      </c>
      <c r="G1122" s="176">
        <v>5.0274000000000001</v>
      </c>
      <c r="H1122" s="176">
        <v>8.1786999999999992</v>
      </c>
      <c r="I1122" s="176">
        <v>7.8998999999999997</v>
      </c>
      <c r="J1122" s="176">
        <v>7.1383000000000001</v>
      </c>
      <c r="K1122" s="176">
        <v>7.5301999999999998</v>
      </c>
      <c r="L1122" s="176">
        <v>9.3276000000000003</v>
      </c>
      <c r="M1122" s="176">
        <v>8.9885000000000002</v>
      </c>
      <c r="N1122" s="176">
        <v>9.0065000000000008</v>
      </c>
      <c r="O1122" s="176">
        <v>8.6770999999999994</v>
      </c>
      <c r="P1122" s="176">
        <v>8.8369</v>
      </c>
      <c r="Q1122" s="176">
        <v>8.9329000000000001</v>
      </c>
      <c r="R1122" s="176">
        <v>9.2864000000000004</v>
      </c>
      <c r="S1122" s="118"/>
    </row>
    <row r="1123" spans="1:19" x14ac:dyDescent="0.3">
      <c r="A1123" s="172" t="s">
        <v>1041</v>
      </c>
      <c r="B1123" s="172" t="s">
        <v>1078</v>
      </c>
      <c r="C1123" s="172">
        <v>119809</v>
      </c>
      <c r="D1123" s="175">
        <v>44158</v>
      </c>
      <c r="E1123" s="176">
        <v>22.5867</v>
      </c>
      <c r="F1123" s="176">
        <v>5.2812000000000001</v>
      </c>
      <c r="G1123" s="176">
        <v>5.2812000000000001</v>
      </c>
      <c r="H1123" s="176">
        <v>7.0755999999999997</v>
      </c>
      <c r="I1123" s="176">
        <v>7.7218999999999998</v>
      </c>
      <c r="J1123" s="176">
        <v>6.3890000000000002</v>
      </c>
      <c r="K1123" s="176">
        <v>6.7850999999999999</v>
      </c>
      <c r="L1123" s="176">
        <v>12.055999999999999</v>
      </c>
      <c r="M1123" s="176">
        <v>7.2939999999999996</v>
      </c>
      <c r="N1123" s="176">
        <v>7.7412000000000001</v>
      </c>
      <c r="O1123" s="176">
        <v>6.7190000000000003</v>
      </c>
      <c r="P1123" s="176">
        <v>7.8338999999999999</v>
      </c>
      <c r="Q1123" s="176">
        <v>8.3735999999999997</v>
      </c>
      <c r="R1123" s="176">
        <v>6.9554</v>
      </c>
      <c r="S1123" s="118"/>
    </row>
    <row r="1124" spans="1:19" x14ac:dyDescent="0.3">
      <c r="A1124" s="172" t="s">
        <v>1041</v>
      </c>
      <c r="B1124" s="172" t="s">
        <v>1079</v>
      </c>
      <c r="C1124" s="172">
        <v>118133</v>
      </c>
      <c r="D1124" s="175">
        <v>44158</v>
      </c>
      <c r="E1124" s="176">
        <v>21.937200000000001</v>
      </c>
      <c r="F1124" s="176">
        <v>4.6050000000000004</v>
      </c>
      <c r="G1124" s="176">
        <v>4.6050000000000004</v>
      </c>
      <c r="H1124" s="176">
        <v>6.4337</v>
      </c>
      <c r="I1124" s="176">
        <v>7.0667</v>
      </c>
      <c r="J1124" s="176">
        <v>5.7331000000000003</v>
      </c>
      <c r="K1124" s="176">
        <v>6.1257000000000001</v>
      </c>
      <c r="L1124" s="176">
        <v>11.414</v>
      </c>
      <c r="M1124" s="176">
        <v>6.6890000000000001</v>
      </c>
      <c r="N1124" s="176">
        <v>7.141</v>
      </c>
      <c r="O1124" s="176">
        <v>6.1864999999999997</v>
      </c>
      <c r="P1124" s="176">
        <v>7.3658000000000001</v>
      </c>
      <c r="Q1124" s="176">
        <v>8.1914999999999996</v>
      </c>
      <c r="R1124" s="176">
        <v>6.3948999999999998</v>
      </c>
      <c r="S1124" s="118"/>
    </row>
    <row r="1125" spans="1:19" x14ac:dyDescent="0.3">
      <c r="A1125" s="172" t="s">
        <v>1041</v>
      </c>
      <c r="B1125" s="172" t="s">
        <v>1080</v>
      </c>
      <c r="C1125" s="172">
        <v>101830</v>
      </c>
      <c r="D1125" s="175">
        <v>44158</v>
      </c>
      <c r="E1125" s="176">
        <v>30.8872</v>
      </c>
      <c r="F1125" s="176">
        <v>3.9009</v>
      </c>
      <c r="G1125" s="176">
        <v>3.9009</v>
      </c>
      <c r="H1125" s="176">
        <v>5.8826000000000001</v>
      </c>
      <c r="I1125" s="176">
        <v>5.6760999999999999</v>
      </c>
      <c r="J1125" s="176">
        <v>4.8997000000000002</v>
      </c>
      <c r="K1125" s="176">
        <v>4.8715000000000002</v>
      </c>
      <c r="L1125" s="176">
        <v>7.9522000000000004</v>
      </c>
      <c r="M1125" s="176">
        <v>7.3536000000000001</v>
      </c>
      <c r="N1125" s="176">
        <v>7.1369999999999996</v>
      </c>
      <c r="O1125" s="176">
        <v>5.9351000000000003</v>
      </c>
      <c r="P1125" s="176">
        <v>6.5484</v>
      </c>
      <c r="Q1125" s="176">
        <v>6.6623999999999999</v>
      </c>
      <c r="R1125" s="176">
        <v>5.5865999999999998</v>
      </c>
      <c r="S1125" s="118"/>
    </row>
    <row r="1126" spans="1:19" x14ac:dyDescent="0.3">
      <c r="A1126" s="172" t="s">
        <v>1041</v>
      </c>
      <c r="B1126" s="172" t="s">
        <v>1081</v>
      </c>
      <c r="C1126" s="172">
        <v>120315</v>
      </c>
      <c r="D1126" s="175">
        <v>44158</v>
      </c>
      <c r="E1126" s="176">
        <v>32.565800000000003</v>
      </c>
      <c r="F1126" s="176">
        <v>4.4474999999999998</v>
      </c>
      <c r="G1126" s="176">
        <v>4.4474999999999998</v>
      </c>
      <c r="H1126" s="176">
        <v>6.4335000000000004</v>
      </c>
      <c r="I1126" s="176">
        <v>6.2354000000000003</v>
      </c>
      <c r="J1126" s="176">
        <v>5.4301000000000004</v>
      </c>
      <c r="K1126" s="176">
        <v>5.4223999999999997</v>
      </c>
      <c r="L1126" s="176">
        <v>8.5227000000000004</v>
      </c>
      <c r="M1126" s="176">
        <v>7.9349999999999996</v>
      </c>
      <c r="N1126" s="176">
        <v>7.69</v>
      </c>
      <c r="O1126" s="176">
        <v>6.4856999999999996</v>
      </c>
      <c r="P1126" s="176">
        <v>7.2264999999999997</v>
      </c>
      <c r="Q1126" s="176">
        <v>7.8825000000000003</v>
      </c>
      <c r="R1126" s="176">
        <v>6.1430999999999996</v>
      </c>
      <c r="S1126" s="118"/>
    </row>
    <row r="1127" spans="1:19" x14ac:dyDescent="0.3">
      <c r="A1127" s="172" t="s">
        <v>1041</v>
      </c>
      <c r="B1127" s="172" t="s">
        <v>1082</v>
      </c>
      <c r="C1127" s="172">
        <v>140613</v>
      </c>
      <c r="D1127" s="175">
        <v>44158</v>
      </c>
      <c r="E1127" s="176">
        <v>1327.5293999999999</v>
      </c>
      <c r="F1127" s="176">
        <v>4.7355</v>
      </c>
      <c r="G1127" s="176">
        <v>4.7355</v>
      </c>
      <c r="H1127" s="176">
        <v>6.1356000000000002</v>
      </c>
      <c r="I1127" s="176">
        <v>6.4291</v>
      </c>
      <c r="J1127" s="176">
        <v>5.5223000000000004</v>
      </c>
      <c r="K1127" s="176">
        <v>6.1382000000000003</v>
      </c>
      <c r="L1127" s="176">
        <v>6.9379999999999997</v>
      </c>
      <c r="M1127" s="176">
        <v>7.3262999999999998</v>
      </c>
      <c r="N1127" s="176">
        <v>7.4256000000000002</v>
      </c>
      <c r="O1127" s="176">
        <v>7.8970000000000002</v>
      </c>
      <c r="P1127" s="176"/>
      <c r="Q1127" s="176">
        <v>7.7991000000000001</v>
      </c>
      <c r="R1127" s="176">
        <v>8.3183000000000007</v>
      </c>
      <c r="S1127" s="118"/>
    </row>
    <row r="1128" spans="1:19" x14ac:dyDescent="0.3">
      <c r="A1128" s="172" t="s">
        <v>1041</v>
      </c>
      <c r="B1128" s="172" t="s">
        <v>1083</v>
      </c>
      <c r="C1128" s="172">
        <v>140620</v>
      </c>
      <c r="D1128" s="175">
        <v>44158</v>
      </c>
      <c r="E1128" s="176">
        <v>1283.6373000000001</v>
      </c>
      <c r="F1128" s="176">
        <v>3.9177</v>
      </c>
      <c r="G1128" s="176">
        <v>3.9177</v>
      </c>
      <c r="H1128" s="176">
        <v>5.3154000000000003</v>
      </c>
      <c r="I1128" s="176">
        <v>5.6079999999999997</v>
      </c>
      <c r="J1128" s="176">
        <v>4.6997999999999998</v>
      </c>
      <c r="K1128" s="176">
        <v>5.3068999999999997</v>
      </c>
      <c r="L1128" s="176">
        <v>6.0917000000000003</v>
      </c>
      <c r="M1128" s="176">
        <v>6.4642999999999997</v>
      </c>
      <c r="N1128" s="176">
        <v>6.5494000000000003</v>
      </c>
      <c r="O1128" s="176">
        <v>6.9612999999999996</v>
      </c>
      <c r="P1128" s="176"/>
      <c r="Q1128" s="176">
        <v>6.8426999999999998</v>
      </c>
      <c r="R1128" s="176">
        <v>7.4451999999999998</v>
      </c>
      <c r="S1128" s="118"/>
    </row>
    <row r="1129" spans="1:19" x14ac:dyDescent="0.3">
      <c r="A1129" s="172" t="s">
        <v>1041</v>
      </c>
      <c r="B1129" s="172" t="s">
        <v>1084</v>
      </c>
      <c r="C1129" s="172">
        <v>118840</v>
      </c>
      <c r="D1129" s="175">
        <v>44158</v>
      </c>
      <c r="E1129" s="176">
        <v>1869.4186999999999</v>
      </c>
      <c r="F1129" s="176">
        <v>4.3601000000000001</v>
      </c>
      <c r="G1129" s="176">
        <v>4.3601000000000001</v>
      </c>
      <c r="H1129" s="176">
        <v>7.1172000000000004</v>
      </c>
      <c r="I1129" s="176">
        <v>7.6505999999999998</v>
      </c>
      <c r="J1129" s="176">
        <v>6.0678999999999998</v>
      </c>
      <c r="K1129" s="176">
        <v>6.1768999999999998</v>
      </c>
      <c r="L1129" s="176">
        <v>7.8810000000000002</v>
      </c>
      <c r="M1129" s="176">
        <v>7.5304000000000002</v>
      </c>
      <c r="N1129" s="176">
        <v>6.9828000000000001</v>
      </c>
      <c r="O1129" s="176">
        <v>7.0397999999999996</v>
      </c>
      <c r="P1129" s="176">
        <v>7.1467999999999998</v>
      </c>
      <c r="Q1129" s="176">
        <v>7.6447000000000003</v>
      </c>
      <c r="R1129" s="176">
        <v>7.2548000000000004</v>
      </c>
      <c r="S1129" s="118"/>
    </row>
    <row r="1130" spans="1:19" x14ac:dyDescent="0.3">
      <c r="A1130" s="172" t="s">
        <v>1041</v>
      </c>
      <c r="B1130" s="172" t="s">
        <v>1085</v>
      </c>
      <c r="C1130" s="172">
        <v>107705</v>
      </c>
      <c r="D1130" s="175">
        <v>44158</v>
      </c>
      <c r="E1130" s="176">
        <v>1766.9159999999999</v>
      </c>
      <c r="F1130" s="176">
        <v>3.7181000000000002</v>
      </c>
      <c r="G1130" s="176">
        <v>3.7181000000000002</v>
      </c>
      <c r="H1130" s="176">
        <v>6.4729000000000001</v>
      </c>
      <c r="I1130" s="176">
        <v>7.0044000000000004</v>
      </c>
      <c r="J1130" s="176">
        <v>5.4196</v>
      </c>
      <c r="K1130" s="176">
        <v>5.5404</v>
      </c>
      <c r="L1130" s="176">
        <v>7.2534999999999998</v>
      </c>
      <c r="M1130" s="176">
        <v>6.9054000000000002</v>
      </c>
      <c r="N1130" s="176">
        <v>6.3483000000000001</v>
      </c>
      <c r="O1130" s="176">
        <v>6.3459000000000003</v>
      </c>
      <c r="P1130" s="176">
        <v>6.4015000000000004</v>
      </c>
      <c r="Q1130" s="176">
        <v>4.5735000000000001</v>
      </c>
      <c r="R1130" s="176">
        <v>6.5742000000000003</v>
      </c>
      <c r="S1130" s="118"/>
    </row>
    <row r="1131" spans="1:19" x14ac:dyDescent="0.3">
      <c r="A1131" s="172" t="s">
        <v>1041</v>
      </c>
      <c r="B1131" s="172" t="s">
        <v>1086</v>
      </c>
      <c r="C1131" s="172">
        <v>111753</v>
      </c>
      <c r="D1131" s="175">
        <v>44158</v>
      </c>
      <c r="E1131" s="176">
        <v>2884.7177999999999</v>
      </c>
      <c r="F1131" s="176">
        <v>2.8180000000000001</v>
      </c>
      <c r="G1131" s="176">
        <v>2.8180000000000001</v>
      </c>
      <c r="H1131" s="176">
        <v>6.8733000000000004</v>
      </c>
      <c r="I1131" s="176">
        <v>6.8167999999999997</v>
      </c>
      <c r="J1131" s="176">
        <v>6.5460000000000003</v>
      </c>
      <c r="K1131" s="176">
        <v>6.4707999999999997</v>
      </c>
      <c r="L1131" s="176">
        <v>8.1446000000000005</v>
      </c>
      <c r="M1131" s="176">
        <v>7.21</v>
      </c>
      <c r="N1131" s="176">
        <v>7.4424999999999999</v>
      </c>
      <c r="O1131" s="176">
        <v>7.1898999999999997</v>
      </c>
      <c r="P1131" s="176">
        <v>7.4043000000000001</v>
      </c>
      <c r="Q1131" s="176">
        <v>8.0457999999999998</v>
      </c>
      <c r="R1131" s="176">
        <v>7.4538000000000002</v>
      </c>
      <c r="S1131" s="118"/>
    </row>
    <row r="1132" spans="1:19" x14ac:dyDescent="0.3">
      <c r="A1132" s="172" t="s">
        <v>1041</v>
      </c>
      <c r="B1132" s="172" t="s">
        <v>1087</v>
      </c>
      <c r="C1132" s="172">
        <v>118709</v>
      </c>
      <c r="D1132" s="175">
        <v>44158</v>
      </c>
      <c r="E1132" s="176">
        <v>2972.7368999999999</v>
      </c>
      <c r="F1132" s="176">
        <v>3.5081000000000002</v>
      </c>
      <c r="G1132" s="176">
        <v>3.5081000000000002</v>
      </c>
      <c r="H1132" s="176">
        <v>7.5646000000000004</v>
      </c>
      <c r="I1132" s="176">
        <v>7.5086000000000004</v>
      </c>
      <c r="J1132" s="176">
        <v>7.24</v>
      </c>
      <c r="K1132" s="176">
        <v>7.1729000000000003</v>
      </c>
      <c r="L1132" s="176">
        <v>8.8722999999999992</v>
      </c>
      <c r="M1132" s="176">
        <v>7.952</v>
      </c>
      <c r="N1132" s="176">
        <v>8.1599000000000004</v>
      </c>
      <c r="O1132" s="176">
        <v>7.6528</v>
      </c>
      <c r="P1132" s="176">
        <v>7.8166000000000002</v>
      </c>
      <c r="Q1132" s="176">
        <v>8.4146999999999998</v>
      </c>
      <c r="R1132" s="176">
        <v>7.9794999999999998</v>
      </c>
      <c r="S1132" s="118"/>
    </row>
    <row r="1133" spans="1:19" x14ac:dyDescent="0.3">
      <c r="A1133" s="172" t="s">
        <v>1041</v>
      </c>
      <c r="B1133" s="172" t="s">
        <v>1088</v>
      </c>
      <c r="C1133" s="172">
        <v>138423</v>
      </c>
      <c r="D1133" s="175">
        <v>44158</v>
      </c>
      <c r="E1133" s="176">
        <v>23.050999999999998</v>
      </c>
      <c r="F1133" s="176">
        <v>3.2204999999999999</v>
      </c>
      <c r="G1133" s="176">
        <v>3.2204999999999999</v>
      </c>
      <c r="H1133" s="176">
        <v>6.3606999999999996</v>
      </c>
      <c r="I1133" s="176">
        <v>6.5765000000000002</v>
      </c>
      <c r="J1133" s="176">
        <v>5.1456</v>
      </c>
      <c r="K1133" s="176">
        <v>5.8963999999999999</v>
      </c>
      <c r="L1133" s="176">
        <v>0.44950000000000001</v>
      </c>
      <c r="M1133" s="176">
        <v>1.2196</v>
      </c>
      <c r="N1133" s="176">
        <v>2.4777</v>
      </c>
      <c r="O1133" s="176">
        <v>-0.20760000000000001</v>
      </c>
      <c r="P1133" s="176">
        <v>3.0876000000000001</v>
      </c>
      <c r="Q1133" s="176">
        <v>6.4142999999999999</v>
      </c>
      <c r="R1133" s="176">
        <v>-3.4401999999999999</v>
      </c>
      <c r="S1133" s="118"/>
    </row>
    <row r="1134" spans="1:19" x14ac:dyDescent="0.3">
      <c r="A1134" s="172" t="s">
        <v>1041</v>
      </c>
      <c r="B1134" s="172" t="s">
        <v>1089</v>
      </c>
      <c r="C1134" s="172">
        <v>138443</v>
      </c>
      <c r="D1134" s="175">
        <v>44158</v>
      </c>
      <c r="E1134" s="176">
        <v>24.187200000000001</v>
      </c>
      <c r="F1134" s="176">
        <v>3.9247999999999998</v>
      </c>
      <c r="G1134" s="176">
        <v>3.9247999999999998</v>
      </c>
      <c r="H1134" s="176">
        <v>7.0609999999999999</v>
      </c>
      <c r="I1134" s="176">
        <v>7.2854000000000001</v>
      </c>
      <c r="J1134" s="176">
        <v>5.851</v>
      </c>
      <c r="K1134" s="176">
        <v>6.6075999999999997</v>
      </c>
      <c r="L1134" s="176">
        <v>1.1718</v>
      </c>
      <c r="M1134" s="176">
        <v>1.9628000000000001</v>
      </c>
      <c r="N1134" s="176">
        <v>3.2395999999999998</v>
      </c>
      <c r="O1134" s="176">
        <v>0.50670000000000004</v>
      </c>
      <c r="P1134" s="176">
        <v>3.7679999999999998</v>
      </c>
      <c r="Q1134" s="176">
        <v>5.9577</v>
      </c>
      <c r="R1134" s="176">
        <v>-2.7162999999999999</v>
      </c>
      <c r="S1134" s="118"/>
    </row>
    <row r="1135" spans="1:19" x14ac:dyDescent="0.3">
      <c r="A1135" s="172" t="s">
        <v>1041</v>
      </c>
      <c r="B1135" s="172" t="s">
        <v>1090</v>
      </c>
      <c r="C1135" s="172">
        <v>102722</v>
      </c>
      <c r="D1135" s="175">
        <v>44158</v>
      </c>
      <c r="E1135" s="176">
        <v>2702.4380000000001</v>
      </c>
      <c r="F1135" s="176">
        <v>3.141</v>
      </c>
      <c r="G1135" s="176">
        <v>3.141</v>
      </c>
      <c r="H1135" s="176">
        <v>4.8743999999999996</v>
      </c>
      <c r="I1135" s="176">
        <v>5.0358999999999998</v>
      </c>
      <c r="J1135" s="176">
        <v>4.5183999999999997</v>
      </c>
      <c r="K1135" s="176">
        <v>4.3621999999999996</v>
      </c>
      <c r="L1135" s="176">
        <v>15.773899999999999</v>
      </c>
      <c r="M1135" s="176">
        <v>4.7793000000000001</v>
      </c>
      <c r="N1135" s="176">
        <v>5.2820999999999998</v>
      </c>
      <c r="O1135" s="176">
        <v>-2.3400000000000001E-2</v>
      </c>
      <c r="P1135" s="176">
        <v>3.1454</v>
      </c>
      <c r="Q1135" s="176">
        <v>6.3278999999999996</v>
      </c>
      <c r="R1135" s="176">
        <v>-2.8441000000000001</v>
      </c>
      <c r="S1135" s="118"/>
    </row>
    <row r="1136" spans="1:19" x14ac:dyDescent="0.3">
      <c r="A1136" s="172" t="s">
        <v>1041</v>
      </c>
      <c r="B1136" s="172" t="s">
        <v>1091</v>
      </c>
      <c r="C1136" s="172">
        <v>119448</v>
      </c>
      <c r="D1136" s="175">
        <v>44158</v>
      </c>
      <c r="E1136" s="176">
        <v>2813.3346999999999</v>
      </c>
      <c r="F1136" s="176">
        <v>3.4710999999999999</v>
      </c>
      <c r="G1136" s="176">
        <v>3.4710999999999999</v>
      </c>
      <c r="H1136" s="176">
        <v>5.2050000000000001</v>
      </c>
      <c r="I1136" s="176">
        <v>5.3666</v>
      </c>
      <c r="J1136" s="176">
        <v>4.8498999999999999</v>
      </c>
      <c r="K1136" s="176">
        <v>4.6961000000000004</v>
      </c>
      <c r="L1136" s="176">
        <v>16.079000000000001</v>
      </c>
      <c r="M1136" s="176">
        <v>5.0427999999999997</v>
      </c>
      <c r="N1136" s="176">
        <v>5.5658000000000003</v>
      </c>
      <c r="O1136" s="176">
        <v>0.27200000000000002</v>
      </c>
      <c r="P1136" s="176">
        <v>3.5251999999999999</v>
      </c>
      <c r="Q1136" s="176">
        <v>5.6349</v>
      </c>
      <c r="R1136" s="176">
        <v>-2.6078999999999999</v>
      </c>
      <c r="S1136" s="118"/>
    </row>
    <row r="1137" spans="1:19" x14ac:dyDescent="0.3">
      <c r="A1137" s="172" t="s">
        <v>1041</v>
      </c>
      <c r="B1137" s="172" t="s">
        <v>1092</v>
      </c>
      <c r="C1137" s="172">
        <v>106212</v>
      </c>
      <c r="D1137" s="175">
        <v>44158</v>
      </c>
      <c r="E1137" s="176">
        <v>2724.9717999999998</v>
      </c>
      <c r="F1137" s="176">
        <v>3.2820999999999998</v>
      </c>
      <c r="G1137" s="176">
        <v>3.2820999999999998</v>
      </c>
      <c r="H1137" s="176">
        <v>5.9385000000000003</v>
      </c>
      <c r="I1137" s="176">
        <v>6.1624999999999996</v>
      </c>
      <c r="J1137" s="176">
        <v>4.9116</v>
      </c>
      <c r="K1137" s="176">
        <v>5.2831000000000001</v>
      </c>
      <c r="L1137" s="176">
        <v>6.0448000000000004</v>
      </c>
      <c r="M1137" s="176">
        <v>6.9802999999999997</v>
      </c>
      <c r="N1137" s="176">
        <v>6.8179999999999996</v>
      </c>
      <c r="O1137" s="176">
        <v>7.5308000000000002</v>
      </c>
      <c r="P1137" s="176">
        <v>7.5549999999999997</v>
      </c>
      <c r="Q1137" s="176">
        <v>7.8044000000000002</v>
      </c>
      <c r="R1137" s="176">
        <v>7.8300999999999998</v>
      </c>
      <c r="S1137" s="118"/>
    </row>
    <row r="1138" spans="1:19" x14ac:dyDescent="0.3">
      <c r="A1138" s="172" t="s">
        <v>1041</v>
      </c>
      <c r="B1138" s="172" t="s">
        <v>1093</v>
      </c>
      <c r="C1138" s="172">
        <v>119812</v>
      </c>
      <c r="D1138" s="175">
        <v>44158</v>
      </c>
      <c r="E1138" s="176">
        <v>2765.1927999999998</v>
      </c>
      <c r="F1138" s="176">
        <v>3.8925000000000001</v>
      </c>
      <c r="G1138" s="176">
        <v>3.8925000000000001</v>
      </c>
      <c r="H1138" s="176">
        <v>6.5500999999999996</v>
      </c>
      <c r="I1138" s="176">
        <v>6.7873000000000001</v>
      </c>
      <c r="J1138" s="176">
        <v>5.5811000000000002</v>
      </c>
      <c r="K1138" s="176">
        <v>5.9633000000000003</v>
      </c>
      <c r="L1138" s="176">
        <v>6.7279</v>
      </c>
      <c r="M1138" s="176">
        <v>7.6214000000000004</v>
      </c>
      <c r="N1138" s="176">
        <v>7.4764999999999997</v>
      </c>
      <c r="O1138" s="176">
        <v>7.9070999999999998</v>
      </c>
      <c r="P1138" s="176">
        <v>7.8244999999999996</v>
      </c>
      <c r="Q1138" s="176">
        <v>8.2792999999999992</v>
      </c>
      <c r="R1138" s="176">
        <v>8.3414000000000001</v>
      </c>
      <c r="S1138" s="118"/>
    </row>
    <row r="1139" spans="1:19" x14ac:dyDescent="0.3">
      <c r="A1139" s="172" t="s">
        <v>1041</v>
      </c>
      <c r="B1139" s="172" t="s">
        <v>1094</v>
      </c>
      <c r="C1139" s="172">
        <v>119680</v>
      </c>
      <c r="D1139" s="175">
        <v>44158</v>
      </c>
      <c r="E1139" s="176">
        <v>26.792200000000001</v>
      </c>
      <c r="F1139" s="176">
        <v>3.6339999999999999</v>
      </c>
      <c r="G1139" s="176">
        <v>3.6339999999999999</v>
      </c>
      <c r="H1139" s="176">
        <v>5.1295999999999999</v>
      </c>
      <c r="I1139" s="176">
        <v>5.2652999999999999</v>
      </c>
      <c r="J1139" s="176">
        <v>4.8009000000000004</v>
      </c>
      <c r="K1139" s="176">
        <v>4.9954000000000001</v>
      </c>
      <c r="L1139" s="176">
        <v>5.9692999999999996</v>
      </c>
      <c r="M1139" s="176">
        <v>6.3625999999999996</v>
      </c>
      <c r="N1139" s="176">
        <v>6.7762000000000002</v>
      </c>
      <c r="O1139" s="176">
        <v>4.0609999999999999</v>
      </c>
      <c r="P1139" s="176">
        <v>5.6334999999999997</v>
      </c>
      <c r="Q1139" s="176">
        <v>7.0483000000000002</v>
      </c>
      <c r="R1139" s="176">
        <v>2.5592999999999999</v>
      </c>
      <c r="S1139" s="118"/>
    </row>
    <row r="1140" spans="1:19" x14ac:dyDescent="0.3">
      <c r="A1140" s="172" t="s">
        <v>1041</v>
      </c>
      <c r="B1140" s="172" t="s">
        <v>1095</v>
      </c>
      <c r="C1140" s="172">
        <v>105563</v>
      </c>
      <c r="D1140" s="175">
        <v>44158</v>
      </c>
      <c r="E1140" s="176">
        <v>25.726299999999998</v>
      </c>
      <c r="F1140" s="176">
        <v>3.1221000000000001</v>
      </c>
      <c r="G1140" s="176">
        <v>3.1221000000000001</v>
      </c>
      <c r="H1140" s="176">
        <v>4.6311</v>
      </c>
      <c r="I1140" s="176">
        <v>4.7717999999999998</v>
      </c>
      <c r="J1140" s="176">
        <v>4.2994000000000003</v>
      </c>
      <c r="K1140" s="176">
        <v>4.4903000000000004</v>
      </c>
      <c r="L1140" s="176">
        <v>5.4577999999999998</v>
      </c>
      <c r="M1140" s="176">
        <v>5.8868999999999998</v>
      </c>
      <c r="N1140" s="176">
        <v>6.2927999999999997</v>
      </c>
      <c r="O1140" s="176">
        <v>3.5019999999999998</v>
      </c>
      <c r="P1140" s="176">
        <v>5.0324</v>
      </c>
      <c r="Q1140" s="176">
        <v>7.1966000000000001</v>
      </c>
      <c r="R1140" s="176">
        <v>2.0666000000000002</v>
      </c>
      <c r="S1140" s="118"/>
    </row>
    <row r="1141" spans="1:19" x14ac:dyDescent="0.3">
      <c r="A1141" s="172" t="s">
        <v>1041</v>
      </c>
      <c r="B1141" s="172" t="s">
        <v>1096</v>
      </c>
      <c r="C1141" s="172">
        <v>103159</v>
      </c>
      <c r="D1141" s="175">
        <v>44158</v>
      </c>
      <c r="E1141" s="176">
        <v>3043.0482000000002</v>
      </c>
      <c r="F1141" s="176">
        <v>3.2642000000000002</v>
      </c>
      <c r="G1141" s="176">
        <v>3.2642000000000002</v>
      </c>
      <c r="H1141" s="176">
        <v>7.0735999999999999</v>
      </c>
      <c r="I1141" s="176">
        <v>6.8577000000000004</v>
      </c>
      <c r="J1141" s="176">
        <v>6.1096000000000004</v>
      </c>
      <c r="K1141" s="176">
        <v>6.2248999999999999</v>
      </c>
      <c r="L1141" s="176">
        <v>7.2679</v>
      </c>
      <c r="M1141" s="176">
        <v>7.9295999999999998</v>
      </c>
      <c r="N1141" s="176">
        <v>7.5895999999999999</v>
      </c>
      <c r="O1141" s="176">
        <v>5.7110000000000003</v>
      </c>
      <c r="P1141" s="176">
        <v>6.5355999999999996</v>
      </c>
      <c r="Q1141" s="176">
        <v>7.5834000000000001</v>
      </c>
      <c r="R1141" s="176">
        <v>5.1501000000000001</v>
      </c>
      <c r="S1141" s="118"/>
    </row>
    <row r="1142" spans="1:19" x14ac:dyDescent="0.3">
      <c r="A1142" s="172" t="s">
        <v>1041</v>
      </c>
      <c r="B1142" s="172" t="s">
        <v>1097</v>
      </c>
      <c r="C1142" s="172">
        <v>147399</v>
      </c>
      <c r="D1142" s="175">
        <v>44158</v>
      </c>
      <c r="E1142" s="176">
        <v>31.121600000000001</v>
      </c>
      <c r="F1142" s="176">
        <v>0</v>
      </c>
      <c r="G1142" s="176">
        <v>0</v>
      </c>
      <c r="H1142" s="176">
        <v>0</v>
      </c>
      <c r="I1142" s="176">
        <v>0</v>
      </c>
      <c r="J1142" s="176">
        <v>0</v>
      </c>
      <c r="K1142" s="176">
        <v>0</v>
      </c>
      <c r="L1142" s="176">
        <v>-13.850899999999999</v>
      </c>
      <c r="M1142" s="176">
        <v>-27.148</v>
      </c>
      <c r="N1142" s="176">
        <v>-30.5304</v>
      </c>
      <c r="O1142" s="176"/>
      <c r="P1142" s="176"/>
      <c r="Q1142" s="176">
        <v>-23.947900000000001</v>
      </c>
      <c r="R1142" s="176"/>
      <c r="S1142" s="118"/>
    </row>
    <row r="1143" spans="1:19" x14ac:dyDescent="0.3">
      <c r="A1143" s="172" t="s">
        <v>1041</v>
      </c>
      <c r="B1143" s="172" t="s">
        <v>1098</v>
      </c>
      <c r="C1143" s="172">
        <v>119863</v>
      </c>
      <c r="D1143" s="175">
        <v>44158</v>
      </c>
      <c r="E1143" s="176">
        <v>3084.4204</v>
      </c>
      <c r="F1143" s="176">
        <v>3.3814000000000002</v>
      </c>
      <c r="G1143" s="176">
        <v>3.3814000000000002</v>
      </c>
      <c r="H1143" s="176">
        <v>7.2427000000000001</v>
      </c>
      <c r="I1143" s="176">
        <v>7.03</v>
      </c>
      <c r="J1143" s="176">
        <v>6.2920999999999996</v>
      </c>
      <c r="K1143" s="176">
        <v>6.4039999999999999</v>
      </c>
      <c r="L1143" s="176">
        <v>7.4554</v>
      </c>
      <c r="M1143" s="176">
        <v>8.1046999999999993</v>
      </c>
      <c r="N1143" s="176">
        <v>7.7601000000000004</v>
      </c>
      <c r="O1143" s="176">
        <v>5.9067999999999996</v>
      </c>
      <c r="P1143" s="176">
        <v>6.7394999999999996</v>
      </c>
      <c r="Q1143" s="176">
        <v>7.6668000000000003</v>
      </c>
      <c r="R1143" s="176">
        <v>5.3323999999999998</v>
      </c>
      <c r="S1143" s="118"/>
    </row>
    <row r="1144" spans="1:19" x14ac:dyDescent="0.3">
      <c r="A1144" s="172" t="s">
        <v>1041</v>
      </c>
      <c r="B1144" s="172" t="s">
        <v>1099</v>
      </c>
      <c r="C1144" s="172">
        <v>147396</v>
      </c>
      <c r="D1144" s="175">
        <v>44158</v>
      </c>
      <c r="E1144" s="176">
        <v>31.466999999999999</v>
      </c>
      <c r="F1144" s="176">
        <v>0</v>
      </c>
      <c r="G1144" s="176">
        <v>0</v>
      </c>
      <c r="H1144" s="176">
        <v>0</v>
      </c>
      <c r="I1144" s="176">
        <v>0</v>
      </c>
      <c r="J1144" s="176">
        <v>0</v>
      </c>
      <c r="K1144" s="176">
        <v>0</v>
      </c>
      <c r="L1144" s="176">
        <v>-13.851000000000001</v>
      </c>
      <c r="M1144" s="176">
        <v>-27.1479</v>
      </c>
      <c r="N1144" s="176">
        <v>-30.5304</v>
      </c>
      <c r="O1144" s="176"/>
      <c r="P1144" s="176"/>
      <c r="Q1144" s="176">
        <v>-23.9499</v>
      </c>
      <c r="R1144" s="176"/>
      <c r="S1144" s="118"/>
    </row>
    <row r="1145" spans="1:19" x14ac:dyDescent="0.3">
      <c r="A1145" s="172" t="s">
        <v>1041</v>
      </c>
      <c r="B1145" s="172" t="s">
        <v>1100</v>
      </c>
      <c r="C1145" s="172">
        <v>120735</v>
      </c>
      <c r="D1145" s="175">
        <v>44158</v>
      </c>
      <c r="E1145" s="176">
        <v>2614.2619</v>
      </c>
      <c r="F1145" s="176">
        <v>3.1315</v>
      </c>
      <c r="G1145" s="176">
        <v>3.1315</v>
      </c>
      <c r="H1145" s="176">
        <v>5.0128000000000004</v>
      </c>
      <c r="I1145" s="176">
        <v>5.2439999999999998</v>
      </c>
      <c r="J1145" s="176">
        <v>4.7832999999999997</v>
      </c>
      <c r="K1145" s="176">
        <v>5.5769000000000002</v>
      </c>
      <c r="L1145" s="176">
        <v>6.7202999999999999</v>
      </c>
      <c r="M1145" s="176">
        <v>7.5869999999999997</v>
      </c>
      <c r="N1145" s="176">
        <v>7.4671000000000003</v>
      </c>
      <c r="O1145" s="176">
        <v>3.4769000000000001</v>
      </c>
      <c r="P1145" s="176">
        <v>5.3601999999999999</v>
      </c>
      <c r="Q1145" s="176">
        <v>6.8324999999999996</v>
      </c>
      <c r="R1145" s="176">
        <v>1.8176000000000001</v>
      </c>
      <c r="S1145" s="118"/>
    </row>
    <row r="1146" spans="1:19" x14ac:dyDescent="0.3">
      <c r="A1146" s="172" t="s">
        <v>1041</v>
      </c>
      <c r="B1146" s="172" t="s">
        <v>1101</v>
      </c>
      <c r="C1146" s="172">
        <v>102544</v>
      </c>
      <c r="D1146" s="175">
        <v>44158</v>
      </c>
      <c r="E1146" s="176">
        <v>2585.8762999999999</v>
      </c>
      <c r="F1146" s="176">
        <v>3.0613999999999999</v>
      </c>
      <c r="G1146" s="176">
        <v>3.0613999999999999</v>
      </c>
      <c r="H1146" s="176">
        <v>4.9427000000000003</v>
      </c>
      <c r="I1146" s="176">
        <v>5.1740000000000004</v>
      </c>
      <c r="J1146" s="176">
        <v>4.7130000000000001</v>
      </c>
      <c r="K1146" s="176">
        <v>5.5058999999999996</v>
      </c>
      <c r="L1146" s="176">
        <v>6.6429</v>
      </c>
      <c r="M1146" s="176">
        <v>7.5004</v>
      </c>
      <c r="N1146" s="176">
        <v>7.3743999999999996</v>
      </c>
      <c r="O1146" s="176">
        <v>3.3487</v>
      </c>
      <c r="P1146" s="176">
        <v>5.2183999999999999</v>
      </c>
      <c r="Q1146" s="176">
        <v>7.2370999999999999</v>
      </c>
      <c r="R1146" s="176">
        <v>1.7020999999999999</v>
      </c>
      <c r="S1146" s="118"/>
    </row>
    <row r="1147" spans="1:19" x14ac:dyDescent="0.3">
      <c r="A1147" s="177" t="s">
        <v>27</v>
      </c>
      <c r="B1147" s="172"/>
      <c r="C1147" s="172"/>
      <c r="D1147" s="172"/>
      <c r="E1147" s="172"/>
      <c r="F1147" s="178">
        <v>3.6190333333333315</v>
      </c>
      <c r="G1147" s="178">
        <v>3.6190333333333315</v>
      </c>
      <c r="H1147" s="178">
        <v>6.4048518518518511</v>
      </c>
      <c r="I1147" s="178">
        <v>6.6788222222222213</v>
      </c>
      <c r="J1147" s="178">
        <v>5.7995851851851858</v>
      </c>
      <c r="K1147" s="178">
        <v>5.9657999999999998</v>
      </c>
      <c r="L1147" s="178">
        <v>10.255911111111111</v>
      </c>
      <c r="M1147" s="178">
        <v>5.3083018518518506</v>
      </c>
      <c r="N1147" s="178">
        <v>4.8387574074074076</v>
      </c>
      <c r="O1147" s="178">
        <v>5.2439365384615382</v>
      </c>
      <c r="P1147" s="178">
        <v>6.2451559999999997</v>
      </c>
      <c r="Q1147" s="178">
        <v>6.0557870370370344</v>
      </c>
      <c r="R1147" s="178">
        <v>4.6100711538461541</v>
      </c>
      <c r="S1147" s="118"/>
    </row>
    <row r="1148" spans="1:19" x14ac:dyDescent="0.3">
      <c r="A1148" s="177" t="s">
        <v>408</v>
      </c>
      <c r="B1148" s="172"/>
      <c r="C1148" s="172"/>
      <c r="D1148" s="172"/>
      <c r="E1148" s="172"/>
      <c r="F1148" s="178">
        <v>3.7904999999999998</v>
      </c>
      <c r="G1148" s="178">
        <v>3.7904999999999998</v>
      </c>
      <c r="H1148" s="178">
        <v>6.4240500000000003</v>
      </c>
      <c r="I1148" s="178">
        <v>6.8020499999999995</v>
      </c>
      <c r="J1148" s="178">
        <v>5.5854499999999998</v>
      </c>
      <c r="K1148" s="178">
        <v>5.83575</v>
      </c>
      <c r="L1148" s="178">
        <v>7.36165</v>
      </c>
      <c r="M1148" s="178">
        <v>7.3101500000000001</v>
      </c>
      <c r="N1148" s="178">
        <v>7.2062499999999998</v>
      </c>
      <c r="O1148" s="178">
        <v>7.0005499999999996</v>
      </c>
      <c r="P1148" s="178">
        <v>7.2987500000000001</v>
      </c>
      <c r="Q1148" s="178">
        <v>7.6664000000000003</v>
      </c>
      <c r="R1148" s="178">
        <v>7.35</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1102</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1103</v>
      </c>
      <c r="B1151" s="172" t="s">
        <v>1104</v>
      </c>
      <c r="C1151" s="172">
        <v>119539</v>
      </c>
      <c r="D1151" s="175">
        <v>44158</v>
      </c>
      <c r="E1151" s="176">
        <v>24.654599999999999</v>
      </c>
      <c r="F1151" s="176">
        <v>294.15190000000001</v>
      </c>
      <c r="G1151" s="176">
        <v>294.15190000000001</v>
      </c>
      <c r="H1151" s="176">
        <v>101.1011</v>
      </c>
      <c r="I1151" s="176">
        <v>76.947699999999998</v>
      </c>
      <c r="J1151" s="176">
        <v>40.753</v>
      </c>
      <c r="K1151" s="176">
        <v>15.8208</v>
      </c>
      <c r="L1151" s="176">
        <v>22.234999999999999</v>
      </c>
      <c r="M1151" s="176">
        <v>8.7492999999999999</v>
      </c>
      <c r="N1151" s="176">
        <v>1.6694</v>
      </c>
      <c r="O1151" s="176">
        <v>3.5131999999999999</v>
      </c>
      <c r="P1151" s="176">
        <v>6.0293000000000001</v>
      </c>
      <c r="Q1151" s="176">
        <v>7.9676</v>
      </c>
      <c r="R1151" s="176">
        <v>2.6829000000000001</v>
      </c>
      <c r="S1151" s="118"/>
    </row>
    <row r="1152" spans="1:19" x14ac:dyDescent="0.3">
      <c r="A1152" s="172" t="s">
        <v>1103</v>
      </c>
      <c r="B1152" s="172" t="s">
        <v>1105</v>
      </c>
      <c r="C1152" s="172">
        <v>111803</v>
      </c>
      <c r="D1152" s="175">
        <v>44158</v>
      </c>
      <c r="E1152" s="176">
        <v>23.3932</v>
      </c>
      <c r="F1152" s="176">
        <v>293.59370000000001</v>
      </c>
      <c r="G1152" s="176">
        <v>293.59370000000001</v>
      </c>
      <c r="H1152" s="176">
        <v>100.54049999999999</v>
      </c>
      <c r="I1152" s="176">
        <v>76.388199999999998</v>
      </c>
      <c r="J1152" s="176">
        <v>40.182099999999998</v>
      </c>
      <c r="K1152" s="176">
        <v>15.0489</v>
      </c>
      <c r="L1152" s="176">
        <v>21.3309</v>
      </c>
      <c r="M1152" s="176">
        <v>7.8944999999999999</v>
      </c>
      <c r="N1152" s="176">
        <v>0.87150000000000005</v>
      </c>
      <c r="O1152" s="176">
        <v>2.7574000000000001</v>
      </c>
      <c r="P1152" s="176">
        <v>5.2530000000000001</v>
      </c>
      <c r="Q1152" s="176">
        <v>7.5514999999999999</v>
      </c>
      <c r="R1152" s="176">
        <v>1.9527000000000001</v>
      </c>
      <c r="S1152" s="118"/>
    </row>
    <row r="1153" spans="1:19" x14ac:dyDescent="0.3">
      <c r="A1153" s="172" t="s">
        <v>1103</v>
      </c>
      <c r="B1153" s="172" t="s">
        <v>1106</v>
      </c>
      <c r="C1153" s="172">
        <v>147816</v>
      </c>
      <c r="D1153" s="175">
        <v>44158</v>
      </c>
      <c r="E1153" s="176">
        <v>1.3931</v>
      </c>
      <c r="F1153" s="176">
        <v>0</v>
      </c>
      <c r="G1153" s="176">
        <v>0</v>
      </c>
      <c r="H1153" s="176">
        <v>0</v>
      </c>
      <c r="I1153" s="176">
        <v>0</v>
      </c>
      <c r="J1153" s="176">
        <v>0</v>
      </c>
      <c r="K1153" s="176">
        <v>0</v>
      </c>
      <c r="L1153" s="176">
        <v>0</v>
      </c>
      <c r="M1153" s="176">
        <v>-33.725200000000001</v>
      </c>
      <c r="N1153" s="176"/>
      <c r="O1153" s="176"/>
      <c r="P1153" s="176"/>
      <c r="Q1153" s="176">
        <v>-24.002400000000002</v>
      </c>
      <c r="R1153" s="176"/>
      <c r="S1153" s="120"/>
    </row>
    <row r="1154" spans="1:19" x14ac:dyDescent="0.3">
      <c r="A1154" s="172" t="s">
        <v>1103</v>
      </c>
      <c r="B1154" s="172" t="s">
        <v>1107</v>
      </c>
      <c r="C1154" s="172">
        <v>147820</v>
      </c>
      <c r="D1154" s="175">
        <v>44158</v>
      </c>
      <c r="E1154" s="176">
        <v>1.3322000000000001</v>
      </c>
      <c r="F1154" s="176">
        <v>0</v>
      </c>
      <c r="G1154" s="176">
        <v>0</v>
      </c>
      <c r="H1154" s="176">
        <v>0</v>
      </c>
      <c r="I1154" s="176">
        <v>0</v>
      </c>
      <c r="J1154" s="176">
        <v>0</v>
      </c>
      <c r="K1154" s="176">
        <v>0</v>
      </c>
      <c r="L1154" s="176">
        <v>0</v>
      </c>
      <c r="M1154" s="176">
        <v>-33.727800000000002</v>
      </c>
      <c r="N1154" s="176"/>
      <c r="O1154" s="176"/>
      <c r="P1154" s="176"/>
      <c r="Q1154" s="176">
        <v>-24.005199999999999</v>
      </c>
      <c r="R1154" s="176"/>
      <c r="S1154" s="118"/>
    </row>
    <row r="1155" spans="1:19" x14ac:dyDescent="0.3">
      <c r="A1155" s="172" t="s">
        <v>1103</v>
      </c>
      <c r="B1155" s="172" t="s">
        <v>1108</v>
      </c>
      <c r="C1155" s="172">
        <v>120475</v>
      </c>
      <c r="D1155" s="175">
        <v>44158</v>
      </c>
      <c r="E1155" s="176">
        <v>22.171299999999999</v>
      </c>
      <c r="F1155" s="176">
        <v>3.7875999999999999</v>
      </c>
      <c r="G1155" s="176">
        <v>3.7875999999999999</v>
      </c>
      <c r="H1155" s="176">
        <v>11.196</v>
      </c>
      <c r="I1155" s="176">
        <v>9.3820999999999994</v>
      </c>
      <c r="J1155" s="176">
        <v>10.5664</v>
      </c>
      <c r="K1155" s="176">
        <v>12.877800000000001</v>
      </c>
      <c r="L1155" s="176">
        <v>12.0502</v>
      </c>
      <c r="M1155" s="176">
        <v>10.0199</v>
      </c>
      <c r="N1155" s="176">
        <v>11.011100000000001</v>
      </c>
      <c r="O1155" s="176">
        <v>8.5648999999999997</v>
      </c>
      <c r="P1155" s="176">
        <v>9.2731999999999992</v>
      </c>
      <c r="Q1155" s="176">
        <v>9.4781999999999993</v>
      </c>
      <c r="R1155" s="176">
        <v>9.7538</v>
      </c>
      <c r="S1155" s="118"/>
    </row>
    <row r="1156" spans="1:19" x14ac:dyDescent="0.3">
      <c r="A1156" s="172" t="s">
        <v>1103</v>
      </c>
      <c r="B1156" s="172" t="s">
        <v>1109</v>
      </c>
      <c r="C1156" s="172">
        <v>116894</v>
      </c>
      <c r="D1156" s="175">
        <v>44158</v>
      </c>
      <c r="E1156" s="176">
        <v>20.817699999999999</v>
      </c>
      <c r="F1156" s="176">
        <v>3.0983000000000001</v>
      </c>
      <c r="G1156" s="176">
        <v>3.0983000000000001</v>
      </c>
      <c r="H1156" s="176">
        <v>10.497400000000001</v>
      </c>
      <c r="I1156" s="176">
        <v>8.6700999999999997</v>
      </c>
      <c r="J1156" s="176">
        <v>9.8493999999999993</v>
      </c>
      <c r="K1156" s="176">
        <v>12.1434</v>
      </c>
      <c r="L1156" s="176">
        <v>11.306100000000001</v>
      </c>
      <c r="M1156" s="176">
        <v>9.2702000000000009</v>
      </c>
      <c r="N1156" s="176">
        <v>10.2439</v>
      </c>
      <c r="O1156" s="176">
        <v>7.8232999999999997</v>
      </c>
      <c r="P1156" s="176">
        <v>8.4995999999999992</v>
      </c>
      <c r="Q1156" s="176">
        <v>8.8323</v>
      </c>
      <c r="R1156" s="176">
        <v>9.0136000000000003</v>
      </c>
      <c r="S1156" s="118"/>
    </row>
    <row r="1157" spans="1:19" x14ac:dyDescent="0.3">
      <c r="A1157" s="172" t="s">
        <v>1103</v>
      </c>
      <c r="B1157" s="172" t="s">
        <v>1110</v>
      </c>
      <c r="C1157" s="172">
        <v>127304</v>
      </c>
      <c r="D1157" s="175">
        <v>44158</v>
      </c>
      <c r="E1157" s="176">
        <v>14.877700000000001</v>
      </c>
      <c r="F1157" s="176">
        <v>2.7810999999999999</v>
      </c>
      <c r="G1157" s="176">
        <v>2.7810999999999999</v>
      </c>
      <c r="H1157" s="176">
        <v>8.3604000000000003</v>
      </c>
      <c r="I1157" s="176">
        <v>8.0153999999999996</v>
      </c>
      <c r="J1157" s="176">
        <v>6.0534999999999997</v>
      </c>
      <c r="K1157" s="176">
        <v>9.0950000000000006</v>
      </c>
      <c r="L1157" s="176">
        <v>6.2820999999999998</v>
      </c>
      <c r="M1157" s="176">
        <v>6.8040000000000003</v>
      </c>
      <c r="N1157" s="176">
        <v>7.1996000000000002</v>
      </c>
      <c r="O1157" s="176">
        <v>2.8523000000000001</v>
      </c>
      <c r="P1157" s="176">
        <v>4.7918000000000003</v>
      </c>
      <c r="Q1157" s="176">
        <v>6.0749000000000004</v>
      </c>
      <c r="R1157" s="176">
        <v>2.7463000000000002</v>
      </c>
      <c r="S1157" s="118"/>
    </row>
    <row r="1158" spans="1:19" x14ac:dyDescent="0.3">
      <c r="A1158" s="172" t="s">
        <v>1103</v>
      </c>
      <c r="B1158" s="172" t="s">
        <v>1111</v>
      </c>
      <c r="C1158" s="172">
        <v>127305</v>
      </c>
      <c r="D1158" s="175">
        <v>44158</v>
      </c>
      <c r="E1158" s="176">
        <v>15.638299999999999</v>
      </c>
      <c r="F1158" s="176">
        <v>3.3462999999999998</v>
      </c>
      <c r="G1158" s="176">
        <v>3.3462999999999998</v>
      </c>
      <c r="H1158" s="176">
        <v>8.9611999999999998</v>
      </c>
      <c r="I1158" s="176">
        <v>8.5303000000000004</v>
      </c>
      <c r="J1158" s="176">
        <v>6.5335999999999999</v>
      </c>
      <c r="K1158" s="176">
        <v>9.5633999999999997</v>
      </c>
      <c r="L1158" s="176">
        <v>6.7483000000000004</v>
      </c>
      <c r="M1158" s="176">
        <v>7.2907999999999999</v>
      </c>
      <c r="N1158" s="176">
        <v>7.7313999999999998</v>
      </c>
      <c r="O1158" s="176">
        <v>3.5276999999999998</v>
      </c>
      <c r="P1158" s="176">
        <v>5.5133999999999999</v>
      </c>
      <c r="Q1158" s="176">
        <v>6.8638000000000003</v>
      </c>
      <c r="R1158" s="176">
        <v>3.3411</v>
      </c>
      <c r="S1158" s="118"/>
    </row>
    <row r="1159" spans="1:19" x14ac:dyDescent="0.3">
      <c r="A1159" s="172" t="s">
        <v>1103</v>
      </c>
      <c r="B1159" s="172" t="s">
        <v>1112</v>
      </c>
      <c r="C1159" s="172">
        <v>118924</v>
      </c>
      <c r="D1159" s="175">
        <v>44158</v>
      </c>
      <c r="E1159" s="176">
        <v>65.860100000000003</v>
      </c>
      <c r="F1159" s="176">
        <v>4.8974000000000002</v>
      </c>
      <c r="G1159" s="176">
        <v>4.8974000000000002</v>
      </c>
      <c r="H1159" s="176">
        <v>10.922700000000001</v>
      </c>
      <c r="I1159" s="176">
        <v>6.2537000000000003</v>
      </c>
      <c r="J1159" s="176">
        <v>5.8064999999999998</v>
      </c>
      <c r="K1159" s="176">
        <v>8.8147000000000002</v>
      </c>
      <c r="L1159" s="176">
        <v>8.0495000000000001</v>
      </c>
      <c r="M1159" s="176">
        <v>9.1242000000000001</v>
      </c>
      <c r="N1159" s="176">
        <v>9.6586999999999996</v>
      </c>
      <c r="O1159" s="176">
        <v>5.6269999999999998</v>
      </c>
      <c r="P1159" s="176">
        <v>7.1433</v>
      </c>
      <c r="Q1159" s="176">
        <v>7.7412999999999998</v>
      </c>
      <c r="R1159" s="176">
        <v>6.5773999999999999</v>
      </c>
      <c r="S1159" s="118"/>
    </row>
    <row r="1160" spans="1:19" x14ac:dyDescent="0.3">
      <c r="A1160" s="172" t="s">
        <v>1103</v>
      </c>
      <c r="B1160" s="172" t="s">
        <v>1113</v>
      </c>
      <c r="C1160" s="172">
        <v>100078</v>
      </c>
      <c r="D1160" s="175">
        <v>44158</v>
      </c>
      <c r="E1160" s="176">
        <v>63.055500000000002</v>
      </c>
      <c r="F1160" s="176">
        <v>4.5747</v>
      </c>
      <c r="G1160" s="176">
        <v>4.5747</v>
      </c>
      <c r="H1160" s="176">
        <v>10.606400000000001</v>
      </c>
      <c r="I1160" s="176">
        <v>5.9343000000000004</v>
      </c>
      <c r="J1160" s="176">
        <v>5.4852999999999996</v>
      </c>
      <c r="K1160" s="176">
        <v>8.4791000000000007</v>
      </c>
      <c r="L1160" s="176">
        <v>7.6936999999999998</v>
      </c>
      <c r="M1160" s="176">
        <v>8.7667999999999999</v>
      </c>
      <c r="N1160" s="176">
        <v>9.2591000000000001</v>
      </c>
      <c r="O1160" s="176">
        <v>5.1963999999999997</v>
      </c>
      <c r="P1160" s="176">
        <v>6.6288999999999998</v>
      </c>
      <c r="Q1160" s="176">
        <v>8.1201000000000008</v>
      </c>
      <c r="R1160" s="176">
        <v>6.1390000000000002</v>
      </c>
      <c r="S1160" s="118"/>
    </row>
    <row r="1161" spans="1:19" x14ac:dyDescent="0.3">
      <c r="A1161" s="172" t="s">
        <v>1103</v>
      </c>
      <c r="B1161" s="172" t="s">
        <v>1114</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1103</v>
      </c>
      <c r="B1162" s="172" t="s">
        <v>1115</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1103</v>
      </c>
      <c r="B1163" s="172" t="s">
        <v>1116</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1103</v>
      </c>
      <c r="B1164" s="172" t="s">
        <v>1117</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1103</v>
      </c>
      <c r="B1165" s="172" t="s">
        <v>1118</v>
      </c>
      <c r="C1165" s="172">
        <v>112304</v>
      </c>
      <c r="D1165" s="175">
        <v>44158</v>
      </c>
      <c r="E1165" s="176">
        <v>21.398199999999999</v>
      </c>
      <c r="F1165" s="176">
        <v>15.1431</v>
      </c>
      <c r="G1165" s="176">
        <v>15.1431</v>
      </c>
      <c r="H1165" s="176">
        <v>33.2727</v>
      </c>
      <c r="I1165" s="176">
        <v>34.792499999999997</v>
      </c>
      <c r="J1165" s="176">
        <v>38.0227</v>
      </c>
      <c r="K1165" s="176">
        <v>6.0765000000000002</v>
      </c>
      <c r="L1165" s="176">
        <v>0.54830000000000001</v>
      </c>
      <c r="M1165" s="176">
        <v>-6.1247999999999996</v>
      </c>
      <c r="N1165" s="176">
        <v>-6.6132</v>
      </c>
      <c r="O1165" s="176">
        <v>2.0154999999999998</v>
      </c>
      <c r="P1165" s="176">
        <v>4.6502999999999997</v>
      </c>
      <c r="Q1165" s="176">
        <v>7.1882000000000001</v>
      </c>
      <c r="R1165" s="176">
        <v>-0.14649999999999999</v>
      </c>
      <c r="S1165" s="118"/>
    </row>
    <row r="1166" spans="1:19" x14ac:dyDescent="0.3">
      <c r="A1166" s="172" t="s">
        <v>1103</v>
      </c>
      <c r="B1166" s="172" t="s">
        <v>1119</v>
      </c>
      <c r="C1166" s="172">
        <v>118554</v>
      </c>
      <c r="D1166" s="175">
        <v>44158</v>
      </c>
      <c r="E1166" s="176">
        <v>22.7591</v>
      </c>
      <c r="F1166" s="176">
        <v>15.8443</v>
      </c>
      <c r="G1166" s="176">
        <v>15.8443</v>
      </c>
      <c r="H1166" s="176">
        <v>33.959800000000001</v>
      </c>
      <c r="I1166" s="176">
        <v>35.484099999999998</v>
      </c>
      <c r="J1166" s="176">
        <v>38.724699999999999</v>
      </c>
      <c r="K1166" s="176">
        <v>6.7680999999999996</v>
      </c>
      <c r="L1166" s="176">
        <v>1.2317</v>
      </c>
      <c r="M1166" s="176">
        <v>-5.444</v>
      </c>
      <c r="N1166" s="176">
        <v>-5.9271000000000003</v>
      </c>
      <c r="O1166" s="176">
        <v>2.8010000000000002</v>
      </c>
      <c r="P1166" s="176">
        <v>5.4353999999999996</v>
      </c>
      <c r="Q1166" s="176">
        <v>7.3787000000000003</v>
      </c>
      <c r="R1166" s="176">
        <v>0.63100000000000001</v>
      </c>
      <c r="S1166" s="118"/>
    </row>
    <row r="1167" spans="1:19" x14ac:dyDescent="0.3">
      <c r="A1167" s="172" t="s">
        <v>1103</v>
      </c>
      <c r="B1167" s="172" t="s">
        <v>1120</v>
      </c>
      <c r="C1167" s="172">
        <v>101989</v>
      </c>
      <c r="D1167" s="175">
        <v>44158</v>
      </c>
      <c r="E1167" s="176">
        <v>42.904699999999998</v>
      </c>
      <c r="F1167" s="176">
        <v>5.6173999999999999</v>
      </c>
      <c r="G1167" s="176">
        <v>5.6173999999999999</v>
      </c>
      <c r="H1167" s="176">
        <v>13.148300000000001</v>
      </c>
      <c r="I1167" s="176">
        <v>13.2287</v>
      </c>
      <c r="J1167" s="176">
        <v>11.631500000000001</v>
      </c>
      <c r="K1167" s="176">
        <v>14.374499999999999</v>
      </c>
      <c r="L1167" s="176">
        <v>13.547599999999999</v>
      </c>
      <c r="M1167" s="176">
        <v>8.6905000000000001</v>
      </c>
      <c r="N1167" s="176">
        <v>9.8765000000000001</v>
      </c>
      <c r="O1167" s="176">
        <v>7.9413</v>
      </c>
      <c r="P1167" s="176">
        <v>8.2507000000000001</v>
      </c>
      <c r="Q1167" s="176">
        <v>8.0510999999999999</v>
      </c>
      <c r="R1167" s="176">
        <v>9.7885000000000009</v>
      </c>
      <c r="S1167" s="118"/>
    </row>
    <row r="1168" spans="1:19" x14ac:dyDescent="0.3">
      <c r="A1168" s="172" t="s">
        <v>1103</v>
      </c>
      <c r="B1168" s="172" t="s">
        <v>1121</v>
      </c>
      <c r="C1168" s="172">
        <v>119081</v>
      </c>
      <c r="D1168" s="175">
        <v>44158</v>
      </c>
      <c r="E1168" s="176">
        <v>45.0687</v>
      </c>
      <c r="F1168" s="176">
        <v>6.4283999999999999</v>
      </c>
      <c r="G1168" s="176">
        <v>6.4283999999999999</v>
      </c>
      <c r="H1168" s="176">
        <v>13.975</v>
      </c>
      <c r="I1168" s="176">
        <v>14.0573</v>
      </c>
      <c r="J1168" s="176">
        <v>12.456200000000001</v>
      </c>
      <c r="K1168" s="176">
        <v>15.248699999999999</v>
      </c>
      <c r="L1168" s="176">
        <v>14.4396</v>
      </c>
      <c r="M1168" s="176">
        <v>9.5721000000000007</v>
      </c>
      <c r="N1168" s="176">
        <v>10.776999999999999</v>
      </c>
      <c r="O1168" s="176">
        <v>8.8148999999999997</v>
      </c>
      <c r="P1168" s="176">
        <v>9.0154999999999994</v>
      </c>
      <c r="Q1168" s="176">
        <v>9.0838999999999999</v>
      </c>
      <c r="R1168" s="176">
        <v>10.6777</v>
      </c>
      <c r="S1168" s="118"/>
    </row>
    <row r="1169" spans="1:19" x14ac:dyDescent="0.3">
      <c r="A1169" s="172" t="s">
        <v>1103</v>
      </c>
      <c r="B1169" s="172" t="s">
        <v>1122</v>
      </c>
      <c r="C1169" s="172">
        <v>102741</v>
      </c>
      <c r="D1169" s="175">
        <v>44158</v>
      </c>
      <c r="E1169" s="176">
        <v>33.462699999999998</v>
      </c>
      <c r="F1169" s="176">
        <v>3.0548999999999999</v>
      </c>
      <c r="G1169" s="176">
        <v>3.0548999999999999</v>
      </c>
      <c r="H1169" s="176">
        <v>9.032</v>
      </c>
      <c r="I1169" s="176">
        <v>10.113099999999999</v>
      </c>
      <c r="J1169" s="176">
        <v>10.7552</v>
      </c>
      <c r="K1169" s="176">
        <v>14.6524</v>
      </c>
      <c r="L1169" s="176">
        <v>13.1014</v>
      </c>
      <c r="M1169" s="176">
        <v>9.4883000000000006</v>
      </c>
      <c r="N1169" s="176">
        <v>10.9777</v>
      </c>
      <c r="O1169" s="176">
        <v>7.9964000000000004</v>
      </c>
      <c r="P1169" s="176">
        <v>8.1928999999999998</v>
      </c>
      <c r="Q1169" s="176">
        <v>7.7408000000000001</v>
      </c>
      <c r="R1169" s="176">
        <v>9.9982000000000006</v>
      </c>
      <c r="S1169" s="118"/>
    </row>
    <row r="1170" spans="1:19" x14ac:dyDescent="0.3">
      <c r="A1170" s="172" t="s">
        <v>1103</v>
      </c>
      <c r="B1170" s="172" t="s">
        <v>1123</v>
      </c>
      <c r="C1170" s="172">
        <v>120670</v>
      </c>
      <c r="D1170" s="175">
        <v>44158</v>
      </c>
      <c r="E1170" s="176">
        <v>35.6342</v>
      </c>
      <c r="F1170" s="176">
        <v>3.7227999999999999</v>
      </c>
      <c r="G1170" s="176">
        <v>3.7227999999999999</v>
      </c>
      <c r="H1170" s="176">
        <v>9.7052999999999994</v>
      </c>
      <c r="I1170" s="176">
        <v>10.792299999999999</v>
      </c>
      <c r="J1170" s="176">
        <v>11.43</v>
      </c>
      <c r="K1170" s="176">
        <v>15.3323</v>
      </c>
      <c r="L1170" s="176">
        <v>13.789199999999999</v>
      </c>
      <c r="M1170" s="176">
        <v>10.1631</v>
      </c>
      <c r="N1170" s="176">
        <v>11.6516</v>
      </c>
      <c r="O1170" s="176">
        <v>8.7468000000000004</v>
      </c>
      <c r="P1170" s="176">
        <v>9.0631000000000004</v>
      </c>
      <c r="Q1170" s="176">
        <v>9.3529</v>
      </c>
      <c r="R1170" s="176">
        <v>10.7044</v>
      </c>
      <c r="S1170" s="118"/>
    </row>
    <row r="1171" spans="1:19" x14ac:dyDescent="0.3">
      <c r="A1171" s="172" t="s">
        <v>1103</v>
      </c>
      <c r="B1171" s="172" t="s">
        <v>1124</v>
      </c>
      <c r="C1171" s="172">
        <v>118401</v>
      </c>
      <c r="D1171" s="175">
        <v>44158</v>
      </c>
      <c r="E1171" s="176">
        <v>38.689300000000003</v>
      </c>
      <c r="F1171" s="176">
        <v>3.9950999999999999</v>
      </c>
      <c r="G1171" s="176">
        <v>3.9950999999999999</v>
      </c>
      <c r="H1171" s="176">
        <v>12.951700000000001</v>
      </c>
      <c r="I1171" s="176">
        <v>12.526400000000001</v>
      </c>
      <c r="J1171" s="176">
        <v>7.7130999999999998</v>
      </c>
      <c r="K1171" s="176">
        <v>10.5608</v>
      </c>
      <c r="L1171" s="176">
        <v>9.1306999999999992</v>
      </c>
      <c r="M1171" s="176">
        <v>11.0047</v>
      </c>
      <c r="N1171" s="176">
        <v>10.917299999999999</v>
      </c>
      <c r="O1171" s="176">
        <v>9.1213999999999995</v>
      </c>
      <c r="P1171" s="176">
        <v>8.9290000000000003</v>
      </c>
      <c r="Q1171" s="176">
        <v>8.9421999999999997</v>
      </c>
      <c r="R1171" s="176">
        <v>11.1365</v>
      </c>
      <c r="S1171" s="118"/>
    </row>
    <row r="1172" spans="1:19" x14ac:dyDescent="0.3">
      <c r="A1172" s="172" t="s">
        <v>1103</v>
      </c>
      <c r="B1172" s="172" t="s">
        <v>1125</v>
      </c>
      <c r="C1172" s="172">
        <v>108728</v>
      </c>
      <c r="D1172" s="175">
        <v>44158</v>
      </c>
      <c r="E1172" s="176">
        <v>36.674700000000001</v>
      </c>
      <c r="F1172" s="176">
        <v>3.3515999999999999</v>
      </c>
      <c r="G1172" s="176">
        <v>3.3515999999999999</v>
      </c>
      <c r="H1172" s="176">
        <v>12.2826</v>
      </c>
      <c r="I1172" s="176">
        <v>11.861499999999999</v>
      </c>
      <c r="J1172" s="176">
        <v>7.0406000000000004</v>
      </c>
      <c r="K1172" s="176">
        <v>9.8732000000000006</v>
      </c>
      <c r="L1172" s="176">
        <v>8.43</v>
      </c>
      <c r="M1172" s="176">
        <v>10.2807</v>
      </c>
      <c r="N1172" s="176">
        <v>10.176500000000001</v>
      </c>
      <c r="O1172" s="176">
        <v>8.4045000000000005</v>
      </c>
      <c r="P1172" s="176">
        <v>8.2258999999999993</v>
      </c>
      <c r="Q1172" s="176">
        <v>7.7582000000000004</v>
      </c>
      <c r="R1172" s="176">
        <v>10.415800000000001</v>
      </c>
      <c r="S1172" s="118"/>
    </row>
    <row r="1173" spans="1:19" x14ac:dyDescent="0.3">
      <c r="A1173" s="172" t="s">
        <v>1103</v>
      </c>
      <c r="B1173" s="172" t="s">
        <v>1126</v>
      </c>
      <c r="C1173" s="172">
        <v>121153</v>
      </c>
      <c r="D1173" s="175">
        <v>44158</v>
      </c>
      <c r="E1173" s="176">
        <v>18.849599999999999</v>
      </c>
      <c r="F1173" s="176">
        <v>13.4404</v>
      </c>
      <c r="G1173" s="176">
        <v>13.4404</v>
      </c>
      <c r="H1173" s="176">
        <v>9.8245000000000005</v>
      </c>
      <c r="I1173" s="176">
        <v>8.4923000000000002</v>
      </c>
      <c r="J1173" s="176">
        <v>8.1196999999999999</v>
      </c>
      <c r="K1173" s="176">
        <v>9.2934999999999999</v>
      </c>
      <c r="L1173" s="176">
        <v>7.6285999999999996</v>
      </c>
      <c r="M1173" s="176">
        <v>9.2609999999999992</v>
      </c>
      <c r="N1173" s="176">
        <v>9.1507000000000005</v>
      </c>
      <c r="O1173" s="176">
        <v>9.0882000000000005</v>
      </c>
      <c r="P1173" s="176">
        <v>8.6059000000000001</v>
      </c>
      <c r="Q1173" s="176">
        <v>8.5477000000000007</v>
      </c>
      <c r="R1173" s="176">
        <v>9.3821999999999992</v>
      </c>
      <c r="S1173" s="118"/>
    </row>
    <row r="1174" spans="1:19" x14ac:dyDescent="0.3">
      <c r="A1174" s="172" t="s">
        <v>1103</v>
      </c>
      <c r="B1174" s="172" t="s">
        <v>1127</v>
      </c>
      <c r="C1174" s="172">
        <v>121158</v>
      </c>
      <c r="D1174" s="175">
        <v>44158</v>
      </c>
      <c r="E1174" s="176">
        <v>17.722200000000001</v>
      </c>
      <c r="F1174" s="176">
        <v>12.920299999999999</v>
      </c>
      <c r="G1174" s="176">
        <v>12.920299999999999</v>
      </c>
      <c r="H1174" s="176">
        <v>9.3123000000000005</v>
      </c>
      <c r="I1174" s="176">
        <v>7.9831000000000003</v>
      </c>
      <c r="J1174" s="176">
        <v>7.6094999999999997</v>
      </c>
      <c r="K1174" s="176">
        <v>8.7830999999999992</v>
      </c>
      <c r="L1174" s="176">
        <v>7.1094999999999997</v>
      </c>
      <c r="M1174" s="176">
        <v>8.7276000000000007</v>
      </c>
      <c r="N1174" s="176">
        <v>8.6059999999999999</v>
      </c>
      <c r="O1174" s="176">
        <v>8.5325000000000006</v>
      </c>
      <c r="P1174" s="176">
        <v>7.9482999999999997</v>
      </c>
      <c r="Q1174" s="176">
        <v>7.6848999999999998</v>
      </c>
      <c r="R1174" s="176">
        <v>8.8167000000000009</v>
      </c>
      <c r="S1174" s="118"/>
    </row>
    <row r="1175" spans="1:19" x14ac:dyDescent="0.3">
      <c r="A1175" s="172" t="s">
        <v>1103</v>
      </c>
      <c r="B1175" s="172" t="s">
        <v>1128</v>
      </c>
      <c r="C1175" s="172">
        <v>128009</v>
      </c>
      <c r="D1175" s="175">
        <v>44158</v>
      </c>
      <c r="E1175" s="176">
        <v>17.264600000000002</v>
      </c>
      <c r="F1175" s="176">
        <v>7.3334999999999999</v>
      </c>
      <c r="G1175" s="176">
        <v>7.3334999999999999</v>
      </c>
      <c r="H1175" s="176">
        <v>10.920500000000001</v>
      </c>
      <c r="I1175" s="176">
        <v>9.8376000000000001</v>
      </c>
      <c r="J1175" s="176">
        <v>12.9764</v>
      </c>
      <c r="K1175" s="176">
        <v>16.003799999999998</v>
      </c>
      <c r="L1175" s="176">
        <v>13.311400000000001</v>
      </c>
      <c r="M1175" s="176">
        <v>6.7676999999999996</v>
      </c>
      <c r="N1175" s="176">
        <v>8.1221999999999994</v>
      </c>
      <c r="O1175" s="176">
        <v>6.7759999999999998</v>
      </c>
      <c r="P1175" s="176">
        <v>7.7084999999999999</v>
      </c>
      <c r="Q1175" s="176">
        <v>8.5152999999999999</v>
      </c>
      <c r="R1175" s="176">
        <v>8.0617999999999999</v>
      </c>
      <c r="S1175" s="118"/>
    </row>
    <row r="1176" spans="1:19" x14ac:dyDescent="0.3">
      <c r="A1176" s="172" t="s">
        <v>1103</v>
      </c>
      <c r="B1176" s="172" t="s">
        <v>1129</v>
      </c>
      <c r="C1176" s="172">
        <v>128006</v>
      </c>
      <c r="D1176" s="175">
        <v>44158</v>
      </c>
      <c r="E1176" s="176">
        <v>18.328299999999999</v>
      </c>
      <c r="F1176" s="176">
        <v>8.4362999999999992</v>
      </c>
      <c r="G1176" s="176">
        <v>8.4362999999999992</v>
      </c>
      <c r="H1176" s="176">
        <v>12.0481</v>
      </c>
      <c r="I1176" s="176">
        <v>10.970499999999999</v>
      </c>
      <c r="J1176" s="176">
        <v>14.048</v>
      </c>
      <c r="K1176" s="176">
        <v>17.0215</v>
      </c>
      <c r="L1176" s="176">
        <v>14.3527</v>
      </c>
      <c r="M1176" s="176">
        <v>7.7717999999999998</v>
      </c>
      <c r="N1176" s="176">
        <v>9.1095000000000006</v>
      </c>
      <c r="O1176" s="176">
        <v>7.6542000000000003</v>
      </c>
      <c r="P1176" s="176">
        <v>8.7309999999999999</v>
      </c>
      <c r="Q1176" s="176">
        <v>9.4905000000000008</v>
      </c>
      <c r="R1176" s="176">
        <v>9.0002999999999993</v>
      </c>
      <c r="S1176" s="118" t="s">
        <v>1873</v>
      </c>
    </row>
    <row r="1177" spans="1:19" x14ac:dyDescent="0.3">
      <c r="A1177" s="172" t="s">
        <v>1103</v>
      </c>
      <c r="B1177" s="172" t="s">
        <v>1130</v>
      </c>
      <c r="C1177" s="172">
        <v>133604</v>
      </c>
      <c r="D1177" s="175">
        <v>44158</v>
      </c>
      <c r="E1177" s="176">
        <v>16.322500000000002</v>
      </c>
      <c r="F1177" s="176">
        <v>12.684900000000001</v>
      </c>
      <c r="G1177" s="176">
        <v>12.684900000000001</v>
      </c>
      <c r="H1177" s="176">
        <v>13.0161</v>
      </c>
      <c r="I1177" s="176">
        <v>13.2121</v>
      </c>
      <c r="J1177" s="176">
        <v>13.918699999999999</v>
      </c>
      <c r="K1177" s="176">
        <v>17.3232</v>
      </c>
      <c r="L1177" s="176">
        <v>15.1348</v>
      </c>
      <c r="M1177" s="176">
        <v>8.1831999999999994</v>
      </c>
      <c r="N1177" s="176">
        <v>10.0166</v>
      </c>
      <c r="O1177" s="176">
        <v>7.6086</v>
      </c>
      <c r="P1177" s="176">
        <v>8.4332999999999991</v>
      </c>
      <c r="Q1177" s="176">
        <v>8.7972999999999999</v>
      </c>
      <c r="R1177" s="176">
        <v>9.6228999999999996</v>
      </c>
      <c r="S1177" s="118" t="s">
        <v>1873</v>
      </c>
    </row>
    <row r="1178" spans="1:19" x14ac:dyDescent="0.3">
      <c r="A1178" s="172" t="s">
        <v>1103</v>
      </c>
      <c r="B1178" s="172" t="s">
        <v>1131</v>
      </c>
      <c r="C1178" s="172">
        <v>133607</v>
      </c>
      <c r="D1178" s="175">
        <v>44158</v>
      </c>
      <c r="E1178" s="176">
        <v>15.511900000000001</v>
      </c>
      <c r="F1178" s="176">
        <v>11.619400000000001</v>
      </c>
      <c r="G1178" s="176">
        <v>11.619400000000001</v>
      </c>
      <c r="H1178" s="176">
        <v>11.9453</v>
      </c>
      <c r="I1178" s="176">
        <v>12.1408</v>
      </c>
      <c r="J1178" s="176">
        <v>12.8528</v>
      </c>
      <c r="K1178" s="176">
        <v>16.283000000000001</v>
      </c>
      <c r="L1178" s="176">
        <v>14.1142</v>
      </c>
      <c r="M1178" s="176">
        <v>7.1832000000000003</v>
      </c>
      <c r="N1178" s="176">
        <v>8.9936000000000007</v>
      </c>
      <c r="O1178" s="176">
        <v>6.6546000000000003</v>
      </c>
      <c r="P1178" s="176">
        <v>7.4789000000000003</v>
      </c>
      <c r="Q1178" s="176">
        <v>7.8478000000000003</v>
      </c>
      <c r="R1178" s="176">
        <v>8.6468000000000007</v>
      </c>
      <c r="S1178" s="118"/>
    </row>
    <row r="1179" spans="1:19" x14ac:dyDescent="0.3">
      <c r="A1179" s="172" t="s">
        <v>1103</v>
      </c>
      <c r="B1179" s="172" t="s">
        <v>1132</v>
      </c>
      <c r="C1179" s="172">
        <v>130037</v>
      </c>
      <c r="D1179" s="175">
        <v>44158</v>
      </c>
      <c r="E1179" s="176">
        <v>10.5557</v>
      </c>
      <c r="F1179" s="176">
        <v>8.8816000000000006</v>
      </c>
      <c r="G1179" s="176">
        <v>8.8816000000000006</v>
      </c>
      <c r="H1179" s="176">
        <v>11.516299999999999</v>
      </c>
      <c r="I1179" s="176">
        <v>10.2158</v>
      </c>
      <c r="J1179" s="176">
        <v>11.2156</v>
      </c>
      <c r="K1179" s="176">
        <v>2.3612000000000002</v>
      </c>
      <c r="L1179" s="176">
        <v>1.0183</v>
      </c>
      <c r="M1179" s="176">
        <v>-32.1768</v>
      </c>
      <c r="N1179" s="176">
        <v>-25.125399999999999</v>
      </c>
      <c r="O1179" s="176">
        <v>-8.5242000000000004</v>
      </c>
      <c r="P1179" s="176">
        <v>-1.7311000000000001</v>
      </c>
      <c r="Q1179" s="176">
        <v>0.84640000000000004</v>
      </c>
      <c r="R1179" s="176">
        <v>-14.015700000000001</v>
      </c>
      <c r="S1179" s="118"/>
    </row>
    <row r="1180" spans="1:19" x14ac:dyDescent="0.3">
      <c r="A1180" s="172" t="s">
        <v>1103</v>
      </c>
      <c r="B1180" s="172" t="s">
        <v>1133</v>
      </c>
      <c r="C1180" s="172">
        <v>130050</v>
      </c>
      <c r="D1180" s="175">
        <v>44158</v>
      </c>
      <c r="E1180" s="176">
        <v>11.148199999999999</v>
      </c>
      <c r="F1180" s="176">
        <v>9.3928999999999991</v>
      </c>
      <c r="G1180" s="176">
        <v>9.3928999999999991</v>
      </c>
      <c r="H1180" s="176">
        <v>12.0885</v>
      </c>
      <c r="I1180" s="176">
        <v>10.755100000000001</v>
      </c>
      <c r="J1180" s="176">
        <v>11.7765</v>
      </c>
      <c r="K1180" s="176">
        <v>2.9161999999999999</v>
      </c>
      <c r="L1180" s="176">
        <v>1.5716000000000001</v>
      </c>
      <c r="M1180" s="176">
        <v>-31.7379</v>
      </c>
      <c r="N1180" s="176">
        <v>-24.646999999999998</v>
      </c>
      <c r="O1180" s="176">
        <v>-7.7477999999999998</v>
      </c>
      <c r="P1180" s="176">
        <v>-0.87129999999999996</v>
      </c>
      <c r="Q1180" s="176">
        <v>1.7083999999999999</v>
      </c>
      <c r="R1180" s="176">
        <v>-13.367599999999999</v>
      </c>
      <c r="S1180" s="118"/>
    </row>
    <row r="1181" spans="1:19" x14ac:dyDescent="0.3">
      <c r="A1181" s="172" t="s">
        <v>1103</v>
      </c>
      <c r="B1181" s="172" t="s">
        <v>1134</v>
      </c>
      <c r="C1181" s="172">
        <v>148083</v>
      </c>
      <c r="D1181" s="175">
        <v>44158</v>
      </c>
      <c r="E1181" s="176">
        <v>5.33E-2</v>
      </c>
      <c r="F1181" s="176">
        <v>0</v>
      </c>
      <c r="G1181" s="176">
        <v>0</v>
      </c>
      <c r="H1181" s="176">
        <v>6.8609</v>
      </c>
      <c r="I1181" s="176">
        <v>9.8196999999999992</v>
      </c>
      <c r="J1181" s="176">
        <v>8.9030000000000005</v>
      </c>
      <c r="K1181" s="176">
        <v>-9.2452000000000005</v>
      </c>
      <c r="L1181" s="176">
        <v>-0.3695</v>
      </c>
      <c r="M1181" s="176">
        <v>2.7766999999999999</v>
      </c>
      <c r="N1181" s="176"/>
      <c r="O1181" s="176"/>
      <c r="P1181" s="176"/>
      <c r="Q1181" s="176">
        <v>3.0024999999999999</v>
      </c>
      <c r="R1181" s="176"/>
      <c r="S1181" s="118"/>
    </row>
    <row r="1182" spans="1:19" x14ac:dyDescent="0.3">
      <c r="A1182" s="172" t="s">
        <v>1103</v>
      </c>
      <c r="B1182" s="172" t="s">
        <v>1135</v>
      </c>
      <c r="C1182" s="172">
        <v>148080</v>
      </c>
      <c r="D1182" s="175">
        <v>44158</v>
      </c>
      <c r="E1182" s="176">
        <v>5.6000000000000001E-2</v>
      </c>
      <c r="F1182" s="176">
        <v>0</v>
      </c>
      <c r="G1182" s="176">
        <v>0</v>
      </c>
      <c r="H1182" s="176">
        <v>6.5294999999999996</v>
      </c>
      <c r="I1182" s="176">
        <v>4.6638999999999999</v>
      </c>
      <c r="J1182" s="176">
        <v>8.4705999999999992</v>
      </c>
      <c r="K1182" s="176">
        <v>-9.4707000000000008</v>
      </c>
      <c r="L1182" s="176">
        <v>-0.70209999999999995</v>
      </c>
      <c r="M1182" s="176">
        <v>2.6402000000000001</v>
      </c>
      <c r="N1182" s="176"/>
      <c r="O1182" s="176"/>
      <c r="P1182" s="176"/>
      <c r="Q1182" s="176">
        <v>2.8544999999999998</v>
      </c>
      <c r="R1182" s="176"/>
      <c r="S1182" s="118"/>
    </row>
    <row r="1183" spans="1:19" x14ac:dyDescent="0.3">
      <c r="A1183" s="172" t="s">
        <v>1103</v>
      </c>
      <c r="B1183" s="172" t="s">
        <v>1136</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1103</v>
      </c>
      <c r="B1184" s="172" t="s">
        <v>1137</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1103</v>
      </c>
      <c r="B1185" s="172" t="s">
        <v>1138</v>
      </c>
      <c r="C1185" s="172">
        <v>119824</v>
      </c>
      <c r="D1185" s="175">
        <v>44158</v>
      </c>
      <c r="E1185" s="176">
        <v>41.2211</v>
      </c>
      <c r="F1185" s="176">
        <v>2.2730999999999999</v>
      </c>
      <c r="G1185" s="176">
        <v>2.2730999999999999</v>
      </c>
      <c r="H1185" s="176">
        <v>10.549799999999999</v>
      </c>
      <c r="I1185" s="176">
        <v>10.994400000000001</v>
      </c>
      <c r="J1185" s="176">
        <v>11.208299999999999</v>
      </c>
      <c r="K1185" s="176">
        <v>16.106100000000001</v>
      </c>
      <c r="L1185" s="176">
        <v>12.7394</v>
      </c>
      <c r="M1185" s="176">
        <v>12.280200000000001</v>
      </c>
      <c r="N1185" s="176">
        <v>12.993399999999999</v>
      </c>
      <c r="O1185" s="176">
        <v>10.1974</v>
      </c>
      <c r="P1185" s="176">
        <v>10.9079</v>
      </c>
      <c r="Q1185" s="176">
        <v>10.452299999999999</v>
      </c>
      <c r="R1185" s="176">
        <v>12.484400000000001</v>
      </c>
      <c r="S1185" s="118"/>
    </row>
    <row r="1186" spans="1:19" x14ac:dyDescent="0.3">
      <c r="A1186" s="172" t="s">
        <v>1103</v>
      </c>
      <c r="B1186" s="172" t="s">
        <v>1139</v>
      </c>
      <c r="C1186" s="172">
        <v>102053</v>
      </c>
      <c r="D1186" s="175">
        <v>44158</v>
      </c>
      <c r="E1186" s="176">
        <v>39.081600000000002</v>
      </c>
      <c r="F1186" s="176">
        <v>1.7747999999999999</v>
      </c>
      <c r="G1186" s="176">
        <v>1.7747999999999999</v>
      </c>
      <c r="H1186" s="176">
        <v>10.029999999999999</v>
      </c>
      <c r="I1186" s="176">
        <v>10.4754</v>
      </c>
      <c r="J1186" s="176">
        <v>10.6889</v>
      </c>
      <c r="K1186" s="176">
        <v>15.5809</v>
      </c>
      <c r="L1186" s="176">
        <v>12.244999999999999</v>
      </c>
      <c r="M1186" s="176">
        <v>11.789099999999999</v>
      </c>
      <c r="N1186" s="176">
        <v>12.4986</v>
      </c>
      <c r="O1186" s="176">
        <v>9.5640999999999998</v>
      </c>
      <c r="P1186" s="176">
        <v>10.049300000000001</v>
      </c>
      <c r="Q1186" s="176">
        <v>8.3162000000000003</v>
      </c>
      <c r="R1186" s="176">
        <v>12.0486</v>
      </c>
      <c r="S1186" s="118"/>
    </row>
    <row r="1187" spans="1:19" x14ac:dyDescent="0.3">
      <c r="A1187" s="172" t="s">
        <v>1103</v>
      </c>
      <c r="B1187" s="172" t="s">
        <v>1140</v>
      </c>
      <c r="C1187" s="172">
        <v>100603</v>
      </c>
      <c r="D1187" s="175">
        <v>44158</v>
      </c>
      <c r="E1187" s="176">
        <v>57.831000000000003</v>
      </c>
      <c r="F1187" s="176">
        <v>-0.37869999999999998</v>
      </c>
      <c r="G1187" s="176">
        <v>-0.37869999999999998</v>
      </c>
      <c r="H1187" s="176">
        <v>5.8665000000000003</v>
      </c>
      <c r="I1187" s="176">
        <v>5.2129000000000003</v>
      </c>
      <c r="J1187" s="176">
        <v>4.2542</v>
      </c>
      <c r="K1187" s="176">
        <v>7.3838999999999997</v>
      </c>
      <c r="L1187" s="176">
        <v>7.0845000000000002</v>
      </c>
      <c r="M1187" s="176">
        <v>5.1573000000000002</v>
      </c>
      <c r="N1187" s="176">
        <v>6.1357999999999997</v>
      </c>
      <c r="O1187" s="176">
        <v>6.2351999999999999</v>
      </c>
      <c r="P1187" s="176">
        <v>7.0785</v>
      </c>
      <c r="Q1187" s="176">
        <v>7.9474999999999998</v>
      </c>
      <c r="R1187" s="176">
        <v>7.6890000000000001</v>
      </c>
      <c r="S1187" s="118"/>
    </row>
    <row r="1188" spans="1:19" x14ac:dyDescent="0.3">
      <c r="A1188" s="172" t="s">
        <v>1103</v>
      </c>
      <c r="B1188" s="172" t="s">
        <v>1141</v>
      </c>
      <c r="C1188" s="172">
        <v>119675</v>
      </c>
      <c r="D1188" s="175">
        <v>44158</v>
      </c>
      <c r="E1188" s="176">
        <v>61.875300000000003</v>
      </c>
      <c r="F1188" s="176">
        <v>0.47189999999999999</v>
      </c>
      <c r="G1188" s="176">
        <v>0.47189999999999999</v>
      </c>
      <c r="H1188" s="176">
        <v>6.7195</v>
      </c>
      <c r="I1188" s="176">
        <v>6.0647000000000002</v>
      </c>
      <c r="J1188" s="176">
        <v>5.1085000000000003</v>
      </c>
      <c r="K1188" s="176">
        <v>8.2507000000000001</v>
      </c>
      <c r="L1188" s="176">
        <v>7.9695</v>
      </c>
      <c r="M1188" s="176">
        <v>6.0628000000000002</v>
      </c>
      <c r="N1188" s="176">
        <v>7.0857999999999999</v>
      </c>
      <c r="O1188" s="176">
        <v>7.2294999999999998</v>
      </c>
      <c r="P1188" s="176">
        <v>7.9497999999999998</v>
      </c>
      <c r="Q1188" s="176">
        <v>8.1465999999999994</v>
      </c>
      <c r="R1188" s="176">
        <v>8.5647000000000002</v>
      </c>
      <c r="S1188" s="118"/>
    </row>
    <row r="1189" spans="1:19" x14ac:dyDescent="0.3">
      <c r="A1189" s="172" t="s">
        <v>1103</v>
      </c>
      <c r="B1189" s="172" t="s">
        <v>1142</v>
      </c>
      <c r="C1189" s="172">
        <v>119127</v>
      </c>
      <c r="D1189" s="175">
        <v>44158</v>
      </c>
      <c r="E1189" s="176">
        <v>30.2483</v>
      </c>
      <c r="F1189" s="176">
        <v>4.4260999999999999</v>
      </c>
      <c r="G1189" s="176">
        <v>4.4260999999999999</v>
      </c>
      <c r="H1189" s="176">
        <v>9.7760999999999996</v>
      </c>
      <c r="I1189" s="176">
        <v>10.636100000000001</v>
      </c>
      <c r="J1189" s="176">
        <v>9.0924999999999994</v>
      </c>
      <c r="K1189" s="176">
        <v>11.456799999999999</v>
      </c>
      <c r="L1189" s="176">
        <v>12.1236</v>
      </c>
      <c r="M1189" s="176">
        <v>12.1015</v>
      </c>
      <c r="N1189" s="176">
        <v>12.372299999999999</v>
      </c>
      <c r="O1189" s="176">
        <v>2.6219999999999999</v>
      </c>
      <c r="P1189" s="176">
        <v>5.2331000000000003</v>
      </c>
      <c r="Q1189" s="176">
        <v>6.9025999999999996</v>
      </c>
      <c r="R1189" s="176">
        <v>1.7049000000000001</v>
      </c>
      <c r="S1189" s="118"/>
    </row>
    <row r="1190" spans="1:19" x14ac:dyDescent="0.3">
      <c r="A1190" s="172" t="s">
        <v>1103</v>
      </c>
      <c r="B1190" s="172" t="s">
        <v>1143</v>
      </c>
      <c r="C1190" s="172">
        <v>147385</v>
      </c>
      <c r="D1190" s="175">
        <v>44158</v>
      </c>
      <c r="E1190" s="176">
        <v>0.83730000000000004</v>
      </c>
      <c r="F1190" s="176">
        <v>0</v>
      </c>
      <c r="G1190" s="176">
        <v>0</v>
      </c>
      <c r="H1190" s="176">
        <v>0</v>
      </c>
      <c r="I1190" s="176">
        <v>0</v>
      </c>
      <c r="J1190" s="176">
        <v>0</v>
      </c>
      <c r="K1190" s="176">
        <v>0</v>
      </c>
      <c r="L1190" s="176">
        <v>0</v>
      </c>
      <c r="M1190" s="176">
        <v>-32.977600000000002</v>
      </c>
      <c r="N1190" s="176">
        <v>-39.781999999999996</v>
      </c>
      <c r="O1190" s="176"/>
      <c r="P1190" s="176"/>
      <c r="Q1190" s="176">
        <v>-30.0565</v>
      </c>
      <c r="R1190" s="176"/>
      <c r="S1190" s="118"/>
    </row>
    <row r="1191" spans="1:19" x14ac:dyDescent="0.3">
      <c r="A1191" s="172" t="s">
        <v>1103</v>
      </c>
      <c r="B1191" s="172" t="s">
        <v>1144</v>
      </c>
      <c r="C1191" s="172">
        <v>101703</v>
      </c>
      <c r="D1191" s="175">
        <v>44158</v>
      </c>
      <c r="E1191" s="176">
        <v>27.984500000000001</v>
      </c>
      <c r="F1191" s="176">
        <v>3.0876000000000001</v>
      </c>
      <c r="G1191" s="176">
        <v>3.0876000000000001</v>
      </c>
      <c r="H1191" s="176">
        <v>8.6287000000000003</v>
      </c>
      <c r="I1191" s="176">
        <v>9.5281000000000002</v>
      </c>
      <c r="J1191" s="176">
        <v>8.0358999999999998</v>
      </c>
      <c r="K1191" s="176">
        <v>10.4033</v>
      </c>
      <c r="L1191" s="176">
        <v>11.0642</v>
      </c>
      <c r="M1191" s="176">
        <v>11.182399999999999</v>
      </c>
      <c r="N1191" s="176">
        <v>11.3773</v>
      </c>
      <c r="O1191" s="176">
        <v>1.6975</v>
      </c>
      <c r="P1191" s="176">
        <v>4.2394999999999996</v>
      </c>
      <c r="Q1191" s="176">
        <v>5.8818000000000001</v>
      </c>
      <c r="R1191" s="176">
        <v>0.76219999999999999</v>
      </c>
      <c r="S1191" s="118"/>
    </row>
    <row r="1192" spans="1:19" x14ac:dyDescent="0.3">
      <c r="A1192" s="172" t="s">
        <v>1103</v>
      </c>
      <c r="B1192" s="172" t="s">
        <v>1145</v>
      </c>
      <c r="C1192" s="172">
        <v>147384</v>
      </c>
      <c r="D1192" s="175">
        <v>44158</v>
      </c>
      <c r="E1192" s="176">
        <v>0.7853</v>
      </c>
      <c r="F1192" s="176">
        <v>0</v>
      </c>
      <c r="G1192" s="176">
        <v>0</v>
      </c>
      <c r="H1192" s="176">
        <v>0</v>
      </c>
      <c r="I1192" s="176">
        <v>0</v>
      </c>
      <c r="J1192" s="176">
        <v>0</v>
      </c>
      <c r="K1192" s="176">
        <v>0</v>
      </c>
      <c r="L1192" s="176">
        <v>0</v>
      </c>
      <c r="M1192" s="176">
        <v>-32.9831</v>
      </c>
      <c r="N1192" s="176">
        <v>-39.7851</v>
      </c>
      <c r="O1192" s="176"/>
      <c r="P1192" s="176"/>
      <c r="Q1192" s="176">
        <v>-30.058700000000002</v>
      </c>
      <c r="R1192" s="176"/>
      <c r="S1192" s="118"/>
    </row>
    <row r="1193" spans="1:19" x14ac:dyDescent="0.3">
      <c r="A1193" s="172" t="s">
        <v>1103</v>
      </c>
      <c r="B1193" s="172" t="s">
        <v>1146</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1103</v>
      </c>
      <c r="B1194" s="172" t="s">
        <v>1147</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1103</v>
      </c>
      <c r="B1195" s="172" t="s">
        <v>1148</v>
      </c>
      <c r="C1195" s="172">
        <v>148136</v>
      </c>
      <c r="D1195" s="175">
        <v>44158</v>
      </c>
      <c r="E1195" s="176">
        <v>0.1086</v>
      </c>
      <c r="F1195" s="176">
        <v>11.2135</v>
      </c>
      <c r="G1195" s="176">
        <v>11.2135</v>
      </c>
      <c r="H1195" s="176">
        <v>10.110799999999999</v>
      </c>
      <c r="I1195" s="176">
        <v>9.6381999999999994</v>
      </c>
      <c r="J1195" s="176">
        <v>8.7378</v>
      </c>
      <c r="K1195" s="176">
        <v>8.7751000000000001</v>
      </c>
      <c r="L1195" s="176">
        <v>8.7265999999999995</v>
      </c>
      <c r="M1195" s="176">
        <v>8.9400999999999993</v>
      </c>
      <c r="N1195" s="176"/>
      <c r="O1195" s="176"/>
      <c r="P1195" s="176"/>
      <c r="Q1195" s="176">
        <v>8.9812999999999992</v>
      </c>
      <c r="R1195" s="176"/>
      <c r="S1195" s="118"/>
    </row>
    <row r="1196" spans="1:19" x14ac:dyDescent="0.3">
      <c r="A1196" s="172" t="s">
        <v>1103</v>
      </c>
      <c r="B1196" s="172" t="s">
        <v>1149</v>
      </c>
      <c r="C1196" s="172">
        <v>148138</v>
      </c>
      <c r="D1196" s="175">
        <v>44158</v>
      </c>
      <c r="E1196" s="176">
        <v>0.1047</v>
      </c>
      <c r="F1196" s="176">
        <v>11.631600000000001</v>
      </c>
      <c r="G1196" s="176">
        <v>11.631600000000001</v>
      </c>
      <c r="H1196" s="176">
        <v>6.9855999999999998</v>
      </c>
      <c r="I1196" s="176">
        <v>7.4917999999999996</v>
      </c>
      <c r="J1196" s="176">
        <v>7.9249000000000001</v>
      </c>
      <c r="K1196" s="176">
        <v>8.3341999999999992</v>
      </c>
      <c r="L1196" s="176">
        <v>8.6550999999999991</v>
      </c>
      <c r="M1196" s="176">
        <v>8.8651999999999997</v>
      </c>
      <c r="N1196" s="176"/>
      <c r="O1196" s="176"/>
      <c r="P1196" s="176"/>
      <c r="Q1196" s="176">
        <v>8.9122000000000003</v>
      </c>
      <c r="R1196" s="176"/>
      <c r="S1196" s="118"/>
    </row>
    <row r="1197" spans="1:19" x14ac:dyDescent="0.3">
      <c r="A1197" s="172" t="s">
        <v>1103</v>
      </c>
      <c r="B1197" s="172" t="s">
        <v>1150</v>
      </c>
      <c r="C1197" s="172">
        <v>134503</v>
      </c>
      <c r="D1197" s="175">
        <v>44158</v>
      </c>
      <c r="E1197" s="176">
        <v>14.5844</v>
      </c>
      <c r="F1197" s="176">
        <v>2.6701000000000001</v>
      </c>
      <c r="G1197" s="176">
        <v>2.6701000000000001</v>
      </c>
      <c r="H1197" s="176">
        <v>9.9878999999999998</v>
      </c>
      <c r="I1197" s="176">
        <v>9.0409000000000006</v>
      </c>
      <c r="J1197" s="176">
        <v>8.1698000000000004</v>
      </c>
      <c r="K1197" s="176">
        <v>11.071099999999999</v>
      </c>
      <c r="L1197" s="176">
        <v>1.8515999999999999</v>
      </c>
      <c r="M1197" s="176">
        <v>0.18090000000000001</v>
      </c>
      <c r="N1197" s="176">
        <v>0.32150000000000001</v>
      </c>
      <c r="O1197" s="176">
        <v>4.4062999999999999</v>
      </c>
      <c r="P1197" s="176">
        <v>6.5907999999999998</v>
      </c>
      <c r="Q1197" s="176">
        <v>6.9010999999999996</v>
      </c>
      <c r="R1197" s="176">
        <v>4.0846999999999998</v>
      </c>
      <c r="S1197" s="118"/>
    </row>
    <row r="1198" spans="1:19" x14ac:dyDescent="0.3">
      <c r="A1198" s="172" t="s">
        <v>1103</v>
      </c>
      <c r="B1198" s="172" t="s">
        <v>1151</v>
      </c>
      <c r="C1198" s="172">
        <v>134499</v>
      </c>
      <c r="D1198" s="175">
        <v>44158</v>
      </c>
      <c r="E1198" s="176">
        <v>14.0123</v>
      </c>
      <c r="F1198" s="176">
        <v>2.0842000000000001</v>
      </c>
      <c r="G1198" s="176">
        <v>2.0842000000000001</v>
      </c>
      <c r="H1198" s="176">
        <v>9.4016000000000002</v>
      </c>
      <c r="I1198" s="176">
        <v>8.4558999999999997</v>
      </c>
      <c r="J1198" s="176">
        <v>7.5773000000000001</v>
      </c>
      <c r="K1198" s="176">
        <v>10.4991</v>
      </c>
      <c r="L1198" s="176">
        <v>1.3039000000000001</v>
      </c>
      <c r="M1198" s="176">
        <v>-0.35360000000000003</v>
      </c>
      <c r="N1198" s="176">
        <v>-0.20330000000000001</v>
      </c>
      <c r="O1198" s="176">
        <v>3.7248999999999999</v>
      </c>
      <c r="P1198" s="176">
        <v>5.8695000000000004</v>
      </c>
      <c r="Q1198" s="176">
        <v>6.1473000000000004</v>
      </c>
      <c r="R1198" s="176">
        <v>3.3628</v>
      </c>
      <c r="S1198" s="118"/>
    </row>
    <row r="1199" spans="1:19" x14ac:dyDescent="0.3">
      <c r="A1199" s="177" t="s">
        <v>27</v>
      </c>
      <c r="B1199" s="172"/>
      <c r="C1199" s="172"/>
      <c r="D1199" s="172"/>
      <c r="E1199" s="172"/>
      <c r="F1199" s="178">
        <v>19.7838025</v>
      </c>
      <c r="G1199" s="178">
        <v>19.7838025</v>
      </c>
      <c r="H1199" s="178">
        <v>14.815789999999998</v>
      </c>
      <c r="I1199" s="178">
        <v>13.215175000000002</v>
      </c>
      <c r="J1199" s="178">
        <v>11.3423175</v>
      </c>
      <c r="K1199" s="178">
        <v>9.0965099999999985</v>
      </c>
      <c r="L1199" s="178">
        <v>8.1711799999999997</v>
      </c>
      <c r="M1199" s="178">
        <v>1.1934800000000001</v>
      </c>
      <c r="N1199" s="178">
        <v>2.8447499999999999</v>
      </c>
      <c r="O1199" s="178">
        <v>5.3569687499999983</v>
      </c>
      <c r="P1199" s="178">
        <v>6.8474124999999999</v>
      </c>
      <c r="Q1199" s="178">
        <v>3.9471775</v>
      </c>
      <c r="R1199" s="178">
        <v>5.6956593749999982</v>
      </c>
      <c r="S1199" s="118"/>
    </row>
    <row r="1200" spans="1:19" x14ac:dyDescent="0.3">
      <c r="A1200" s="177" t="s">
        <v>408</v>
      </c>
      <c r="B1200" s="172"/>
      <c r="C1200" s="172"/>
      <c r="D1200" s="172"/>
      <c r="E1200" s="172"/>
      <c r="F1200" s="178">
        <v>3.8913500000000001</v>
      </c>
      <c r="G1200" s="178">
        <v>3.8913500000000001</v>
      </c>
      <c r="H1200" s="178">
        <v>10.070399999999999</v>
      </c>
      <c r="I1200" s="178">
        <v>9.7289499999999993</v>
      </c>
      <c r="J1200" s="178">
        <v>8.8203999999999994</v>
      </c>
      <c r="K1200" s="178">
        <v>9.7182999999999993</v>
      </c>
      <c r="L1200" s="178">
        <v>8.2397500000000008</v>
      </c>
      <c r="M1200" s="178">
        <v>8.0388500000000001</v>
      </c>
      <c r="N1200" s="178">
        <v>9.0515500000000007</v>
      </c>
      <c r="O1200" s="178">
        <v>6.7153</v>
      </c>
      <c r="P1200" s="178">
        <v>7.5937000000000001</v>
      </c>
      <c r="Q1200" s="178">
        <v>7.7497500000000006</v>
      </c>
      <c r="R1200" s="178">
        <v>8.31325</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1152</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1153</v>
      </c>
      <c r="B1203" s="172" t="s">
        <v>1154</v>
      </c>
      <c r="C1203" s="172">
        <v>100038</v>
      </c>
      <c r="D1203" s="175">
        <v>44158</v>
      </c>
      <c r="E1203" s="176">
        <v>97.426900000000003</v>
      </c>
      <c r="F1203" s="176">
        <v>7.5849000000000002</v>
      </c>
      <c r="G1203" s="176">
        <v>7.5849000000000002</v>
      </c>
      <c r="H1203" s="176">
        <v>9.2696000000000005</v>
      </c>
      <c r="I1203" s="176">
        <v>5.6505999999999998</v>
      </c>
      <c r="J1203" s="176">
        <v>6.9950999999999999</v>
      </c>
      <c r="K1203" s="176">
        <v>12.8207</v>
      </c>
      <c r="L1203" s="176">
        <v>10.1614</v>
      </c>
      <c r="M1203" s="176">
        <v>11.6854</v>
      </c>
      <c r="N1203" s="176">
        <v>12.0631</v>
      </c>
      <c r="O1203" s="176">
        <v>8.5952000000000002</v>
      </c>
      <c r="P1203" s="176">
        <v>8.5397999999999996</v>
      </c>
      <c r="Q1203" s="176">
        <v>9.49</v>
      </c>
      <c r="R1203" s="176">
        <v>11.7818</v>
      </c>
      <c r="S1203" s="118"/>
    </row>
    <row r="1204" spans="1:19" x14ac:dyDescent="0.3">
      <c r="A1204" s="172" t="s">
        <v>1153</v>
      </c>
      <c r="B1204" s="172" t="s">
        <v>1155</v>
      </c>
      <c r="C1204" s="172">
        <v>119657</v>
      </c>
      <c r="D1204" s="175">
        <v>44158</v>
      </c>
      <c r="E1204" s="176">
        <v>103.0047</v>
      </c>
      <c r="F1204" s="176">
        <v>8.0490999999999993</v>
      </c>
      <c r="G1204" s="176">
        <v>8.0490999999999993</v>
      </c>
      <c r="H1204" s="176">
        <v>9.7386999999999997</v>
      </c>
      <c r="I1204" s="176">
        <v>6.1193</v>
      </c>
      <c r="J1204" s="176">
        <v>7.4667000000000003</v>
      </c>
      <c r="K1204" s="176">
        <v>13.305300000000001</v>
      </c>
      <c r="L1204" s="176">
        <v>10.657299999999999</v>
      </c>
      <c r="M1204" s="176">
        <v>12.1982</v>
      </c>
      <c r="N1204" s="176">
        <v>12.652699999999999</v>
      </c>
      <c r="O1204" s="176">
        <v>9.3557000000000006</v>
      </c>
      <c r="P1204" s="176">
        <v>9.3538999999999994</v>
      </c>
      <c r="Q1204" s="176">
        <v>9.0701000000000001</v>
      </c>
      <c r="R1204" s="176">
        <v>12.523300000000001</v>
      </c>
      <c r="S1204" s="118"/>
    </row>
    <row r="1205" spans="1:19" x14ac:dyDescent="0.3">
      <c r="A1205" s="172" t="s">
        <v>1153</v>
      </c>
      <c r="B1205" s="172" t="s">
        <v>1156</v>
      </c>
      <c r="C1205" s="172">
        <v>118282</v>
      </c>
      <c r="D1205" s="175">
        <v>44158</v>
      </c>
      <c r="E1205" s="176">
        <v>48.185600000000001</v>
      </c>
      <c r="F1205" s="176">
        <v>0.1767</v>
      </c>
      <c r="G1205" s="176">
        <v>0.1767</v>
      </c>
      <c r="H1205" s="176">
        <v>6.4348000000000001</v>
      </c>
      <c r="I1205" s="176">
        <v>3.6573000000000002</v>
      </c>
      <c r="J1205" s="176">
        <v>4.8334999999999999</v>
      </c>
      <c r="K1205" s="176">
        <v>10.382899999999999</v>
      </c>
      <c r="L1205" s="176">
        <v>8.0350999999999999</v>
      </c>
      <c r="M1205" s="176">
        <v>10.6647</v>
      </c>
      <c r="N1205" s="176">
        <v>10.8713</v>
      </c>
      <c r="O1205" s="176">
        <v>9.2186000000000003</v>
      </c>
      <c r="P1205" s="176">
        <v>9.1357999999999997</v>
      </c>
      <c r="Q1205" s="176">
        <v>9.1415000000000006</v>
      </c>
      <c r="R1205" s="176">
        <v>11.908899999999999</v>
      </c>
      <c r="S1205" s="120"/>
    </row>
    <row r="1206" spans="1:19" x14ac:dyDescent="0.3">
      <c r="A1206" s="172" t="s">
        <v>1153</v>
      </c>
      <c r="B1206" s="172" t="s">
        <v>1157</v>
      </c>
      <c r="C1206" s="172">
        <v>101588</v>
      </c>
      <c r="D1206" s="175">
        <v>44158</v>
      </c>
      <c r="E1206" s="176">
        <v>45.265099999999997</v>
      </c>
      <c r="F1206" s="176">
        <v>-0.96760000000000002</v>
      </c>
      <c r="G1206" s="176">
        <v>-0.96760000000000002</v>
      </c>
      <c r="H1206" s="176">
        <v>5.3055000000000003</v>
      </c>
      <c r="I1206" s="176">
        <v>2.5078999999999998</v>
      </c>
      <c r="J1206" s="176">
        <v>3.6896</v>
      </c>
      <c r="K1206" s="176">
        <v>9.2256</v>
      </c>
      <c r="L1206" s="176">
        <v>6.8718000000000004</v>
      </c>
      <c r="M1206" s="176">
        <v>9.4961000000000002</v>
      </c>
      <c r="N1206" s="176">
        <v>9.6842000000000006</v>
      </c>
      <c r="O1206" s="176">
        <v>8.1363000000000003</v>
      </c>
      <c r="P1206" s="176">
        <v>8.1471999999999998</v>
      </c>
      <c r="Q1206" s="176">
        <v>8.6544000000000008</v>
      </c>
      <c r="R1206" s="176">
        <v>10.7378</v>
      </c>
      <c r="S1206" s="118" t="s">
        <v>1873</v>
      </c>
    </row>
    <row r="1207" spans="1:19" x14ac:dyDescent="0.3">
      <c r="A1207" s="172" t="s">
        <v>1153</v>
      </c>
      <c r="B1207" s="172" t="s">
        <v>1158</v>
      </c>
      <c r="C1207" s="172">
        <v>100124</v>
      </c>
      <c r="D1207" s="175">
        <v>44158</v>
      </c>
      <c r="E1207" s="176">
        <v>46.530799999999999</v>
      </c>
      <c r="F1207" s="176">
        <v>0.62760000000000005</v>
      </c>
      <c r="G1207" s="176">
        <v>0.62760000000000005</v>
      </c>
      <c r="H1207" s="176">
        <v>8.0896000000000008</v>
      </c>
      <c r="I1207" s="176">
        <v>5.9359000000000002</v>
      </c>
      <c r="J1207" s="176">
        <v>5.1974999999999998</v>
      </c>
      <c r="K1207" s="176">
        <v>9.4297000000000004</v>
      </c>
      <c r="L1207" s="176">
        <v>7.2793999999999999</v>
      </c>
      <c r="M1207" s="176">
        <v>7.8640999999999996</v>
      </c>
      <c r="N1207" s="176">
        <v>9.0169999999999995</v>
      </c>
      <c r="O1207" s="176">
        <v>6.6</v>
      </c>
      <c r="P1207" s="176">
        <v>7.1736000000000004</v>
      </c>
      <c r="Q1207" s="176">
        <v>7.9031000000000002</v>
      </c>
      <c r="R1207" s="176">
        <v>9.4137000000000004</v>
      </c>
      <c r="S1207" s="118" t="s">
        <v>1873</v>
      </c>
    </row>
    <row r="1208" spans="1:19" x14ac:dyDescent="0.3">
      <c r="A1208" s="172" t="s">
        <v>1153</v>
      </c>
      <c r="B1208" s="172" t="s">
        <v>1159</v>
      </c>
      <c r="C1208" s="172">
        <v>119069</v>
      </c>
      <c r="D1208" s="175">
        <v>44158</v>
      </c>
      <c r="E1208" s="176">
        <v>49.2117</v>
      </c>
      <c r="F1208" s="176">
        <v>1.4340999999999999</v>
      </c>
      <c r="G1208" s="176">
        <v>1.4340999999999999</v>
      </c>
      <c r="H1208" s="176">
        <v>8.8325999999999993</v>
      </c>
      <c r="I1208" s="176">
        <v>6.6391</v>
      </c>
      <c r="J1208" s="176">
        <v>5.8282999999999996</v>
      </c>
      <c r="K1208" s="176">
        <v>10.0154</v>
      </c>
      <c r="L1208" s="176">
        <v>7.8304999999999998</v>
      </c>
      <c r="M1208" s="176">
        <v>8.4120000000000008</v>
      </c>
      <c r="N1208" s="176">
        <v>9.5785</v>
      </c>
      <c r="O1208" s="176">
        <v>7.1363000000000003</v>
      </c>
      <c r="P1208" s="176">
        <v>7.8413000000000004</v>
      </c>
      <c r="Q1208" s="176">
        <v>8.1664999999999992</v>
      </c>
      <c r="R1208" s="176">
        <v>9.9520999999999997</v>
      </c>
      <c r="S1208" s="118" t="s">
        <v>1873</v>
      </c>
    </row>
    <row r="1209" spans="1:19" x14ac:dyDescent="0.3">
      <c r="A1209" s="172" t="s">
        <v>1153</v>
      </c>
      <c r="B1209" s="172" t="s">
        <v>1160</v>
      </c>
      <c r="C1209" s="172">
        <v>101685</v>
      </c>
      <c r="D1209" s="175">
        <v>44158</v>
      </c>
      <c r="E1209" s="176">
        <v>34.632100000000001</v>
      </c>
      <c r="F1209" s="176">
        <v>-1.1592</v>
      </c>
      <c r="G1209" s="176">
        <v>-1.1592</v>
      </c>
      <c r="H1209" s="176">
        <v>9.1288</v>
      </c>
      <c r="I1209" s="176">
        <v>10.0131</v>
      </c>
      <c r="J1209" s="176">
        <v>4.8132999999999999</v>
      </c>
      <c r="K1209" s="176">
        <v>10.2798</v>
      </c>
      <c r="L1209" s="176">
        <v>5.7039999999999997</v>
      </c>
      <c r="M1209" s="176">
        <v>8.4666999999999994</v>
      </c>
      <c r="N1209" s="176">
        <v>8.7414000000000005</v>
      </c>
      <c r="O1209" s="176">
        <v>7.6184000000000003</v>
      </c>
      <c r="P1209" s="176">
        <v>7.1696</v>
      </c>
      <c r="Q1209" s="176">
        <v>7.1582999999999997</v>
      </c>
      <c r="R1209" s="176">
        <v>10.387499999999999</v>
      </c>
      <c r="S1209" s="118" t="s">
        <v>1873</v>
      </c>
    </row>
    <row r="1210" spans="1:19" x14ac:dyDescent="0.3">
      <c r="A1210" s="172" t="s">
        <v>1153</v>
      </c>
      <c r="B1210" s="172" t="s">
        <v>1161</v>
      </c>
      <c r="C1210" s="172">
        <v>120059</v>
      </c>
      <c r="D1210" s="175">
        <v>44158</v>
      </c>
      <c r="E1210" s="176">
        <v>36.848599999999998</v>
      </c>
      <c r="F1210" s="176">
        <v>-0.33019999999999999</v>
      </c>
      <c r="G1210" s="176">
        <v>-0.33019999999999999</v>
      </c>
      <c r="H1210" s="176">
        <v>9.9621999999999993</v>
      </c>
      <c r="I1210" s="176">
        <v>10.856</v>
      </c>
      <c r="J1210" s="176">
        <v>5.6506999999999996</v>
      </c>
      <c r="K1210" s="176">
        <v>11.139099999999999</v>
      </c>
      <c r="L1210" s="176">
        <v>6.5664999999999996</v>
      </c>
      <c r="M1210" s="176">
        <v>9.3617000000000008</v>
      </c>
      <c r="N1210" s="176">
        <v>9.6550999999999991</v>
      </c>
      <c r="O1210" s="176">
        <v>8.4719999999999995</v>
      </c>
      <c r="P1210" s="176">
        <v>8.0022000000000002</v>
      </c>
      <c r="Q1210" s="176">
        <v>8.0350999999999999</v>
      </c>
      <c r="R1210" s="176">
        <v>11.285600000000001</v>
      </c>
      <c r="S1210" s="118"/>
    </row>
    <row r="1211" spans="1:19" x14ac:dyDescent="0.3">
      <c r="A1211" s="172" t="s">
        <v>1153</v>
      </c>
      <c r="B1211" s="172" t="s">
        <v>1162</v>
      </c>
      <c r="C1211" s="172">
        <v>109740</v>
      </c>
      <c r="D1211" s="175">
        <v>44158</v>
      </c>
      <c r="E1211" s="176">
        <v>30.840199999999999</v>
      </c>
      <c r="F1211" s="176">
        <v>1.2231000000000001</v>
      </c>
      <c r="G1211" s="176">
        <v>1.2231000000000001</v>
      </c>
      <c r="H1211" s="176">
        <v>7.3525999999999998</v>
      </c>
      <c r="I1211" s="176">
        <v>5.6677999999999997</v>
      </c>
      <c r="J1211" s="176">
        <v>5.5233999999999996</v>
      </c>
      <c r="K1211" s="176">
        <v>11.193199999999999</v>
      </c>
      <c r="L1211" s="176">
        <v>10.358499999999999</v>
      </c>
      <c r="M1211" s="176">
        <v>11.1121</v>
      </c>
      <c r="N1211" s="176">
        <v>11.382300000000001</v>
      </c>
      <c r="O1211" s="176">
        <v>8.7049000000000003</v>
      </c>
      <c r="P1211" s="176">
        <v>8.5939999999999994</v>
      </c>
      <c r="Q1211" s="176">
        <v>9.6098999999999997</v>
      </c>
      <c r="R1211" s="176">
        <v>11.7568</v>
      </c>
      <c r="S1211" s="118"/>
    </row>
    <row r="1212" spans="1:19" x14ac:dyDescent="0.3">
      <c r="A1212" s="172" t="s">
        <v>1153</v>
      </c>
      <c r="B1212" s="172" t="s">
        <v>1163</v>
      </c>
      <c r="C1212" s="172">
        <v>120619</v>
      </c>
      <c r="D1212" s="175">
        <v>44158</v>
      </c>
      <c r="E1212" s="176">
        <v>31.916399999999999</v>
      </c>
      <c r="F1212" s="176">
        <v>1.7919</v>
      </c>
      <c r="G1212" s="176">
        <v>1.7919</v>
      </c>
      <c r="H1212" s="176">
        <v>7.9195000000000002</v>
      </c>
      <c r="I1212" s="176">
        <v>6.2476000000000003</v>
      </c>
      <c r="J1212" s="176">
        <v>6.0961999999999996</v>
      </c>
      <c r="K1212" s="176">
        <v>11.7806</v>
      </c>
      <c r="L1212" s="176">
        <v>10.9375</v>
      </c>
      <c r="M1212" s="176">
        <v>11.6853</v>
      </c>
      <c r="N1212" s="176">
        <v>11.9717</v>
      </c>
      <c r="O1212" s="176">
        <v>9.3127999999999993</v>
      </c>
      <c r="P1212" s="176">
        <v>9.1758000000000006</v>
      </c>
      <c r="Q1212" s="176">
        <v>9.2744</v>
      </c>
      <c r="R1212" s="176">
        <v>12.363899999999999</v>
      </c>
      <c r="S1212" s="118" t="s">
        <v>1873</v>
      </c>
    </row>
    <row r="1213" spans="1:19" x14ac:dyDescent="0.3">
      <c r="A1213" s="172" t="s">
        <v>1153</v>
      </c>
      <c r="B1213" s="172" t="s">
        <v>1164</v>
      </c>
      <c r="C1213" s="172">
        <v>118394</v>
      </c>
      <c r="D1213" s="175">
        <v>44158</v>
      </c>
      <c r="E1213" s="176">
        <v>56.729300000000002</v>
      </c>
      <c r="F1213" s="176">
        <v>1.8662000000000001</v>
      </c>
      <c r="G1213" s="176">
        <v>1.8662000000000001</v>
      </c>
      <c r="H1213" s="176">
        <v>9.3145000000000007</v>
      </c>
      <c r="I1213" s="176">
        <v>8.4375</v>
      </c>
      <c r="J1213" s="176">
        <v>4.7994000000000003</v>
      </c>
      <c r="K1213" s="176">
        <v>11.375299999999999</v>
      </c>
      <c r="L1213" s="176">
        <v>7.2397999999999998</v>
      </c>
      <c r="M1213" s="176">
        <v>11.5937</v>
      </c>
      <c r="N1213" s="176">
        <v>11.9611</v>
      </c>
      <c r="O1213" s="176">
        <v>9.5654000000000003</v>
      </c>
      <c r="P1213" s="176">
        <v>9.5477000000000007</v>
      </c>
      <c r="Q1213" s="176">
        <v>9.5510000000000002</v>
      </c>
      <c r="R1213" s="176">
        <v>12.537599999999999</v>
      </c>
      <c r="S1213" s="118" t="s">
        <v>1873</v>
      </c>
    </row>
    <row r="1214" spans="1:19" x14ac:dyDescent="0.3">
      <c r="A1214" s="172" t="s">
        <v>1153</v>
      </c>
      <c r="B1214" s="172" t="s">
        <v>1165</v>
      </c>
      <c r="C1214" s="172">
        <v>108765</v>
      </c>
      <c r="D1214" s="175">
        <v>44158</v>
      </c>
      <c r="E1214" s="176">
        <v>53.450600000000001</v>
      </c>
      <c r="F1214" s="176">
        <v>1.2521</v>
      </c>
      <c r="G1214" s="176">
        <v>1.2521</v>
      </c>
      <c r="H1214" s="176">
        <v>8.6862999999999992</v>
      </c>
      <c r="I1214" s="176">
        <v>7.8129999999999997</v>
      </c>
      <c r="J1214" s="176">
        <v>4.1714000000000002</v>
      </c>
      <c r="K1214" s="176">
        <v>10.733000000000001</v>
      </c>
      <c r="L1214" s="176">
        <v>6.5938999999999997</v>
      </c>
      <c r="M1214" s="176">
        <v>10.9175</v>
      </c>
      <c r="N1214" s="176">
        <v>11.2675</v>
      </c>
      <c r="O1214" s="176">
        <v>8.8574999999999999</v>
      </c>
      <c r="P1214" s="176">
        <v>8.7513000000000005</v>
      </c>
      <c r="Q1214" s="176">
        <v>8.5742999999999991</v>
      </c>
      <c r="R1214" s="176">
        <v>11.872</v>
      </c>
      <c r="S1214" s="118"/>
    </row>
    <row r="1215" spans="1:19" x14ac:dyDescent="0.3">
      <c r="A1215" s="172" t="s">
        <v>1153</v>
      </c>
      <c r="B1215" s="172" t="s">
        <v>1166</v>
      </c>
      <c r="C1215" s="172">
        <v>100223</v>
      </c>
      <c r="D1215" s="175">
        <v>44158</v>
      </c>
      <c r="E1215" s="176">
        <v>50.107300000000002</v>
      </c>
      <c r="F1215" s="176">
        <v>-5.2667000000000002</v>
      </c>
      <c r="G1215" s="176">
        <v>-5.2667000000000002</v>
      </c>
      <c r="H1215" s="176">
        <v>3.5436000000000001</v>
      </c>
      <c r="I1215" s="176">
        <v>3.3237999999999999</v>
      </c>
      <c r="J1215" s="176">
        <v>2.5244</v>
      </c>
      <c r="K1215" s="176">
        <v>7.9378000000000002</v>
      </c>
      <c r="L1215" s="176">
        <v>7.9203999999999999</v>
      </c>
      <c r="M1215" s="176">
        <v>10.144299999999999</v>
      </c>
      <c r="N1215" s="176">
        <v>9.4238999999999997</v>
      </c>
      <c r="O1215" s="176">
        <v>2.1017999999999999</v>
      </c>
      <c r="P1215" s="176">
        <v>3.488</v>
      </c>
      <c r="Q1215" s="176">
        <v>6.4386000000000001</v>
      </c>
      <c r="R1215" s="176">
        <v>1.6692</v>
      </c>
      <c r="S1215" s="118"/>
    </row>
    <row r="1216" spans="1:19" x14ac:dyDescent="0.3">
      <c r="A1216" s="172" t="s">
        <v>1153</v>
      </c>
      <c r="B1216" s="172" t="s">
        <v>1167</v>
      </c>
      <c r="C1216" s="172">
        <v>120430</v>
      </c>
      <c r="D1216" s="175">
        <v>44158</v>
      </c>
      <c r="E1216" s="176">
        <v>54.214199999999998</v>
      </c>
      <c r="F1216" s="176">
        <v>-4.2625000000000002</v>
      </c>
      <c r="G1216" s="176">
        <v>-4.2625000000000002</v>
      </c>
      <c r="H1216" s="176">
        <v>4.5500999999999996</v>
      </c>
      <c r="I1216" s="176">
        <v>4.3255999999999997</v>
      </c>
      <c r="J1216" s="176">
        <v>3.5266999999999999</v>
      </c>
      <c r="K1216" s="176">
        <v>8.9601000000000006</v>
      </c>
      <c r="L1216" s="176">
        <v>8.9634999999999998</v>
      </c>
      <c r="M1216" s="176">
        <v>11.225300000000001</v>
      </c>
      <c r="N1216" s="176">
        <v>10.5235</v>
      </c>
      <c r="O1216" s="176">
        <v>3.1278000000000001</v>
      </c>
      <c r="P1216" s="176">
        <v>4.5479000000000003</v>
      </c>
      <c r="Q1216" s="176">
        <v>6.0099</v>
      </c>
      <c r="R1216" s="176">
        <v>2.6917</v>
      </c>
      <c r="S1216" s="118" t="s">
        <v>1873</v>
      </c>
    </row>
    <row r="1217" spans="1:19" x14ac:dyDescent="0.3">
      <c r="A1217" s="172" t="s">
        <v>1153</v>
      </c>
      <c r="B1217" s="172" t="s">
        <v>1168</v>
      </c>
      <c r="C1217" s="172">
        <v>119735</v>
      </c>
      <c r="D1217" s="175">
        <v>44158</v>
      </c>
      <c r="E1217" s="176">
        <v>64.578199999999995</v>
      </c>
      <c r="F1217" s="176">
        <v>-7.3243999999999998</v>
      </c>
      <c r="G1217" s="176">
        <v>-7.3243999999999998</v>
      </c>
      <c r="H1217" s="176">
        <v>15.3018</v>
      </c>
      <c r="I1217" s="176">
        <v>11.166</v>
      </c>
      <c r="J1217" s="176">
        <v>7.7373000000000003</v>
      </c>
      <c r="K1217" s="176">
        <v>12.9152</v>
      </c>
      <c r="L1217" s="176">
        <v>8.7208000000000006</v>
      </c>
      <c r="M1217" s="176">
        <v>11.4901</v>
      </c>
      <c r="N1217" s="176">
        <v>12.472899999999999</v>
      </c>
      <c r="O1217" s="176">
        <v>9.3890999999999991</v>
      </c>
      <c r="P1217" s="176">
        <v>9.0671999999999997</v>
      </c>
      <c r="Q1217" s="176">
        <v>8.7405000000000008</v>
      </c>
      <c r="R1217" s="176">
        <v>12.646100000000001</v>
      </c>
      <c r="S1217" s="118" t="s">
        <v>1873</v>
      </c>
    </row>
    <row r="1218" spans="1:19" x14ac:dyDescent="0.3">
      <c r="A1218" s="172" t="s">
        <v>1153</v>
      </c>
      <c r="B1218" s="172" t="s">
        <v>1169</v>
      </c>
      <c r="C1218" s="172">
        <v>100299</v>
      </c>
      <c r="D1218" s="175">
        <v>44158</v>
      </c>
      <c r="E1218" s="176">
        <v>60.396900000000002</v>
      </c>
      <c r="F1218" s="176">
        <v>-8.3743999999999996</v>
      </c>
      <c r="G1218" s="176">
        <v>-8.3743999999999996</v>
      </c>
      <c r="H1218" s="176">
        <v>14.239100000000001</v>
      </c>
      <c r="I1218" s="176">
        <v>10.105499999999999</v>
      </c>
      <c r="J1218" s="176">
        <v>6.7504999999999997</v>
      </c>
      <c r="K1218" s="176">
        <v>11.82</v>
      </c>
      <c r="L1218" s="176">
        <v>7.5896999999999997</v>
      </c>
      <c r="M1218" s="176">
        <v>10.312200000000001</v>
      </c>
      <c r="N1218" s="176">
        <v>11.269399999999999</v>
      </c>
      <c r="O1218" s="176">
        <v>8.3077000000000005</v>
      </c>
      <c r="P1218" s="176">
        <v>8.0488999999999997</v>
      </c>
      <c r="Q1218" s="176">
        <v>8.9360999999999997</v>
      </c>
      <c r="R1218" s="176">
        <v>11.464700000000001</v>
      </c>
      <c r="S1218" s="118" t="s">
        <v>1873</v>
      </c>
    </row>
    <row r="1219" spans="1:19" x14ac:dyDescent="0.3">
      <c r="A1219" s="172" t="s">
        <v>1153</v>
      </c>
      <c r="B1219" s="172" t="s">
        <v>1170</v>
      </c>
      <c r="C1219" s="172">
        <v>100315</v>
      </c>
      <c r="D1219" s="175">
        <v>44158</v>
      </c>
      <c r="E1219" s="176">
        <v>56.950200000000002</v>
      </c>
      <c r="F1219" s="176">
        <v>2.9916999999999998</v>
      </c>
      <c r="G1219" s="176">
        <v>2.9916999999999998</v>
      </c>
      <c r="H1219" s="176">
        <v>4.7938999999999998</v>
      </c>
      <c r="I1219" s="176">
        <v>4.7835000000000001</v>
      </c>
      <c r="J1219" s="176">
        <v>3.4961000000000002</v>
      </c>
      <c r="K1219" s="176">
        <v>6.9210000000000003</v>
      </c>
      <c r="L1219" s="176">
        <v>5.2645</v>
      </c>
      <c r="M1219" s="176">
        <v>7.9471999999999996</v>
      </c>
      <c r="N1219" s="176">
        <v>8.8079999999999998</v>
      </c>
      <c r="O1219" s="176">
        <v>7.4145000000000003</v>
      </c>
      <c r="P1219" s="176">
        <v>7.4047000000000001</v>
      </c>
      <c r="Q1219" s="176">
        <v>8.3193999999999999</v>
      </c>
      <c r="R1219" s="176">
        <v>10.014200000000001</v>
      </c>
      <c r="S1219" s="118" t="s">
        <v>1873</v>
      </c>
    </row>
    <row r="1220" spans="1:19" x14ac:dyDescent="0.3">
      <c r="A1220" s="172" t="s">
        <v>1153</v>
      </c>
      <c r="B1220" s="172" t="s">
        <v>1171</v>
      </c>
      <c r="C1220" s="172">
        <v>120279</v>
      </c>
      <c r="D1220" s="175">
        <v>44158</v>
      </c>
      <c r="E1220" s="176">
        <v>59.545099999999998</v>
      </c>
      <c r="F1220" s="176">
        <v>3.8835000000000002</v>
      </c>
      <c r="G1220" s="176">
        <v>3.8835000000000002</v>
      </c>
      <c r="H1220" s="176">
        <v>5.6912000000000003</v>
      </c>
      <c r="I1220" s="176">
        <v>5.6824000000000003</v>
      </c>
      <c r="J1220" s="176">
        <v>4.3403999999999998</v>
      </c>
      <c r="K1220" s="176">
        <v>7.8198999999999996</v>
      </c>
      <c r="L1220" s="176">
        <v>6.1814</v>
      </c>
      <c r="M1220" s="176">
        <v>8.8986000000000001</v>
      </c>
      <c r="N1220" s="176">
        <v>9.5364000000000004</v>
      </c>
      <c r="O1220" s="176">
        <v>8.1143999999999998</v>
      </c>
      <c r="P1220" s="176">
        <v>8.0259</v>
      </c>
      <c r="Q1220" s="176">
        <v>8.0728000000000009</v>
      </c>
      <c r="R1220" s="176">
        <v>10.811199999999999</v>
      </c>
      <c r="S1220" s="118"/>
    </row>
    <row r="1221" spans="1:19" x14ac:dyDescent="0.3">
      <c r="A1221" s="172" t="s">
        <v>1153</v>
      </c>
      <c r="B1221" s="172" t="s">
        <v>1172</v>
      </c>
      <c r="C1221" s="172">
        <v>100387</v>
      </c>
      <c r="D1221" s="175">
        <v>44158</v>
      </c>
      <c r="E1221" s="176">
        <v>71.031400000000005</v>
      </c>
      <c r="F1221" s="176">
        <v>3.1181999999999999</v>
      </c>
      <c r="G1221" s="176">
        <v>3.1181999999999999</v>
      </c>
      <c r="H1221" s="176">
        <v>7.4661999999999997</v>
      </c>
      <c r="I1221" s="176">
        <v>5.1303000000000001</v>
      </c>
      <c r="J1221" s="176">
        <v>5.1260000000000003</v>
      </c>
      <c r="K1221" s="176">
        <v>10.638999999999999</v>
      </c>
      <c r="L1221" s="176">
        <v>6.8624999999999998</v>
      </c>
      <c r="M1221" s="176">
        <v>9.8932000000000002</v>
      </c>
      <c r="N1221" s="176">
        <v>10.3985</v>
      </c>
      <c r="O1221" s="176">
        <v>8.8074999999999992</v>
      </c>
      <c r="P1221" s="176">
        <v>8.6760999999999999</v>
      </c>
      <c r="Q1221" s="176">
        <v>8.9488000000000003</v>
      </c>
      <c r="R1221" s="176">
        <v>12.038399999999999</v>
      </c>
      <c r="S1221" s="118"/>
    </row>
    <row r="1222" spans="1:19" x14ac:dyDescent="0.3">
      <c r="A1222" s="172" t="s">
        <v>1153</v>
      </c>
      <c r="B1222" s="172" t="s">
        <v>1173</v>
      </c>
      <c r="C1222" s="172">
        <v>118687</v>
      </c>
      <c r="D1222" s="175">
        <v>44158</v>
      </c>
      <c r="E1222" s="176">
        <v>75.873800000000003</v>
      </c>
      <c r="F1222" s="176">
        <v>4.1384999999999996</v>
      </c>
      <c r="G1222" s="176">
        <v>4.1384999999999996</v>
      </c>
      <c r="H1222" s="176">
        <v>8.5250000000000004</v>
      </c>
      <c r="I1222" s="176">
        <v>6.1687000000000003</v>
      </c>
      <c r="J1222" s="176">
        <v>6.1492000000000004</v>
      </c>
      <c r="K1222" s="176">
        <v>11.6532</v>
      </c>
      <c r="L1222" s="176">
        <v>7.7835999999999999</v>
      </c>
      <c r="M1222" s="176">
        <v>10.796799999999999</v>
      </c>
      <c r="N1222" s="176">
        <v>11.303599999999999</v>
      </c>
      <c r="O1222" s="176">
        <v>9.6646999999999998</v>
      </c>
      <c r="P1222" s="176">
        <v>9.5686</v>
      </c>
      <c r="Q1222" s="176">
        <v>9.1922999999999995</v>
      </c>
      <c r="R1222" s="176">
        <v>12.9169</v>
      </c>
      <c r="S1222" s="118" t="s">
        <v>1873</v>
      </c>
    </row>
    <row r="1223" spans="1:19" x14ac:dyDescent="0.3">
      <c r="A1223" s="172" t="s">
        <v>1153</v>
      </c>
      <c r="B1223" s="172" t="s">
        <v>1174</v>
      </c>
      <c r="C1223" s="172">
        <v>119714</v>
      </c>
      <c r="D1223" s="175">
        <v>44158</v>
      </c>
      <c r="E1223" s="176">
        <v>57.059199999999997</v>
      </c>
      <c r="F1223" s="176">
        <v>0.12790000000000001</v>
      </c>
      <c r="G1223" s="176">
        <v>0.12790000000000001</v>
      </c>
      <c r="H1223" s="176">
        <v>7.7888000000000002</v>
      </c>
      <c r="I1223" s="176">
        <v>6.9131999999999998</v>
      </c>
      <c r="J1223" s="176">
        <v>8.3247999999999998</v>
      </c>
      <c r="K1223" s="176">
        <v>14.655099999999999</v>
      </c>
      <c r="L1223" s="176">
        <v>11.661300000000001</v>
      </c>
      <c r="M1223" s="176">
        <v>11.4101</v>
      </c>
      <c r="N1223" s="176">
        <v>13.6434</v>
      </c>
      <c r="O1223" s="176">
        <v>9.8018000000000001</v>
      </c>
      <c r="P1223" s="176">
        <v>10.074999999999999</v>
      </c>
      <c r="Q1223" s="176">
        <v>9.2375000000000007</v>
      </c>
      <c r="R1223" s="176">
        <v>12.946300000000001</v>
      </c>
      <c r="S1223" s="118" t="s">
        <v>1873</v>
      </c>
    </row>
    <row r="1224" spans="1:19" x14ac:dyDescent="0.3">
      <c r="A1224" s="172" t="s">
        <v>1153</v>
      </c>
      <c r="B1224" s="172" t="s">
        <v>1175</v>
      </c>
      <c r="C1224" s="172">
        <v>100639</v>
      </c>
      <c r="D1224" s="175">
        <v>44158</v>
      </c>
      <c r="E1224" s="176">
        <v>54.529899999999998</v>
      </c>
      <c r="F1224" s="176">
        <v>-0.49080000000000001</v>
      </c>
      <c r="G1224" s="176">
        <v>-0.49080000000000001</v>
      </c>
      <c r="H1224" s="176">
        <v>7.1627999999999998</v>
      </c>
      <c r="I1224" s="176">
        <v>6.2831999999999999</v>
      </c>
      <c r="J1224" s="176">
        <v>7.6958000000000002</v>
      </c>
      <c r="K1224" s="176">
        <v>14.014900000000001</v>
      </c>
      <c r="L1224" s="176">
        <v>11.013</v>
      </c>
      <c r="M1224" s="176">
        <v>10.7514</v>
      </c>
      <c r="N1224" s="176">
        <v>12.956799999999999</v>
      </c>
      <c r="O1224" s="176">
        <v>9.0190000000000001</v>
      </c>
      <c r="P1224" s="176">
        <v>9.3118999999999996</v>
      </c>
      <c r="Q1224" s="176">
        <v>7.9819000000000004</v>
      </c>
      <c r="R1224" s="176">
        <v>12.256600000000001</v>
      </c>
      <c r="S1224" s="118"/>
    </row>
    <row r="1225" spans="1:19" x14ac:dyDescent="0.3">
      <c r="A1225" s="172" t="s">
        <v>1153</v>
      </c>
      <c r="B1225" s="172" t="s">
        <v>1176</v>
      </c>
      <c r="C1225" s="172">
        <v>119876</v>
      </c>
      <c r="D1225" s="175">
        <v>44158</v>
      </c>
      <c r="E1225" s="176">
        <v>69.562600000000003</v>
      </c>
      <c r="F1225" s="176">
        <v>4.2165999999999997</v>
      </c>
      <c r="G1225" s="176">
        <v>4.2165999999999997</v>
      </c>
      <c r="H1225" s="176">
        <v>8.7783999999999995</v>
      </c>
      <c r="I1225" s="176">
        <v>5.7995999999999999</v>
      </c>
      <c r="J1225" s="176">
        <v>6.1318999999999999</v>
      </c>
      <c r="K1225" s="176">
        <v>12.8965</v>
      </c>
      <c r="L1225" s="176">
        <v>11.4659</v>
      </c>
      <c r="M1225" s="176">
        <v>12.074199999999999</v>
      </c>
      <c r="N1225" s="176">
        <v>12.5997</v>
      </c>
      <c r="O1225" s="176">
        <v>8.5504999999999995</v>
      </c>
      <c r="P1225" s="176">
        <v>8.8148999999999997</v>
      </c>
      <c r="Q1225" s="176">
        <v>9.1396999999999995</v>
      </c>
      <c r="R1225" s="176">
        <v>11.808999999999999</v>
      </c>
      <c r="S1225" s="118"/>
    </row>
    <row r="1226" spans="1:19" x14ac:dyDescent="0.3">
      <c r="A1226" s="172" t="s">
        <v>1153</v>
      </c>
      <c r="B1226" s="172" t="s">
        <v>1177</v>
      </c>
      <c r="C1226" s="172">
        <v>100418</v>
      </c>
      <c r="D1226" s="175">
        <v>44158</v>
      </c>
      <c r="E1226" s="176">
        <v>65.075699999999998</v>
      </c>
      <c r="F1226" s="176">
        <v>3.2353000000000001</v>
      </c>
      <c r="G1226" s="176">
        <v>3.2353000000000001</v>
      </c>
      <c r="H1226" s="176">
        <v>7.8693</v>
      </c>
      <c r="I1226" s="176">
        <v>4.9048999999999996</v>
      </c>
      <c r="J1226" s="176">
        <v>5.2576999999999998</v>
      </c>
      <c r="K1226" s="176">
        <v>11.992900000000001</v>
      </c>
      <c r="L1226" s="176">
        <v>10.587899999999999</v>
      </c>
      <c r="M1226" s="176">
        <v>11.1815</v>
      </c>
      <c r="N1226" s="176">
        <v>11.649699999999999</v>
      </c>
      <c r="O1226" s="176">
        <v>7.4337</v>
      </c>
      <c r="P1226" s="176">
        <v>7.7342000000000004</v>
      </c>
      <c r="Q1226" s="176">
        <v>8.2637</v>
      </c>
      <c r="R1226" s="176">
        <v>10.8241</v>
      </c>
      <c r="S1226" s="118"/>
    </row>
    <row r="1227" spans="1:19" x14ac:dyDescent="0.3">
      <c r="A1227" s="172" t="s">
        <v>1153</v>
      </c>
      <c r="B1227" s="172" t="s">
        <v>1178</v>
      </c>
      <c r="C1227" s="172">
        <v>148086</v>
      </c>
      <c r="D1227" s="175">
        <v>44158</v>
      </c>
      <c r="E1227" s="176">
        <v>2.1777000000000002</v>
      </c>
      <c r="F1227" s="176">
        <v>8.3862000000000005</v>
      </c>
      <c r="G1227" s="176">
        <v>8.3862000000000005</v>
      </c>
      <c r="H1227" s="176">
        <v>8.3996999999999993</v>
      </c>
      <c r="I1227" s="176">
        <v>8.4074000000000009</v>
      </c>
      <c r="J1227" s="176">
        <v>8.4405000000000001</v>
      </c>
      <c r="K1227" s="176">
        <v>8.5280000000000005</v>
      </c>
      <c r="L1227" s="176">
        <v>8.7126000000000001</v>
      </c>
      <c r="M1227" s="176">
        <v>8.8736999999999995</v>
      </c>
      <c r="N1227" s="176"/>
      <c r="O1227" s="176"/>
      <c r="P1227" s="176"/>
      <c r="Q1227" s="176">
        <v>8.8810000000000002</v>
      </c>
      <c r="R1227" s="176"/>
      <c r="S1227" s="118"/>
    </row>
    <row r="1228" spans="1:19" x14ac:dyDescent="0.3">
      <c r="A1228" s="172" t="s">
        <v>1153</v>
      </c>
      <c r="B1228" s="172" t="s">
        <v>1179</v>
      </c>
      <c r="C1228" s="172">
        <v>148085</v>
      </c>
      <c r="D1228" s="175">
        <v>44158</v>
      </c>
      <c r="E1228" s="176">
        <v>2.0421999999999998</v>
      </c>
      <c r="F1228" s="176">
        <v>8.3463999999999992</v>
      </c>
      <c r="G1228" s="176">
        <v>8.3463999999999992</v>
      </c>
      <c r="H1228" s="176">
        <v>8.4196000000000009</v>
      </c>
      <c r="I1228" s="176">
        <v>8.4530999999999992</v>
      </c>
      <c r="J1228" s="176">
        <v>8.4197000000000006</v>
      </c>
      <c r="K1228" s="176">
        <v>8.5304000000000002</v>
      </c>
      <c r="L1228" s="176">
        <v>8.7158999999999995</v>
      </c>
      <c r="M1228" s="176">
        <v>8.8699999999999992</v>
      </c>
      <c r="N1228" s="176"/>
      <c r="O1228" s="176"/>
      <c r="P1228" s="176"/>
      <c r="Q1228" s="176">
        <v>8.8767999999999994</v>
      </c>
      <c r="R1228" s="176"/>
      <c r="S1228" s="118"/>
    </row>
    <row r="1229" spans="1:19" x14ac:dyDescent="0.3">
      <c r="A1229" s="172" t="s">
        <v>1153</v>
      </c>
      <c r="B1229" s="172" t="s">
        <v>1180</v>
      </c>
      <c r="C1229" s="172">
        <v>120689</v>
      </c>
      <c r="D1229" s="175">
        <v>44158</v>
      </c>
      <c r="E1229" s="176">
        <v>54.0809</v>
      </c>
      <c r="F1229" s="176">
        <v>-5.5092999999999996</v>
      </c>
      <c r="G1229" s="176">
        <v>-5.5092999999999996</v>
      </c>
      <c r="H1229" s="176">
        <v>4.8522999999999996</v>
      </c>
      <c r="I1229" s="176">
        <v>2.4512999999999998</v>
      </c>
      <c r="J1229" s="176">
        <v>3.6032999999999999</v>
      </c>
      <c r="K1229" s="176">
        <v>8.4407999999999994</v>
      </c>
      <c r="L1229" s="176">
        <v>7.1384999999999996</v>
      </c>
      <c r="M1229" s="176">
        <v>10.857100000000001</v>
      </c>
      <c r="N1229" s="176">
        <v>1.6886000000000001</v>
      </c>
      <c r="O1229" s="176">
        <v>-5.4300000000000001E-2</v>
      </c>
      <c r="P1229" s="176">
        <v>3.8833000000000002</v>
      </c>
      <c r="Q1229" s="176">
        <v>5.9917999999999996</v>
      </c>
      <c r="R1229" s="176">
        <v>-1.2057</v>
      </c>
      <c r="S1229" s="118"/>
    </row>
    <row r="1230" spans="1:19" x14ac:dyDescent="0.3">
      <c r="A1230" s="172" t="s">
        <v>1153</v>
      </c>
      <c r="B1230" s="172" t="s">
        <v>1181</v>
      </c>
      <c r="C1230" s="172">
        <v>100741</v>
      </c>
      <c r="D1230" s="175">
        <v>44158</v>
      </c>
      <c r="E1230" s="176">
        <v>50.488999999999997</v>
      </c>
      <c r="F1230" s="176">
        <v>-5.9973999999999998</v>
      </c>
      <c r="G1230" s="176">
        <v>-5.9973999999999998</v>
      </c>
      <c r="H1230" s="176">
        <v>4.3571999999999997</v>
      </c>
      <c r="I1230" s="176">
        <v>1.9481999999999999</v>
      </c>
      <c r="J1230" s="176">
        <v>3.1027999999999998</v>
      </c>
      <c r="K1230" s="176">
        <v>7.8966000000000003</v>
      </c>
      <c r="L1230" s="176">
        <v>6.5608000000000004</v>
      </c>
      <c r="M1230" s="176">
        <v>10.232799999999999</v>
      </c>
      <c r="N1230" s="176">
        <v>1.0907</v>
      </c>
      <c r="O1230" s="176">
        <v>-0.82509999999999994</v>
      </c>
      <c r="P1230" s="176">
        <v>3.0680999999999998</v>
      </c>
      <c r="Q1230" s="176">
        <v>7.4781000000000004</v>
      </c>
      <c r="R1230" s="176">
        <v>-2.0158</v>
      </c>
      <c r="S1230" s="118"/>
    </row>
    <row r="1231" spans="1:19" x14ac:dyDescent="0.3">
      <c r="A1231" s="177" t="s">
        <v>27</v>
      </c>
      <c r="B1231" s="172"/>
      <c r="C1231" s="172"/>
      <c r="D1231" s="172"/>
      <c r="E1231" s="172"/>
      <c r="F1231" s="178">
        <v>0.81312499999999976</v>
      </c>
      <c r="G1231" s="178">
        <v>0.81312499999999976</v>
      </c>
      <c r="H1231" s="178">
        <v>7.9204892857142877</v>
      </c>
      <c r="I1231" s="178">
        <v>6.2639928571428571</v>
      </c>
      <c r="J1231" s="178">
        <v>5.5604357142857159</v>
      </c>
      <c r="K1231" s="178">
        <v>10.617928571428573</v>
      </c>
      <c r="L1231" s="178">
        <v>8.3349285714285735</v>
      </c>
      <c r="M1231" s="178">
        <v>10.300571428571429</v>
      </c>
      <c r="N1231" s="178">
        <v>10.238884615384618</v>
      </c>
      <c r="O1231" s="178">
        <v>7.4010076923076911</v>
      </c>
      <c r="P1231" s="178">
        <v>7.8133423076923059</v>
      </c>
      <c r="Q1231" s="178">
        <v>8.397767857142858</v>
      </c>
      <c r="R1231" s="178">
        <v>9.8226115384615369</v>
      </c>
      <c r="S1231" s="118"/>
    </row>
    <row r="1232" spans="1:19" x14ac:dyDescent="0.3">
      <c r="A1232" s="177" t="s">
        <v>408</v>
      </c>
      <c r="B1232" s="172"/>
      <c r="C1232" s="172"/>
      <c r="D1232" s="172"/>
      <c r="E1232" s="172"/>
      <c r="F1232" s="178">
        <v>1.2376</v>
      </c>
      <c r="G1232" s="178">
        <v>1.2376</v>
      </c>
      <c r="H1232" s="178">
        <v>8.0045500000000001</v>
      </c>
      <c r="I1232" s="178">
        <v>6.0275999999999996</v>
      </c>
      <c r="J1232" s="178">
        <v>5.3905499999999993</v>
      </c>
      <c r="K1232" s="178">
        <v>10.686</v>
      </c>
      <c r="L1232" s="178">
        <v>7.8754499999999998</v>
      </c>
      <c r="M1232" s="178">
        <v>10.70805</v>
      </c>
      <c r="N1232" s="178">
        <v>11.0694</v>
      </c>
      <c r="O1232" s="178">
        <v>8.5112500000000004</v>
      </c>
      <c r="P1232" s="178">
        <v>8.3434999999999988</v>
      </c>
      <c r="Q1232" s="178">
        <v>8.6974499999999999</v>
      </c>
      <c r="R1232" s="178">
        <v>11.610749999999999</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1182</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1183</v>
      </c>
      <c r="B1235" s="172" t="s">
        <v>1184</v>
      </c>
      <c r="C1235" s="172">
        <v>101592</v>
      </c>
      <c r="D1235" s="175">
        <v>44158</v>
      </c>
      <c r="E1235" s="176">
        <v>289.13</v>
      </c>
      <c r="F1235" s="176">
        <v>1.0838000000000001</v>
      </c>
      <c r="G1235" s="176">
        <v>1.0838000000000001</v>
      </c>
      <c r="H1235" s="176">
        <v>4.0223000000000004</v>
      </c>
      <c r="I1235" s="176">
        <v>4.5754000000000001</v>
      </c>
      <c r="J1235" s="176">
        <v>6.9861000000000004</v>
      </c>
      <c r="K1235" s="176">
        <v>8.2438000000000002</v>
      </c>
      <c r="L1235" s="176">
        <v>43.617100000000001</v>
      </c>
      <c r="M1235" s="176">
        <v>6.9199999999999998E-2</v>
      </c>
      <c r="N1235" s="176">
        <v>7.0217999999999998</v>
      </c>
      <c r="O1235" s="176">
        <v>-3.6547000000000001</v>
      </c>
      <c r="P1235" s="176">
        <v>5.7736000000000001</v>
      </c>
      <c r="Q1235" s="176">
        <v>20.361000000000001</v>
      </c>
      <c r="R1235" s="176">
        <v>2.2576999999999998</v>
      </c>
      <c r="S1235" s="118"/>
    </row>
    <row r="1236" spans="1:19" x14ac:dyDescent="0.3">
      <c r="A1236" s="172" t="s">
        <v>1183</v>
      </c>
      <c r="B1236" s="172" t="s">
        <v>1185</v>
      </c>
      <c r="C1236" s="172">
        <v>119620</v>
      </c>
      <c r="D1236" s="175">
        <v>44158</v>
      </c>
      <c r="E1236" s="176">
        <v>309.33999999999997</v>
      </c>
      <c r="F1236" s="176">
        <v>1.0882000000000001</v>
      </c>
      <c r="G1236" s="176">
        <v>1.0882000000000001</v>
      </c>
      <c r="H1236" s="176">
        <v>4.0498000000000003</v>
      </c>
      <c r="I1236" s="176">
        <v>4.6128</v>
      </c>
      <c r="J1236" s="176">
        <v>7.0713999999999997</v>
      </c>
      <c r="K1236" s="176">
        <v>8.5137</v>
      </c>
      <c r="L1236" s="176">
        <v>44.355800000000002</v>
      </c>
      <c r="M1236" s="176">
        <v>0.83779999999999999</v>
      </c>
      <c r="N1236" s="176">
        <v>8.0550999999999995</v>
      </c>
      <c r="O1236" s="176">
        <v>-2.7646999999999999</v>
      </c>
      <c r="P1236" s="176">
        <v>6.7317999999999998</v>
      </c>
      <c r="Q1236" s="176">
        <v>12.744199999999999</v>
      </c>
      <c r="R1236" s="176">
        <v>3.2166000000000001</v>
      </c>
      <c r="S1236" s="118"/>
    </row>
    <row r="1237" spans="1:19" x14ac:dyDescent="0.3">
      <c r="A1237" s="172" t="s">
        <v>1183</v>
      </c>
      <c r="B1237" s="172" t="s">
        <v>1186</v>
      </c>
      <c r="C1237" s="172">
        <v>120505</v>
      </c>
      <c r="D1237" s="175">
        <v>44158</v>
      </c>
      <c r="E1237" s="176">
        <v>51.92</v>
      </c>
      <c r="F1237" s="176">
        <v>1.248</v>
      </c>
      <c r="G1237" s="176">
        <v>1.248</v>
      </c>
      <c r="H1237" s="176">
        <v>4.4038000000000004</v>
      </c>
      <c r="I1237" s="176">
        <v>5.0799000000000003</v>
      </c>
      <c r="J1237" s="176">
        <v>10.4681</v>
      </c>
      <c r="K1237" s="176">
        <v>12.943199999999999</v>
      </c>
      <c r="L1237" s="176">
        <v>36.775599999999997</v>
      </c>
      <c r="M1237" s="176">
        <v>11.440200000000001</v>
      </c>
      <c r="N1237" s="176">
        <v>22.4528</v>
      </c>
      <c r="O1237" s="176">
        <v>14.318199999999999</v>
      </c>
      <c r="P1237" s="176">
        <v>14.994300000000001</v>
      </c>
      <c r="Q1237" s="176">
        <v>18.384599999999999</v>
      </c>
      <c r="R1237" s="176">
        <v>20.065799999999999</v>
      </c>
      <c r="S1237" s="120"/>
    </row>
    <row r="1238" spans="1:19" x14ac:dyDescent="0.3">
      <c r="A1238" s="172" t="s">
        <v>1183</v>
      </c>
      <c r="B1238" s="172" t="s">
        <v>1187</v>
      </c>
      <c r="C1238" s="172">
        <v>114564</v>
      </c>
      <c r="D1238" s="175">
        <v>44158</v>
      </c>
      <c r="E1238" s="176">
        <v>47.16</v>
      </c>
      <c r="F1238" s="176">
        <v>1.2452000000000001</v>
      </c>
      <c r="G1238" s="176">
        <v>1.2452000000000001</v>
      </c>
      <c r="H1238" s="176">
        <v>4.3593999999999999</v>
      </c>
      <c r="I1238" s="176">
        <v>5.01</v>
      </c>
      <c r="J1238" s="176">
        <v>10.3416</v>
      </c>
      <c r="K1238" s="176">
        <v>12.5268</v>
      </c>
      <c r="L1238" s="176">
        <v>35.751300000000001</v>
      </c>
      <c r="M1238" s="176">
        <v>10.29</v>
      </c>
      <c r="N1238" s="176">
        <v>20.7682</v>
      </c>
      <c r="O1238" s="176">
        <v>12.9003</v>
      </c>
      <c r="P1238" s="176">
        <v>13.600300000000001</v>
      </c>
      <c r="Q1238" s="176">
        <v>17.2044</v>
      </c>
      <c r="R1238" s="176">
        <v>18.4527</v>
      </c>
      <c r="S1238" s="118" t="s">
        <v>1892</v>
      </c>
    </row>
    <row r="1239" spans="1:19" x14ac:dyDescent="0.3">
      <c r="A1239" s="172" t="s">
        <v>1183</v>
      </c>
      <c r="B1239" s="172" t="s">
        <v>1188</v>
      </c>
      <c r="C1239" s="172">
        <v>113327</v>
      </c>
      <c r="D1239" s="175">
        <v>44158</v>
      </c>
      <c r="E1239" s="176">
        <v>10.9</v>
      </c>
      <c r="F1239" s="176">
        <v>1.3010999999999999</v>
      </c>
      <c r="G1239" s="176">
        <v>1.3010999999999999</v>
      </c>
      <c r="H1239" s="176">
        <v>3.7107999999999999</v>
      </c>
      <c r="I1239" s="176">
        <v>4.8076999999999996</v>
      </c>
      <c r="J1239" s="176">
        <v>10.6599</v>
      </c>
      <c r="K1239" s="176">
        <v>12.603300000000001</v>
      </c>
      <c r="L1239" s="176">
        <v>44.179900000000004</v>
      </c>
      <c r="M1239" s="176">
        <v>13.423500000000001</v>
      </c>
      <c r="N1239" s="176">
        <v>26.450099999999999</v>
      </c>
      <c r="O1239" s="176">
        <v>3.5009000000000001</v>
      </c>
      <c r="P1239" s="176">
        <v>7.8701999999999996</v>
      </c>
      <c r="Q1239" s="176">
        <v>0.85309999999999997</v>
      </c>
      <c r="R1239" s="176">
        <v>13.6031</v>
      </c>
      <c r="S1239" s="118" t="s">
        <v>1892</v>
      </c>
    </row>
    <row r="1240" spans="1:19" x14ac:dyDescent="0.3">
      <c r="A1240" s="172" t="s">
        <v>1183</v>
      </c>
      <c r="B1240" s="172" t="s">
        <v>1189</v>
      </c>
      <c r="C1240" s="172">
        <v>119392</v>
      </c>
      <c r="D1240" s="175">
        <v>44158</v>
      </c>
      <c r="E1240" s="176">
        <v>11.63</v>
      </c>
      <c r="F1240" s="176">
        <v>1.3066</v>
      </c>
      <c r="G1240" s="176">
        <v>1.3066</v>
      </c>
      <c r="H1240" s="176">
        <v>3.8393000000000002</v>
      </c>
      <c r="I1240" s="176">
        <v>4.8693</v>
      </c>
      <c r="J1240" s="176">
        <v>10.761900000000001</v>
      </c>
      <c r="K1240" s="176">
        <v>12.912599999999999</v>
      </c>
      <c r="L1240" s="176">
        <v>44.831899999999997</v>
      </c>
      <c r="M1240" s="176">
        <v>14.019600000000001</v>
      </c>
      <c r="N1240" s="176">
        <v>27.382300000000001</v>
      </c>
      <c r="O1240" s="176">
        <v>4.4321000000000002</v>
      </c>
      <c r="P1240" s="176">
        <v>8.7855000000000008</v>
      </c>
      <c r="Q1240" s="176">
        <v>5.8547000000000002</v>
      </c>
      <c r="R1240" s="176">
        <v>14.592499999999999</v>
      </c>
      <c r="S1240" s="118" t="s">
        <v>1909</v>
      </c>
    </row>
    <row r="1241" spans="1:19" x14ac:dyDescent="0.3">
      <c r="A1241" s="172" t="s">
        <v>1183</v>
      </c>
      <c r="B1241" s="172" t="s">
        <v>1190</v>
      </c>
      <c r="C1241" s="172">
        <v>113566</v>
      </c>
      <c r="D1241" s="175">
        <v>44158</v>
      </c>
      <c r="E1241" s="176">
        <v>37.347000000000001</v>
      </c>
      <c r="F1241" s="176">
        <v>1.0225</v>
      </c>
      <c r="G1241" s="176">
        <v>1.0225</v>
      </c>
      <c r="H1241" s="176">
        <v>4.7984</v>
      </c>
      <c r="I1241" s="176">
        <v>5.6462000000000003</v>
      </c>
      <c r="J1241" s="176">
        <v>8.0641999999999996</v>
      </c>
      <c r="K1241" s="176">
        <v>8.6710999999999991</v>
      </c>
      <c r="L1241" s="176">
        <v>38.6509</v>
      </c>
      <c r="M1241" s="176">
        <v>4.4875999999999996</v>
      </c>
      <c r="N1241" s="176">
        <v>16.1035</v>
      </c>
      <c r="O1241" s="176">
        <v>0.74580000000000002</v>
      </c>
      <c r="P1241" s="176">
        <v>8.2626000000000008</v>
      </c>
      <c r="Q1241" s="176">
        <v>9.4634999999999998</v>
      </c>
      <c r="R1241" s="176">
        <v>11.2959</v>
      </c>
      <c r="S1241" s="118" t="s">
        <v>1909</v>
      </c>
    </row>
    <row r="1242" spans="1:19" x14ac:dyDescent="0.3">
      <c r="A1242" s="172" t="s">
        <v>1183</v>
      </c>
      <c r="B1242" s="172" t="s">
        <v>1191</v>
      </c>
      <c r="C1242" s="172">
        <v>120002</v>
      </c>
      <c r="D1242" s="175">
        <v>44158</v>
      </c>
      <c r="E1242" s="176">
        <v>41.454000000000001</v>
      </c>
      <c r="F1242" s="176">
        <v>1.0359</v>
      </c>
      <c r="G1242" s="176">
        <v>1.0359</v>
      </c>
      <c r="H1242" s="176">
        <v>4.8407</v>
      </c>
      <c r="I1242" s="176">
        <v>5.7095000000000002</v>
      </c>
      <c r="J1242" s="176">
        <v>8.2011000000000003</v>
      </c>
      <c r="K1242" s="176">
        <v>9.0894999999999992</v>
      </c>
      <c r="L1242" s="176">
        <v>39.698099999999997</v>
      </c>
      <c r="M1242" s="176">
        <v>5.6098999999999997</v>
      </c>
      <c r="N1242" s="176">
        <v>17.7637</v>
      </c>
      <c r="O1242" s="176">
        <v>2.2814999999999999</v>
      </c>
      <c r="P1242" s="176">
        <v>9.9072999999999993</v>
      </c>
      <c r="Q1242" s="176">
        <v>16.435500000000001</v>
      </c>
      <c r="R1242" s="176">
        <v>12.8904</v>
      </c>
      <c r="S1242" s="118" t="s">
        <v>1909</v>
      </c>
    </row>
    <row r="1243" spans="1:19" x14ac:dyDescent="0.3">
      <c r="A1243" s="172" t="s">
        <v>1183</v>
      </c>
      <c r="B1243" s="172" t="s">
        <v>1192</v>
      </c>
      <c r="C1243" s="172">
        <v>119071</v>
      </c>
      <c r="D1243" s="175">
        <v>44158</v>
      </c>
      <c r="E1243" s="176">
        <v>71.73</v>
      </c>
      <c r="F1243" s="176">
        <v>1.3708</v>
      </c>
      <c r="G1243" s="176">
        <v>1.3708</v>
      </c>
      <c r="H1243" s="176">
        <v>3.9971999999999999</v>
      </c>
      <c r="I1243" s="176">
        <v>4.6266999999999996</v>
      </c>
      <c r="J1243" s="176">
        <v>8.7378</v>
      </c>
      <c r="K1243" s="176">
        <v>11.473699999999999</v>
      </c>
      <c r="L1243" s="176">
        <v>40.273000000000003</v>
      </c>
      <c r="M1243" s="176">
        <v>10.044</v>
      </c>
      <c r="N1243" s="176">
        <v>21.969100000000001</v>
      </c>
      <c r="O1243" s="176">
        <v>7.5747999999999998</v>
      </c>
      <c r="P1243" s="176">
        <v>13.9857</v>
      </c>
      <c r="Q1243" s="176">
        <v>17.414899999999999</v>
      </c>
      <c r="R1243" s="176">
        <v>16.456299999999999</v>
      </c>
      <c r="S1243" s="118" t="s">
        <v>1909</v>
      </c>
    </row>
    <row r="1244" spans="1:19" x14ac:dyDescent="0.3">
      <c r="A1244" s="172" t="s">
        <v>1183</v>
      </c>
      <c r="B1244" s="172" t="s">
        <v>1193</v>
      </c>
      <c r="C1244" s="172">
        <v>104481</v>
      </c>
      <c r="D1244" s="175">
        <v>44158</v>
      </c>
      <c r="E1244" s="176">
        <v>67.466999999999999</v>
      </c>
      <c r="F1244" s="176">
        <v>1.3627</v>
      </c>
      <c r="G1244" s="176">
        <v>1.3627</v>
      </c>
      <c r="H1244" s="176">
        <v>3.9697</v>
      </c>
      <c r="I1244" s="176">
        <v>4.5869999999999997</v>
      </c>
      <c r="J1244" s="176">
        <v>8.6478000000000002</v>
      </c>
      <c r="K1244" s="176">
        <v>11.1996</v>
      </c>
      <c r="L1244" s="176">
        <v>39.605200000000004</v>
      </c>
      <c r="M1244" s="176">
        <v>9.2759999999999998</v>
      </c>
      <c r="N1244" s="176">
        <v>20.889099999999999</v>
      </c>
      <c r="O1244" s="176">
        <v>6.6272000000000002</v>
      </c>
      <c r="P1244" s="176">
        <v>13.010400000000001</v>
      </c>
      <c r="Q1244" s="176">
        <v>14.569900000000001</v>
      </c>
      <c r="R1244" s="176">
        <v>15.373799999999999</v>
      </c>
      <c r="S1244" s="118" t="s">
        <v>1910</v>
      </c>
    </row>
    <row r="1245" spans="1:19" x14ac:dyDescent="0.3">
      <c r="A1245" s="172" t="s">
        <v>1183</v>
      </c>
      <c r="B1245" s="172" t="s">
        <v>1194</v>
      </c>
      <c r="C1245" s="172">
        <v>140228</v>
      </c>
      <c r="D1245" s="175">
        <v>44158</v>
      </c>
      <c r="E1245" s="176">
        <v>34.683999999999997</v>
      </c>
      <c r="F1245" s="176">
        <v>1.2051000000000001</v>
      </c>
      <c r="G1245" s="176">
        <v>1.2051000000000001</v>
      </c>
      <c r="H1245" s="176">
        <v>4.1874000000000002</v>
      </c>
      <c r="I1245" s="176">
        <v>5.6698000000000004</v>
      </c>
      <c r="J1245" s="176">
        <v>10.0975</v>
      </c>
      <c r="K1245" s="176">
        <v>12.966200000000001</v>
      </c>
      <c r="L1245" s="176">
        <v>46.321300000000001</v>
      </c>
      <c r="M1245" s="176">
        <v>9.4062999999999999</v>
      </c>
      <c r="N1245" s="176">
        <v>21.6556</v>
      </c>
      <c r="O1245" s="176">
        <v>5.4192999999999998</v>
      </c>
      <c r="P1245" s="176">
        <v>11.770899999999999</v>
      </c>
      <c r="Q1245" s="176">
        <v>18.322900000000001</v>
      </c>
      <c r="R1245" s="176">
        <v>14.742699999999999</v>
      </c>
      <c r="S1245" s="118" t="s">
        <v>1910</v>
      </c>
    </row>
    <row r="1246" spans="1:19" x14ac:dyDescent="0.3">
      <c r="A1246" s="172" t="s">
        <v>1183</v>
      </c>
      <c r="B1246" s="172" t="s">
        <v>1195</v>
      </c>
      <c r="C1246" s="172">
        <v>140225</v>
      </c>
      <c r="D1246" s="175">
        <v>44158</v>
      </c>
      <c r="E1246" s="176">
        <v>31.77</v>
      </c>
      <c r="F1246" s="176">
        <v>1.1912</v>
      </c>
      <c r="G1246" s="176">
        <v>1.1912</v>
      </c>
      <c r="H1246" s="176">
        <v>4.1536999999999997</v>
      </c>
      <c r="I1246" s="176">
        <v>5.6254</v>
      </c>
      <c r="J1246" s="176">
        <v>9.9878999999999998</v>
      </c>
      <c r="K1246" s="176">
        <v>12.5518</v>
      </c>
      <c r="L1246" s="176">
        <v>45.187800000000003</v>
      </c>
      <c r="M1246" s="176">
        <v>8.1052999999999997</v>
      </c>
      <c r="N1246" s="176">
        <v>19.7241</v>
      </c>
      <c r="O1246" s="176">
        <v>3.8622000000000001</v>
      </c>
      <c r="P1246" s="176">
        <v>10.5503</v>
      </c>
      <c r="Q1246" s="176">
        <v>9.3589000000000002</v>
      </c>
      <c r="R1246" s="176">
        <v>12.934100000000001</v>
      </c>
      <c r="S1246" s="118" t="s">
        <v>1892</v>
      </c>
    </row>
    <row r="1247" spans="1:19" x14ac:dyDescent="0.3">
      <c r="A1247" s="172" t="s">
        <v>1183</v>
      </c>
      <c r="B1247" s="172" t="s">
        <v>1196</v>
      </c>
      <c r="C1247" s="172">
        <v>100473</v>
      </c>
      <c r="D1247" s="175">
        <v>44158</v>
      </c>
      <c r="E1247" s="176">
        <v>1059.4059999999999</v>
      </c>
      <c r="F1247" s="176">
        <v>0.97</v>
      </c>
      <c r="G1247" s="176">
        <v>0.97</v>
      </c>
      <c r="H1247" s="176">
        <v>4.0918999999999999</v>
      </c>
      <c r="I1247" s="176">
        <v>6.1026999999999996</v>
      </c>
      <c r="J1247" s="176">
        <v>11.134399999999999</v>
      </c>
      <c r="K1247" s="176">
        <v>14.2553</v>
      </c>
      <c r="L1247" s="176">
        <v>47.601100000000002</v>
      </c>
      <c r="M1247" s="176">
        <v>6.2337999999999996</v>
      </c>
      <c r="N1247" s="176">
        <v>11.4</v>
      </c>
      <c r="O1247" s="176">
        <v>2.9994000000000001</v>
      </c>
      <c r="P1247" s="176">
        <v>9.6950000000000003</v>
      </c>
      <c r="Q1247" s="176">
        <v>18.852900000000002</v>
      </c>
      <c r="R1247" s="176">
        <v>9.0568000000000008</v>
      </c>
      <c r="S1247" s="118" t="s">
        <v>1892</v>
      </c>
    </row>
    <row r="1248" spans="1:19" x14ac:dyDescent="0.3">
      <c r="A1248" s="172" t="s">
        <v>1183</v>
      </c>
      <c r="B1248" s="172" t="s">
        <v>1197</v>
      </c>
      <c r="C1248" s="172">
        <v>118533</v>
      </c>
      <c r="D1248" s="175">
        <v>44158</v>
      </c>
      <c r="E1248" s="176">
        <v>1146.5097000000001</v>
      </c>
      <c r="F1248" s="176">
        <v>0.97689999999999999</v>
      </c>
      <c r="G1248" s="176">
        <v>0.97689999999999999</v>
      </c>
      <c r="H1248" s="176">
        <v>4.1147999999999998</v>
      </c>
      <c r="I1248" s="176">
        <v>6.1359000000000004</v>
      </c>
      <c r="J1248" s="176">
        <v>11.2102</v>
      </c>
      <c r="K1248" s="176">
        <v>14.492599999999999</v>
      </c>
      <c r="L1248" s="176">
        <v>48.209099999999999</v>
      </c>
      <c r="M1248" s="176">
        <v>6.9012000000000002</v>
      </c>
      <c r="N1248" s="176">
        <v>12.3332</v>
      </c>
      <c r="O1248" s="176">
        <v>3.9638</v>
      </c>
      <c r="P1248" s="176">
        <v>10.7553</v>
      </c>
      <c r="Q1248" s="176">
        <v>16.936199999999999</v>
      </c>
      <c r="R1248" s="176">
        <v>10.031499999999999</v>
      </c>
      <c r="S1248" s="118" t="s">
        <v>1892</v>
      </c>
    </row>
    <row r="1249" spans="1:19" x14ac:dyDescent="0.3">
      <c r="A1249" s="172" t="s">
        <v>1183</v>
      </c>
      <c r="B1249" s="172" t="s">
        <v>1198</v>
      </c>
      <c r="C1249" s="172">
        <v>105758</v>
      </c>
      <c r="D1249" s="175">
        <v>44158</v>
      </c>
      <c r="E1249" s="176">
        <v>60.905000000000001</v>
      </c>
      <c r="F1249" s="176">
        <v>1.0787</v>
      </c>
      <c r="G1249" s="176">
        <v>1.0787</v>
      </c>
      <c r="H1249" s="176">
        <v>4.3983999999999996</v>
      </c>
      <c r="I1249" s="176">
        <v>6.1211000000000002</v>
      </c>
      <c r="J1249" s="176">
        <v>11.3233</v>
      </c>
      <c r="K1249" s="176">
        <v>11.120200000000001</v>
      </c>
      <c r="L1249" s="176">
        <v>46.897100000000002</v>
      </c>
      <c r="M1249" s="176">
        <v>6.0434999999999999</v>
      </c>
      <c r="N1249" s="176">
        <v>15.3329</v>
      </c>
      <c r="O1249" s="176">
        <v>1.8743000000000001</v>
      </c>
      <c r="P1249" s="176">
        <v>10.2544</v>
      </c>
      <c r="Q1249" s="176">
        <v>14.406000000000001</v>
      </c>
      <c r="R1249" s="176">
        <v>8.8446999999999996</v>
      </c>
      <c r="S1249" s="118" t="s">
        <v>1892</v>
      </c>
    </row>
    <row r="1250" spans="1:19" x14ac:dyDescent="0.3">
      <c r="A1250" s="172" t="s">
        <v>1183</v>
      </c>
      <c r="B1250" s="172" t="s">
        <v>1199</v>
      </c>
      <c r="C1250" s="172">
        <v>118989</v>
      </c>
      <c r="D1250" s="175">
        <v>44158</v>
      </c>
      <c r="E1250" s="176">
        <v>64.994</v>
      </c>
      <c r="F1250" s="176">
        <v>1.0840000000000001</v>
      </c>
      <c r="G1250" s="176">
        <v>1.0840000000000001</v>
      </c>
      <c r="H1250" s="176">
        <v>4.4180999999999999</v>
      </c>
      <c r="I1250" s="176">
        <v>6.149</v>
      </c>
      <c r="J1250" s="176">
        <v>11.3788</v>
      </c>
      <c r="K1250" s="176">
        <v>11.304399999999999</v>
      </c>
      <c r="L1250" s="176">
        <v>47.398699999999998</v>
      </c>
      <c r="M1250" s="176">
        <v>6.6017000000000001</v>
      </c>
      <c r="N1250" s="176">
        <v>16.1188</v>
      </c>
      <c r="O1250" s="176">
        <v>2.7456999999999998</v>
      </c>
      <c r="P1250" s="176">
        <v>11.243600000000001</v>
      </c>
      <c r="Q1250" s="176">
        <v>17.125</v>
      </c>
      <c r="R1250" s="176">
        <v>9.6209000000000007</v>
      </c>
      <c r="S1250" s="118" t="s">
        <v>1910</v>
      </c>
    </row>
    <row r="1251" spans="1:19" x14ac:dyDescent="0.3">
      <c r="A1251" s="172" t="s">
        <v>1183</v>
      </c>
      <c r="B1251" s="172" t="s">
        <v>1200</v>
      </c>
      <c r="C1251" s="172">
        <v>102528</v>
      </c>
      <c r="D1251" s="175">
        <v>44158</v>
      </c>
      <c r="E1251" s="176">
        <v>102.79</v>
      </c>
      <c r="F1251" s="176">
        <v>0.81399999999999995</v>
      </c>
      <c r="G1251" s="176">
        <v>0.81399999999999995</v>
      </c>
      <c r="H1251" s="176">
        <v>4.5995999999999997</v>
      </c>
      <c r="I1251" s="176">
        <v>5.9036</v>
      </c>
      <c r="J1251" s="176">
        <v>8.9916</v>
      </c>
      <c r="K1251" s="176">
        <v>9.8771000000000004</v>
      </c>
      <c r="L1251" s="176">
        <v>50.519799999999996</v>
      </c>
      <c r="M1251" s="176">
        <v>5.9908999999999999</v>
      </c>
      <c r="N1251" s="176">
        <v>9.6544000000000008</v>
      </c>
      <c r="O1251" s="176">
        <v>0.53710000000000002</v>
      </c>
      <c r="P1251" s="176">
        <v>7.8059000000000003</v>
      </c>
      <c r="Q1251" s="176">
        <v>15.5909</v>
      </c>
      <c r="R1251" s="176">
        <v>5.9328000000000003</v>
      </c>
      <c r="S1251" s="118" t="s">
        <v>1910</v>
      </c>
    </row>
    <row r="1252" spans="1:19" x14ac:dyDescent="0.3">
      <c r="A1252" s="172" t="s">
        <v>1183</v>
      </c>
      <c r="B1252" s="172" t="s">
        <v>1201</v>
      </c>
      <c r="C1252" s="172">
        <v>120381</v>
      </c>
      <c r="D1252" s="175">
        <v>44158</v>
      </c>
      <c r="E1252" s="176">
        <v>110.53</v>
      </c>
      <c r="F1252" s="176">
        <v>0.83009999999999995</v>
      </c>
      <c r="G1252" s="176">
        <v>0.83009999999999995</v>
      </c>
      <c r="H1252" s="176">
        <v>4.6288999999999998</v>
      </c>
      <c r="I1252" s="176">
        <v>5.9427000000000003</v>
      </c>
      <c r="J1252" s="176">
        <v>9.0685000000000002</v>
      </c>
      <c r="K1252" s="176">
        <v>10.1335</v>
      </c>
      <c r="L1252" s="176">
        <v>51.224499999999999</v>
      </c>
      <c r="M1252" s="176">
        <v>6.7304000000000004</v>
      </c>
      <c r="N1252" s="176">
        <v>10.6739</v>
      </c>
      <c r="O1252" s="176">
        <v>1.5728</v>
      </c>
      <c r="P1252" s="176">
        <v>8.8950999999999993</v>
      </c>
      <c r="Q1252" s="176">
        <v>16.049700000000001</v>
      </c>
      <c r="R1252" s="176">
        <v>6.9532999999999996</v>
      </c>
      <c r="S1252" s="118" t="s">
        <v>1892</v>
      </c>
    </row>
    <row r="1253" spans="1:19" x14ac:dyDescent="0.3">
      <c r="A1253" s="172" t="s">
        <v>1183</v>
      </c>
      <c r="B1253" s="172" t="s">
        <v>1202</v>
      </c>
      <c r="C1253" s="172">
        <v>140460</v>
      </c>
      <c r="D1253" s="175">
        <v>44158</v>
      </c>
      <c r="E1253" s="176">
        <v>12.1</v>
      </c>
      <c r="F1253" s="176">
        <v>1.2552000000000001</v>
      </c>
      <c r="G1253" s="176">
        <v>1.2552000000000001</v>
      </c>
      <c r="H1253" s="176">
        <v>4.6712999999999996</v>
      </c>
      <c r="I1253" s="176">
        <v>6.2335000000000003</v>
      </c>
      <c r="J1253" s="176">
        <v>10.300800000000001</v>
      </c>
      <c r="K1253" s="176">
        <v>12.873100000000001</v>
      </c>
      <c r="L1253" s="176">
        <v>47.023099999999999</v>
      </c>
      <c r="M1253" s="176">
        <v>6.3269000000000002</v>
      </c>
      <c r="N1253" s="176">
        <v>17.818899999999999</v>
      </c>
      <c r="O1253" s="176">
        <v>0.61299999999999999</v>
      </c>
      <c r="P1253" s="176"/>
      <c r="Q1253" s="176">
        <v>5.1028000000000002</v>
      </c>
      <c r="R1253" s="176">
        <v>8.1531000000000002</v>
      </c>
      <c r="S1253" s="118" t="s">
        <v>1892</v>
      </c>
    </row>
    <row r="1254" spans="1:19" x14ac:dyDescent="0.3">
      <c r="A1254" s="172" t="s">
        <v>1183</v>
      </c>
      <c r="B1254" s="172" t="s">
        <v>1203</v>
      </c>
      <c r="C1254" s="172">
        <v>140461</v>
      </c>
      <c r="D1254" s="175">
        <v>44158</v>
      </c>
      <c r="E1254" s="176">
        <v>12.96</v>
      </c>
      <c r="F1254" s="176">
        <v>1.25</v>
      </c>
      <c r="G1254" s="176">
        <v>1.25</v>
      </c>
      <c r="H1254" s="176">
        <v>4.6849999999999996</v>
      </c>
      <c r="I1254" s="176">
        <v>6.2294999999999998</v>
      </c>
      <c r="J1254" s="176">
        <v>10.3918</v>
      </c>
      <c r="K1254" s="176">
        <v>13.089</v>
      </c>
      <c r="L1254" s="176">
        <v>47.608199999999997</v>
      </c>
      <c r="M1254" s="176">
        <v>6.9306999999999999</v>
      </c>
      <c r="N1254" s="176">
        <v>18.6813</v>
      </c>
      <c r="O1254" s="176">
        <v>2.2566999999999999</v>
      </c>
      <c r="P1254" s="176"/>
      <c r="Q1254" s="176">
        <v>7.0038999999999998</v>
      </c>
      <c r="R1254" s="176">
        <v>9.3658999999999999</v>
      </c>
      <c r="S1254" s="118" t="s">
        <v>1910</v>
      </c>
    </row>
    <row r="1255" spans="1:19" x14ac:dyDescent="0.3">
      <c r="A1255" s="172" t="s">
        <v>1183</v>
      </c>
      <c r="B1255" s="172" t="s">
        <v>1204</v>
      </c>
      <c r="C1255" s="172">
        <v>105503</v>
      </c>
      <c r="D1255" s="175">
        <v>44158</v>
      </c>
      <c r="E1255" s="176">
        <v>58.42</v>
      </c>
      <c r="F1255" s="176">
        <v>1.0727</v>
      </c>
      <c r="G1255" s="176">
        <v>1.0727</v>
      </c>
      <c r="H1255" s="176">
        <v>3.9317000000000002</v>
      </c>
      <c r="I1255" s="176">
        <v>5.3752000000000004</v>
      </c>
      <c r="J1255" s="176">
        <v>8.4864999999999995</v>
      </c>
      <c r="K1255" s="176">
        <v>10.2888</v>
      </c>
      <c r="L1255" s="176">
        <v>39.062100000000001</v>
      </c>
      <c r="M1255" s="176">
        <v>5.6993</v>
      </c>
      <c r="N1255" s="176">
        <v>19.835899999999999</v>
      </c>
      <c r="O1255" s="176">
        <v>6.6284000000000001</v>
      </c>
      <c r="P1255" s="176">
        <v>11.440099999999999</v>
      </c>
      <c r="Q1255" s="176">
        <v>13.849399999999999</v>
      </c>
      <c r="R1255" s="176">
        <v>12.0518</v>
      </c>
      <c r="S1255" s="118" t="s">
        <v>1910</v>
      </c>
    </row>
    <row r="1256" spans="1:19" x14ac:dyDescent="0.3">
      <c r="A1256" s="172" t="s">
        <v>1183</v>
      </c>
      <c r="B1256" s="172" t="s">
        <v>1205</v>
      </c>
      <c r="C1256" s="172">
        <v>120403</v>
      </c>
      <c r="D1256" s="175">
        <v>44158</v>
      </c>
      <c r="E1256" s="176">
        <v>65.94</v>
      </c>
      <c r="F1256" s="176">
        <v>1.073</v>
      </c>
      <c r="G1256" s="176">
        <v>1.073</v>
      </c>
      <c r="H1256" s="176">
        <v>3.9735</v>
      </c>
      <c r="I1256" s="176">
        <v>5.4364999999999997</v>
      </c>
      <c r="J1256" s="176">
        <v>8.6146999999999991</v>
      </c>
      <c r="K1256" s="176">
        <v>10.7119</v>
      </c>
      <c r="L1256" s="176">
        <v>40.0595</v>
      </c>
      <c r="M1256" s="176">
        <v>6.8026999999999997</v>
      </c>
      <c r="N1256" s="176">
        <v>21.481200000000001</v>
      </c>
      <c r="O1256" s="176">
        <v>8.3071000000000002</v>
      </c>
      <c r="P1256" s="176">
        <v>13.2834</v>
      </c>
      <c r="Q1256" s="176">
        <v>18.159500000000001</v>
      </c>
      <c r="R1256" s="176">
        <v>13.701000000000001</v>
      </c>
      <c r="S1256" s="118" t="s">
        <v>1892</v>
      </c>
    </row>
    <row r="1257" spans="1:19" x14ac:dyDescent="0.3">
      <c r="A1257" s="172" t="s">
        <v>1183</v>
      </c>
      <c r="B1257" s="172" t="s">
        <v>1206</v>
      </c>
      <c r="C1257" s="172">
        <v>104908</v>
      </c>
      <c r="D1257" s="175">
        <v>44158</v>
      </c>
      <c r="E1257" s="176">
        <v>46.091999999999999</v>
      </c>
      <c r="F1257" s="176">
        <v>1.0501</v>
      </c>
      <c r="G1257" s="176">
        <v>1.0501</v>
      </c>
      <c r="H1257" s="176">
        <v>5.0697999999999999</v>
      </c>
      <c r="I1257" s="176">
        <v>6.3792</v>
      </c>
      <c r="J1257" s="176">
        <v>9.9994999999999994</v>
      </c>
      <c r="K1257" s="176">
        <v>12.7964</v>
      </c>
      <c r="L1257" s="176">
        <v>47.066099999999999</v>
      </c>
      <c r="M1257" s="176">
        <v>5.7229000000000001</v>
      </c>
      <c r="N1257" s="176">
        <v>17.279499999999999</v>
      </c>
      <c r="O1257" s="176">
        <v>4.7115</v>
      </c>
      <c r="P1257" s="176">
        <v>11.921900000000001</v>
      </c>
      <c r="Q1257" s="176">
        <v>11.833299999999999</v>
      </c>
      <c r="R1257" s="176">
        <v>13.481999999999999</v>
      </c>
      <c r="S1257" s="118" t="s">
        <v>1892</v>
      </c>
    </row>
    <row r="1258" spans="1:19" x14ac:dyDescent="0.3">
      <c r="A1258" s="172" t="s">
        <v>1183</v>
      </c>
      <c r="B1258" s="172" t="s">
        <v>1207</v>
      </c>
      <c r="C1258" s="172">
        <v>119775</v>
      </c>
      <c r="D1258" s="175">
        <v>44158</v>
      </c>
      <c r="E1258" s="176">
        <v>50.531999999999996</v>
      </c>
      <c r="F1258" s="176">
        <v>1.0620000000000001</v>
      </c>
      <c r="G1258" s="176">
        <v>1.0620000000000001</v>
      </c>
      <c r="H1258" s="176">
        <v>5.1063999999999998</v>
      </c>
      <c r="I1258" s="176">
        <v>6.4279999999999999</v>
      </c>
      <c r="J1258" s="176">
        <v>10.113099999999999</v>
      </c>
      <c r="K1258" s="176">
        <v>13.1533</v>
      </c>
      <c r="L1258" s="176">
        <v>48.001100000000001</v>
      </c>
      <c r="M1258" s="176">
        <v>6.7832999999999997</v>
      </c>
      <c r="N1258" s="176">
        <v>18.7926</v>
      </c>
      <c r="O1258" s="176">
        <v>6.0007000000000001</v>
      </c>
      <c r="P1258" s="176">
        <v>13.3965</v>
      </c>
      <c r="Q1258" s="176">
        <v>17.736999999999998</v>
      </c>
      <c r="R1258" s="176">
        <v>14.940300000000001</v>
      </c>
      <c r="S1258" s="118" t="s">
        <v>1892</v>
      </c>
    </row>
    <row r="1259" spans="1:19" x14ac:dyDescent="0.3">
      <c r="A1259" s="172" t="s">
        <v>1183</v>
      </c>
      <c r="B1259" s="172" t="s">
        <v>1208</v>
      </c>
      <c r="C1259" s="172">
        <v>119807</v>
      </c>
      <c r="D1259" s="175">
        <v>44158</v>
      </c>
      <c r="E1259" s="176">
        <v>158.99</v>
      </c>
      <c r="F1259" s="176">
        <v>1.0615000000000001</v>
      </c>
      <c r="G1259" s="176">
        <v>1.0615000000000001</v>
      </c>
      <c r="H1259" s="176">
        <v>4.2488999999999999</v>
      </c>
      <c r="I1259" s="176">
        <v>4.7434000000000003</v>
      </c>
      <c r="J1259" s="176">
        <v>7.5419</v>
      </c>
      <c r="K1259" s="176">
        <v>10.394399999999999</v>
      </c>
      <c r="L1259" s="176">
        <v>40.326599999999999</v>
      </c>
      <c r="M1259" s="176">
        <v>4.7641</v>
      </c>
      <c r="N1259" s="176">
        <v>14.893800000000001</v>
      </c>
      <c r="O1259" s="176">
        <v>1.6871</v>
      </c>
      <c r="P1259" s="176">
        <v>11.8146</v>
      </c>
      <c r="Q1259" s="176">
        <v>18.049800000000001</v>
      </c>
      <c r="R1259" s="176">
        <v>8.0635999999999992</v>
      </c>
      <c r="S1259" s="118" t="s">
        <v>1892</v>
      </c>
    </row>
    <row r="1260" spans="1:19" x14ac:dyDescent="0.3">
      <c r="A1260" s="172" t="s">
        <v>1183</v>
      </c>
      <c r="B1260" s="172" t="s">
        <v>1209</v>
      </c>
      <c r="C1260" s="172">
        <v>112496</v>
      </c>
      <c r="D1260" s="175">
        <v>44158</v>
      </c>
      <c r="E1260" s="176">
        <v>148.03</v>
      </c>
      <c r="F1260" s="176">
        <v>1.0582</v>
      </c>
      <c r="G1260" s="176">
        <v>1.0582</v>
      </c>
      <c r="H1260" s="176">
        <v>4.2244999999999999</v>
      </c>
      <c r="I1260" s="176">
        <v>4.7035999999999998</v>
      </c>
      <c r="J1260" s="176">
        <v>7.4394</v>
      </c>
      <c r="K1260" s="176">
        <v>10.084</v>
      </c>
      <c r="L1260" s="176">
        <v>39.532499999999999</v>
      </c>
      <c r="M1260" s="176">
        <v>3.8296999999999999</v>
      </c>
      <c r="N1260" s="176">
        <v>13.5199</v>
      </c>
      <c r="O1260" s="176">
        <v>0.59419999999999995</v>
      </c>
      <c r="P1260" s="176">
        <v>10.721299999999999</v>
      </c>
      <c r="Q1260" s="176">
        <v>17.976199999999999</v>
      </c>
      <c r="R1260" s="176">
        <v>6.7930000000000001</v>
      </c>
      <c r="S1260" s="118" t="s">
        <v>1892</v>
      </c>
    </row>
    <row r="1261" spans="1:19" x14ac:dyDescent="0.3">
      <c r="A1261" s="172" t="s">
        <v>1183</v>
      </c>
      <c r="B1261" s="172" t="s">
        <v>1210</v>
      </c>
      <c r="C1261" s="172">
        <v>142110</v>
      </c>
      <c r="D1261" s="175">
        <v>44158</v>
      </c>
      <c r="E1261" s="176">
        <v>11.315799999999999</v>
      </c>
      <c r="F1261" s="176">
        <v>1.0149999999999999</v>
      </c>
      <c r="G1261" s="176">
        <v>1.0149999999999999</v>
      </c>
      <c r="H1261" s="176">
        <v>4.1002000000000001</v>
      </c>
      <c r="I1261" s="176">
        <v>4.7556000000000003</v>
      </c>
      <c r="J1261" s="176">
        <v>8.0113000000000003</v>
      </c>
      <c r="K1261" s="176">
        <v>8.3069000000000006</v>
      </c>
      <c r="L1261" s="176">
        <v>33.298000000000002</v>
      </c>
      <c r="M1261" s="176">
        <v>3.4379</v>
      </c>
      <c r="N1261" s="176">
        <v>13.947699999999999</v>
      </c>
      <c r="O1261" s="176"/>
      <c r="P1261" s="176"/>
      <c r="Q1261" s="176">
        <v>4.4867999999999997</v>
      </c>
      <c r="R1261" s="176">
        <v>11.496</v>
      </c>
      <c r="S1261" s="118" t="s">
        <v>1892</v>
      </c>
    </row>
    <row r="1262" spans="1:19" x14ac:dyDescent="0.3">
      <c r="A1262" s="172" t="s">
        <v>1183</v>
      </c>
      <c r="B1262" s="172" t="s">
        <v>1211</v>
      </c>
      <c r="C1262" s="172">
        <v>142109</v>
      </c>
      <c r="D1262" s="175">
        <v>44158</v>
      </c>
      <c r="E1262" s="176">
        <v>10.7601</v>
      </c>
      <c r="F1262" s="176">
        <v>1.0016</v>
      </c>
      <c r="G1262" s="176">
        <v>1.0016</v>
      </c>
      <c r="H1262" s="176">
        <v>4.0548000000000002</v>
      </c>
      <c r="I1262" s="176">
        <v>4.6916000000000002</v>
      </c>
      <c r="J1262" s="176">
        <v>7.8653000000000004</v>
      </c>
      <c r="K1262" s="176">
        <v>7.8544999999999998</v>
      </c>
      <c r="L1262" s="176">
        <v>32.1798</v>
      </c>
      <c r="M1262" s="176">
        <v>2.1871</v>
      </c>
      <c r="N1262" s="176">
        <v>12.1264</v>
      </c>
      <c r="O1262" s="176"/>
      <c r="P1262" s="176"/>
      <c r="Q1262" s="176">
        <v>2.6353</v>
      </c>
      <c r="R1262" s="176">
        <v>9.7104999999999997</v>
      </c>
      <c r="S1262" s="118" t="s">
        <v>1892</v>
      </c>
    </row>
    <row r="1263" spans="1:19" x14ac:dyDescent="0.3">
      <c r="A1263" s="172" t="s">
        <v>1183</v>
      </c>
      <c r="B1263" s="172" t="s">
        <v>1212</v>
      </c>
      <c r="C1263" s="172">
        <v>147445</v>
      </c>
      <c r="D1263" s="175">
        <v>44158</v>
      </c>
      <c r="E1263" s="176">
        <v>13.162000000000001</v>
      </c>
      <c r="F1263" s="176">
        <v>0.57310000000000005</v>
      </c>
      <c r="G1263" s="176">
        <v>0.57310000000000005</v>
      </c>
      <c r="H1263" s="176">
        <v>3.1181000000000001</v>
      </c>
      <c r="I1263" s="176">
        <v>4.1462000000000003</v>
      </c>
      <c r="J1263" s="176">
        <v>8.5526</v>
      </c>
      <c r="K1263" s="176">
        <v>12.601599999999999</v>
      </c>
      <c r="L1263" s="176">
        <v>50.888500000000001</v>
      </c>
      <c r="M1263" s="176">
        <v>9.9857999999999993</v>
      </c>
      <c r="N1263" s="176">
        <v>19.167000000000002</v>
      </c>
      <c r="O1263" s="176"/>
      <c r="P1263" s="176"/>
      <c r="Q1263" s="176">
        <v>23.075299999999999</v>
      </c>
      <c r="R1263" s="176"/>
      <c r="S1263" s="118" t="s">
        <v>1892</v>
      </c>
    </row>
    <row r="1264" spans="1:19" x14ac:dyDescent="0.3">
      <c r="A1264" s="172" t="s">
        <v>1183</v>
      </c>
      <c r="B1264" s="172" t="s">
        <v>1213</v>
      </c>
      <c r="C1264" s="172">
        <v>147479</v>
      </c>
      <c r="D1264" s="175">
        <v>44158</v>
      </c>
      <c r="E1264" s="176">
        <v>12.875999999999999</v>
      </c>
      <c r="F1264" s="176">
        <v>0.55449999999999999</v>
      </c>
      <c r="G1264" s="176">
        <v>0.55449999999999999</v>
      </c>
      <c r="H1264" s="176">
        <v>3.0739999999999998</v>
      </c>
      <c r="I1264" s="176">
        <v>4.0820999999999996</v>
      </c>
      <c r="J1264" s="176">
        <v>8.4111999999999991</v>
      </c>
      <c r="K1264" s="176">
        <v>12.150499999999999</v>
      </c>
      <c r="L1264" s="176">
        <v>49.703499999999998</v>
      </c>
      <c r="M1264" s="176">
        <v>8.6216000000000008</v>
      </c>
      <c r="N1264" s="176">
        <v>17.235700000000001</v>
      </c>
      <c r="O1264" s="176"/>
      <c r="P1264" s="176"/>
      <c r="Q1264" s="176">
        <v>21.0489</v>
      </c>
      <c r="R1264" s="176"/>
      <c r="S1264" s="118" t="s">
        <v>1909</v>
      </c>
    </row>
    <row r="1265" spans="1:19" x14ac:dyDescent="0.3">
      <c r="A1265" s="172" t="s">
        <v>1183</v>
      </c>
      <c r="B1265" s="172" t="s">
        <v>1214</v>
      </c>
      <c r="C1265" s="172">
        <v>127042</v>
      </c>
      <c r="D1265" s="175">
        <v>44158</v>
      </c>
      <c r="E1265" s="176">
        <v>30.256399999999999</v>
      </c>
      <c r="F1265" s="176">
        <v>1.7065999999999999</v>
      </c>
      <c r="G1265" s="176">
        <v>1.7065999999999999</v>
      </c>
      <c r="H1265" s="176">
        <v>5.6372</v>
      </c>
      <c r="I1265" s="176">
        <v>5.5525000000000002</v>
      </c>
      <c r="J1265" s="176">
        <v>11.781700000000001</v>
      </c>
      <c r="K1265" s="176">
        <v>13.0223</v>
      </c>
      <c r="L1265" s="176">
        <v>44.6173</v>
      </c>
      <c r="M1265" s="176">
        <v>-3.2277999999999998</v>
      </c>
      <c r="N1265" s="176">
        <v>7.5522999999999998</v>
      </c>
      <c r="O1265" s="176">
        <v>3.0766</v>
      </c>
      <c r="P1265" s="176">
        <v>8.2705000000000002</v>
      </c>
      <c r="Q1265" s="176">
        <v>17.8216</v>
      </c>
      <c r="R1265" s="176">
        <v>10.606400000000001</v>
      </c>
      <c r="S1265" s="118" t="s">
        <v>1909</v>
      </c>
    </row>
    <row r="1266" spans="1:19" x14ac:dyDescent="0.3">
      <c r="A1266" s="172" t="s">
        <v>1183</v>
      </c>
      <c r="B1266" s="172" t="s">
        <v>1215</v>
      </c>
      <c r="C1266" s="172">
        <v>127039</v>
      </c>
      <c r="D1266" s="175">
        <v>44158</v>
      </c>
      <c r="E1266" s="176">
        <v>27.8339</v>
      </c>
      <c r="F1266" s="176">
        <v>1.6953</v>
      </c>
      <c r="G1266" s="176">
        <v>1.6953</v>
      </c>
      <c r="H1266" s="176">
        <v>5.5965999999999996</v>
      </c>
      <c r="I1266" s="176">
        <v>5.4962</v>
      </c>
      <c r="J1266" s="176">
        <v>11.649100000000001</v>
      </c>
      <c r="K1266" s="176">
        <v>12.6363</v>
      </c>
      <c r="L1266" s="176">
        <v>43.683300000000003</v>
      </c>
      <c r="M1266" s="176">
        <v>-4.1254999999999997</v>
      </c>
      <c r="N1266" s="176">
        <v>6.2618</v>
      </c>
      <c r="O1266" s="176">
        <v>1.8224</v>
      </c>
      <c r="P1266" s="176">
        <v>6.9257</v>
      </c>
      <c r="Q1266" s="176">
        <v>16.373999999999999</v>
      </c>
      <c r="R1266" s="176">
        <v>9.3252000000000006</v>
      </c>
      <c r="S1266" s="118" t="s">
        <v>1892</v>
      </c>
    </row>
    <row r="1267" spans="1:19" x14ac:dyDescent="0.3">
      <c r="A1267" s="172" t="s">
        <v>1183</v>
      </c>
      <c r="B1267" s="172" t="s">
        <v>1216</v>
      </c>
      <c r="C1267" s="172">
        <v>100377</v>
      </c>
      <c r="D1267" s="175">
        <v>44158</v>
      </c>
      <c r="E1267" s="176">
        <v>1282.9951000000001</v>
      </c>
      <c r="F1267" s="176">
        <v>0.87580000000000002</v>
      </c>
      <c r="G1267" s="176">
        <v>0.87580000000000002</v>
      </c>
      <c r="H1267" s="176">
        <v>3.1808999999999998</v>
      </c>
      <c r="I1267" s="176">
        <v>5.1642999999999999</v>
      </c>
      <c r="J1267" s="176">
        <v>8.6485000000000003</v>
      </c>
      <c r="K1267" s="176">
        <v>9.3353999999999999</v>
      </c>
      <c r="L1267" s="176">
        <v>46.939500000000002</v>
      </c>
      <c r="M1267" s="176">
        <v>3.2242000000000002</v>
      </c>
      <c r="N1267" s="176">
        <v>15.188000000000001</v>
      </c>
      <c r="O1267" s="176">
        <v>3.4422999999999999</v>
      </c>
      <c r="P1267" s="176">
        <v>10.0152</v>
      </c>
      <c r="Q1267" s="176">
        <v>21.294799999999999</v>
      </c>
      <c r="R1267" s="176">
        <v>11.5465</v>
      </c>
      <c r="S1267" s="118" t="s">
        <v>1892</v>
      </c>
    </row>
    <row r="1268" spans="1:19" x14ac:dyDescent="0.3">
      <c r="A1268" s="172" t="s">
        <v>1183</v>
      </c>
      <c r="B1268" s="172" t="s">
        <v>1217</v>
      </c>
      <c r="C1268" s="172">
        <v>118668</v>
      </c>
      <c r="D1268" s="175">
        <v>44158</v>
      </c>
      <c r="E1268" s="176">
        <v>1354.9792</v>
      </c>
      <c r="F1268" s="176">
        <v>0.88229999999999997</v>
      </c>
      <c r="G1268" s="176">
        <v>0.88229999999999997</v>
      </c>
      <c r="H1268" s="176">
        <v>3.2027999999999999</v>
      </c>
      <c r="I1268" s="176">
        <v>5.1944999999999997</v>
      </c>
      <c r="J1268" s="176">
        <v>8.7167999999999992</v>
      </c>
      <c r="K1268" s="176">
        <v>9.5396999999999998</v>
      </c>
      <c r="L1268" s="176">
        <v>47.454099999999997</v>
      </c>
      <c r="M1268" s="176">
        <v>3.7667000000000002</v>
      </c>
      <c r="N1268" s="176">
        <v>15.980399999999999</v>
      </c>
      <c r="O1268" s="176">
        <v>4.1414</v>
      </c>
      <c r="P1268" s="176">
        <v>10.808199999999999</v>
      </c>
      <c r="Q1268" s="176">
        <v>13.299200000000001</v>
      </c>
      <c r="R1268" s="176">
        <v>12.2674</v>
      </c>
      <c r="S1268" s="118" t="s">
        <v>1892</v>
      </c>
    </row>
    <row r="1269" spans="1:19" x14ac:dyDescent="0.3">
      <c r="A1269" s="172" t="s">
        <v>1183</v>
      </c>
      <c r="B1269" s="172" t="s">
        <v>1218</v>
      </c>
      <c r="C1269" s="172">
        <v>125307</v>
      </c>
      <c r="D1269" s="175">
        <v>44158</v>
      </c>
      <c r="E1269" s="176">
        <v>26.88</v>
      </c>
      <c r="F1269" s="176">
        <v>1.2810999999999999</v>
      </c>
      <c r="G1269" s="176">
        <v>1.2810999999999999</v>
      </c>
      <c r="H1269" s="176">
        <v>4.2668999999999997</v>
      </c>
      <c r="I1269" s="176">
        <v>5.0410000000000004</v>
      </c>
      <c r="J1269" s="176">
        <v>8.1255000000000006</v>
      </c>
      <c r="K1269" s="176">
        <v>14.9209</v>
      </c>
      <c r="L1269" s="176">
        <v>57.192999999999998</v>
      </c>
      <c r="M1269" s="176">
        <v>23.586200000000002</v>
      </c>
      <c r="N1269" s="176">
        <v>43.436500000000002</v>
      </c>
      <c r="O1269" s="176">
        <v>9.4255999999999993</v>
      </c>
      <c r="P1269" s="176">
        <v>11.4261</v>
      </c>
      <c r="Q1269" s="176">
        <v>15.216699999999999</v>
      </c>
      <c r="R1269" s="176">
        <v>21.463999999999999</v>
      </c>
      <c r="S1269" s="118" t="s">
        <v>1892</v>
      </c>
    </row>
    <row r="1270" spans="1:19" x14ac:dyDescent="0.3">
      <c r="A1270" s="172" t="s">
        <v>1183</v>
      </c>
      <c r="B1270" s="172" t="s">
        <v>1219</v>
      </c>
      <c r="C1270" s="172">
        <v>125305</v>
      </c>
      <c r="D1270" s="175">
        <v>44158</v>
      </c>
      <c r="E1270" s="176">
        <v>24.88</v>
      </c>
      <c r="F1270" s="176">
        <v>1.2204999999999999</v>
      </c>
      <c r="G1270" s="176">
        <v>1.2204999999999999</v>
      </c>
      <c r="H1270" s="176">
        <v>4.1875999999999998</v>
      </c>
      <c r="I1270" s="176">
        <v>4.9345999999999997</v>
      </c>
      <c r="J1270" s="176">
        <v>7.8925000000000001</v>
      </c>
      <c r="K1270" s="176">
        <v>14.338200000000001</v>
      </c>
      <c r="L1270" s="176">
        <v>55.694600000000001</v>
      </c>
      <c r="M1270" s="176">
        <v>21.960799999999999</v>
      </c>
      <c r="N1270" s="176">
        <v>40.883400000000002</v>
      </c>
      <c r="O1270" s="176">
        <v>7.6136999999999997</v>
      </c>
      <c r="P1270" s="176">
        <v>9.9013000000000009</v>
      </c>
      <c r="Q1270" s="176">
        <v>13.947699999999999</v>
      </c>
      <c r="R1270" s="176">
        <v>19.519400000000001</v>
      </c>
      <c r="S1270" s="118" t="s">
        <v>1909</v>
      </c>
    </row>
    <row r="1271" spans="1:19" x14ac:dyDescent="0.3">
      <c r="A1271" s="172" t="s">
        <v>1183</v>
      </c>
      <c r="B1271" s="172" t="s">
        <v>1220</v>
      </c>
      <c r="C1271" s="172">
        <v>147778</v>
      </c>
      <c r="D1271" s="175">
        <v>44158</v>
      </c>
      <c r="E1271" s="176">
        <v>11.55</v>
      </c>
      <c r="F1271" s="176">
        <v>0.69750000000000001</v>
      </c>
      <c r="G1271" s="176">
        <v>0.69750000000000001</v>
      </c>
      <c r="H1271" s="176">
        <v>3.2172000000000001</v>
      </c>
      <c r="I1271" s="176">
        <v>4.1478999999999999</v>
      </c>
      <c r="J1271" s="176">
        <v>8.9623000000000008</v>
      </c>
      <c r="K1271" s="176">
        <v>11.057700000000001</v>
      </c>
      <c r="L1271" s="176">
        <v>41.025599999999997</v>
      </c>
      <c r="M1271" s="176">
        <v>7.6421000000000001</v>
      </c>
      <c r="N1271" s="176"/>
      <c r="O1271" s="176"/>
      <c r="P1271" s="176"/>
      <c r="Q1271" s="176">
        <v>15.5</v>
      </c>
      <c r="R1271" s="176"/>
      <c r="S1271" s="118" t="s">
        <v>1909</v>
      </c>
    </row>
    <row r="1272" spans="1:19" x14ac:dyDescent="0.3">
      <c r="A1272" s="172" t="s">
        <v>1183</v>
      </c>
      <c r="B1272" s="172" t="s">
        <v>1221</v>
      </c>
      <c r="C1272" s="172">
        <v>147779</v>
      </c>
      <c r="D1272" s="175">
        <v>44158</v>
      </c>
      <c r="E1272" s="176">
        <v>11.34</v>
      </c>
      <c r="F1272" s="176">
        <v>0.62109999999999999</v>
      </c>
      <c r="G1272" s="176">
        <v>0.62109999999999999</v>
      </c>
      <c r="H1272" s="176">
        <v>3.1846999999999999</v>
      </c>
      <c r="I1272" s="176">
        <v>4.0366999999999997</v>
      </c>
      <c r="J1272" s="176">
        <v>8.7248000000000001</v>
      </c>
      <c r="K1272" s="176">
        <v>10.526300000000001</v>
      </c>
      <c r="L1272" s="176">
        <v>39.483400000000003</v>
      </c>
      <c r="M1272" s="176">
        <v>5.9813000000000001</v>
      </c>
      <c r="N1272" s="176"/>
      <c r="O1272" s="176"/>
      <c r="P1272" s="176"/>
      <c r="Q1272" s="176">
        <v>13.4</v>
      </c>
      <c r="R1272" s="176"/>
      <c r="S1272" s="118" t="s">
        <v>1892</v>
      </c>
    </row>
    <row r="1273" spans="1:19" x14ac:dyDescent="0.3">
      <c r="A1273" s="172" t="s">
        <v>1183</v>
      </c>
      <c r="B1273" s="172" t="s">
        <v>1222</v>
      </c>
      <c r="C1273" s="172">
        <v>101065</v>
      </c>
      <c r="D1273" s="175">
        <v>44158</v>
      </c>
      <c r="E1273" s="176">
        <v>68.377899999999997</v>
      </c>
      <c r="F1273" s="176">
        <v>1.1403000000000001</v>
      </c>
      <c r="G1273" s="176">
        <v>1.1403000000000001</v>
      </c>
      <c r="H1273" s="176">
        <v>2.8959999999999999</v>
      </c>
      <c r="I1273" s="176">
        <v>3.1486000000000001</v>
      </c>
      <c r="J1273" s="176">
        <v>7.6910999999999996</v>
      </c>
      <c r="K1273" s="176">
        <v>8.5713000000000008</v>
      </c>
      <c r="L1273" s="176">
        <v>34.543399999999998</v>
      </c>
      <c r="M1273" s="176">
        <v>15.406499999999999</v>
      </c>
      <c r="N1273" s="176">
        <v>22.6204</v>
      </c>
      <c r="O1273" s="176">
        <v>7.0370999999999997</v>
      </c>
      <c r="P1273" s="176">
        <v>9.0419</v>
      </c>
      <c r="Q1273" s="176">
        <v>10.2216</v>
      </c>
      <c r="R1273" s="176">
        <v>10.9842</v>
      </c>
      <c r="S1273" s="118" t="s">
        <v>1892</v>
      </c>
    </row>
    <row r="1274" spans="1:19" x14ac:dyDescent="0.3">
      <c r="A1274" s="172" t="s">
        <v>1183</v>
      </c>
      <c r="B1274" s="172" t="s">
        <v>1223</v>
      </c>
      <c r="C1274" s="172">
        <v>120841</v>
      </c>
      <c r="D1274" s="175">
        <v>44158</v>
      </c>
      <c r="E1274" s="176">
        <v>71.008799999999994</v>
      </c>
      <c r="F1274" s="176">
        <v>1.1579999999999999</v>
      </c>
      <c r="G1274" s="176">
        <v>1.1579999999999999</v>
      </c>
      <c r="H1274" s="176">
        <v>2.9558</v>
      </c>
      <c r="I1274" s="176">
        <v>3.2313000000000001</v>
      </c>
      <c r="J1274" s="176">
        <v>7.8437000000000001</v>
      </c>
      <c r="K1274" s="176">
        <v>9.0488999999999997</v>
      </c>
      <c r="L1274" s="176">
        <v>35.735700000000001</v>
      </c>
      <c r="M1274" s="176">
        <v>16.946000000000002</v>
      </c>
      <c r="N1274" s="176">
        <v>24.7925</v>
      </c>
      <c r="O1274" s="176">
        <v>8.2053999999999991</v>
      </c>
      <c r="P1274" s="176">
        <v>9.7504000000000008</v>
      </c>
      <c r="Q1274" s="176">
        <v>11.2675</v>
      </c>
      <c r="R1274" s="176">
        <v>12.528600000000001</v>
      </c>
      <c r="S1274" s="118" t="s">
        <v>1892</v>
      </c>
    </row>
    <row r="1275" spans="1:19" x14ac:dyDescent="0.3">
      <c r="A1275" s="172" t="s">
        <v>1183</v>
      </c>
      <c r="B1275" s="172" t="s">
        <v>1224</v>
      </c>
      <c r="C1275" s="172">
        <v>119716</v>
      </c>
      <c r="D1275" s="175">
        <v>44158</v>
      </c>
      <c r="E1275" s="176">
        <v>89.490799999999993</v>
      </c>
      <c r="F1275" s="176">
        <v>1.0955999999999999</v>
      </c>
      <c r="G1275" s="176">
        <v>1.0955999999999999</v>
      </c>
      <c r="H1275" s="176">
        <v>5.1740000000000004</v>
      </c>
      <c r="I1275" s="176">
        <v>6.5136000000000003</v>
      </c>
      <c r="J1275" s="176">
        <v>8.9437999999999995</v>
      </c>
      <c r="K1275" s="176">
        <v>12.254300000000001</v>
      </c>
      <c r="L1275" s="176">
        <v>49.149299999999997</v>
      </c>
      <c r="M1275" s="176">
        <v>8.3668999999999993</v>
      </c>
      <c r="N1275" s="176">
        <v>19.956800000000001</v>
      </c>
      <c r="O1275" s="176">
        <v>1.6229</v>
      </c>
      <c r="P1275" s="176">
        <v>7.9360999999999997</v>
      </c>
      <c r="Q1275" s="176">
        <v>15.936999999999999</v>
      </c>
      <c r="R1275" s="176">
        <v>10.596299999999999</v>
      </c>
      <c r="S1275" s="118" t="s">
        <v>1892</v>
      </c>
    </row>
    <row r="1276" spans="1:19" x14ac:dyDescent="0.3">
      <c r="A1276" s="172" t="s">
        <v>1183</v>
      </c>
      <c r="B1276" s="172" t="s">
        <v>1225</v>
      </c>
      <c r="C1276" s="172">
        <v>102941</v>
      </c>
      <c r="D1276" s="175">
        <v>44158</v>
      </c>
      <c r="E1276" s="176">
        <v>83.186599999999999</v>
      </c>
      <c r="F1276" s="176">
        <v>1.0887</v>
      </c>
      <c r="G1276" s="176">
        <v>1.0887</v>
      </c>
      <c r="H1276" s="176">
        <v>5.1506999999999996</v>
      </c>
      <c r="I1276" s="176">
        <v>6.4805000000000001</v>
      </c>
      <c r="J1276" s="176">
        <v>8.8691999999999993</v>
      </c>
      <c r="K1276" s="176">
        <v>12.029199999999999</v>
      </c>
      <c r="L1276" s="176">
        <v>48.517499999999998</v>
      </c>
      <c r="M1276" s="176">
        <v>7.6444999999999999</v>
      </c>
      <c r="N1276" s="176">
        <v>18.879100000000001</v>
      </c>
      <c r="O1276" s="176">
        <v>0.66369999999999996</v>
      </c>
      <c r="P1276" s="176">
        <v>6.8182</v>
      </c>
      <c r="Q1276" s="176">
        <v>14.4802</v>
      </c>
      <c r="R1276" s="176">
        <v>9.6556999999999995</v>
      </c>
      <c r="S1276" s="118" t="s">
        <v>1911</v>
      </c>
    </row>
    <row r="1277" spans="1:19" x14ac:dyDescent="0.3">
      <c r="A1277" s="172" t="s">
        <v>1183</v>
      </c>
      <c r="B1277" s="172" t="s">
        <v>1226</v>
      </c>
      <c r="C1277" s="172">
        <v>101539</v>
      </c>
      <c r="D1277" s="175">
        <v>44158</v>
      </c>
      <c r="E1277" s="176">
        <v>476.41460000000001</v>
      </c>
      <c r="F1277" s="176">
        <v>0.93430000000000002</v>
      </c>
      <c r="G1277" s="176">
        <v>0.93430000000000002</v>
      </c>
      <c r="H1277" s="176">
        <v>3.9992999999999999</v>
      </c>
      <c r="I1277" s="176">
        <v>5.2423999999999999</v>
      </c>
      <c r="J1277" s="176">
        <v>9.0335000000000001</v>
      </c>
      <c r="K1277" s="176">
        <v>9.9560999999999993</v>
      </c>
      <c r="L1277" s="176">
        <v>40.473100000000002</v>
      </c>
      <c r="M1277" s="176">
        <v>-4.6117999999999997</v>
      </c>
      <c r="N1277" s="176">
        <v>5.7685000000000004</v>
      </c>
      <c r="O1277" s="176">
        <v>-2.9453</v>
      </c>
      <c r="P1277" s="176">
        <v>6.7408000000000001</v>
      </c>
      <c r="Q1277" s="176">
        <v>23.419899999999998</v>
      </c>
      <c r="R1277" s="176">
        <v>3.8833000000000002</v>
      </c>
      <c r="S1277" s="118" t="s">
        <v>1911</v>
      </c>
    </row>
    <row r="1278" spans="1:19" x14ac:dyDescent="0.3">
      <c r="A1278" s="172" t="s">
        <v>1183</v>
      </c>
      <c r="B1278" s="172" t="s">
        <v>1227</v>
      </c>
      <c r="C1278" s="172">
        <v>119581</v>
      </c>
      <c r="D1278" s="175">
        <v>44158</v>
      </c>
      <c r="E1278" s="176">
        <v>500.053</v>
      </c>
      <c r="F1278" s="176">
        <v>0.94089999999999996</v>
      </c>
      <c r="G1278" s="176">
        <v>0.94089999999999996</v>
      </c>
      <c r="H1278" s="176">
        <v>4.0213999999999999</v>
      </c>
      <c r="I1278" s="176">
        <v>5.2736999999999998</v>
      </c>
      <c r="J1278" s="176">
        <v>9.1059000000000001</v>
      </c>
      <c r="K1278" s="176">
        <v>10.178900000000001</v>
      </c>
      <c r="L1278" s="176">
        <v>41.040300000000002</v>
      </c>
      <c r="M1278" s="176">
        <v>-4.0282</v>
      </c>
      <c r="N1278" s="176">
        <v>6.6112000000000002</v>
      </c>
      <c r="O1278" s="176">
        <v>-2.1848000000000001</v>
      </c>
      <c r="P1278" s="176">
        <v>7.4383999999999997</v>
      </c>
      <c r="Q1278" s="176">
        <v>14.3233</v>
      </c>
      <c r="R1278" s="176">
        <v>4.7237999999999998</v>
      </c>
      <c r="S1278" s="118"/>
    </row>
    <row r="1279" spans="1:19" x14ac:dyDescent="0.3">
      <c r="A1279" s="172" t="s">
        <v>1183</v>
      </c>
      <c r="B1279" s="172" t="s">
        <v>1228</v>
      </c>
      <c r="C1279" s="172">
        <v>102328</v>
      </c>
      <c r="D1279" s="175">
        <v>44158</v>
      </c>
      <c r="E1279" s="176">
        <v>164.4983</v>
      </c>
      <c r="F1279" s="176">
        <v>1.2179</v>
      </c>
      <c r="G1279" s="176">
        <v>1.2179</v>
      </c>
      <c r="H1279" s="176">
        <v>4.835</v>
      </c>
      <c r="I1279" s="176">
        <v>5.7843999999999998</v>
      </c>
      <c r="J1279" s="176">
        <v>9.9009999999999998</v>
      </c>
      <c r="K1279" s="176">
        <v>13.2249</v>
      </c>
      <c r="L1279" s="176">
        <v>43.874600000000001</v>
      </c>
      <c r="M1279" s="176">
        <v>7.1353999999999997</v>
      </c>
      <c r="N1279" s="176">
        <v>18.667999999999999</v>
      </c>
      <c r="O1279" s="176">
        <v>5.0113000000000003</v>
      </c>
      <c r="P1279" s="176">
        <v>10.104799999999999</v>
      </c>
      <c r="Q1279" s="176">
        <v>11.1829</v>
      </c>
      <c r="R1279" s="176">
        <v>14.3704</v>
      </c>
      <c r="S1279" s="118"/>
    </row>
    <row r="1280" spans="1:19" x14ac:dyDescent="0.3">
      <c r="A1280" s="172" t="s">
        <v>1183</v>
      </c>
      <c r="B1280" s="172" t="s">
        <v>1229</v>
      </c>
      <c r="C1280" s="172">
        <v>119178</v>
      </c>
      <c r="D1280" s="175">
        <v>44158</v>
      </c>
      <c r="E1280" s="176">
        <v>176.74619999999999</v>
      </c>
      <c r="F1280" s="176">
        <v>1.2279</v>
      </c>
      <c r="G1280" s="176">
        <v>1.2279</v>
      </c>
      <c r="H1280" s="176">
        <v>4.8699000000000003</v>
      </c>
      <c r="I1280" s="176">
        <v>5.8330000000000002</v>
      </c>
      <c r="J1280" s="176">
        <v>10.0124</v>
      </c>
      <c r="K1280" s="176">
        <v>13.6122</v>
      </c>
      <c r="L1280" s="176">
        <v>44.8001</v>
      </c>
      <c r="M1280" s="176">
        <v>8.2082999999999995</v>
      </c>
      <c r="N1280" s="176">
        <v>20.223400000000002</v>
      </c>
      <c r="O1280" s="176">
        <v>6.2473999999999998</v>
      </c>
      <c r="P1280" s="176">
        <v>11.194100000000001</v>
      </c>
      <c r="Q1280" s="176">
        <v>17.545000000000002</v>
      </c>
      <c r="R1280" s="176">
        <v>15.883900000000001</v>
      </c>
      <c r="S1280" s="118" t="s">
        <v>1892</v>
      </c>
    </row>
    <row r="1281" spans="1:19" x14ac:dyDescent="0.3">
      <c r="A1281" s="172" t="s">
        <v>1183</v>
      </c>
      <c r="B1281" s="172" t="s">
        <v>1230</v>
      </c>
      <c r="C1281" s="172">
        <v>118872</v>
      </c>
      <c r="D1281" s="175">
        <v>44158</v>
      </c>
      <c r="E1281" s="176">
        <v>53.43</v>
      </c>
      <c r="F1281" s="176">
        <v>1.0019</v>
      </c>
      <c r="G1281" s="176">
        <v>1.0019</v>
      </c>
      <c r="H1281" s="176">
        <v>4.0101000000000004</v>
      </c>
      <c r="I1281" s="176">
        <v>4.4371</v>
      </c>
      <c r="J1281" s="176">
        <v>7.57</v>
      </c>
      <c r="K1281" s="176">
        <v>8.3552999999999997</v>
      </c>
      <c r="L1281" s="176">
        <v>34.7881</v>
      </c>
      <c r="M1281" s="176">
        <v>8.6638000000000002</v>
      </c>
      <c r="N1281" s="176">
        <v>20.636700000000001</v>
      </c>
      <c r="O1281" s="176">
        <v>5.6665999999999999</v>
      </c>
      <c r="P1281" s="176">
        <v>11.7643</v>
      </c>
      <c r="Q1281" s="176">
        <v>15.0046</v>
      </c>
      <c r="R1281" s="176">
        <v>12.498699999999999</v>
      </c>
      <c r="S1281" s="118" t="s">
        <v>1892</v>
      </c>
    </row>
    <row r="1282" spans="1:19" x14ac:dyDescent="0.3">
      <c r="A1282" s="172" t="s">
        <v>1183</v>
      </c>
      <c r="B1282" s="172" t="s">
        <v>1231</v>
      </c>
      <c r="C1282" s="172">
        <v>100477</v>
      </c>
      <c r="D1282" s="175">
        <v>44158</v>
      </c>
      <c r="E1282" s="176">
        <v>51.48</v>
      </c>
      <c r="F1282" s="176">
        <v>0.98080000000000001</v>
      </c>
      <c r="G1282" s="176">
        <v>0.98080000000000001</v>
      </c>
      <c r="H1282" s="176">
        <v>4</v>
      </c>
      <c r="I1282" s="176">
        <v>4.4218999999999999</v>
      </c>
      <c r="J1282" s="176">
        <v>7.5187999999999997</v>
      </c>
      <c r="K1282" s="176">
        <v>8.2422000000000004</v>
      </c>
      <c r="L1282" s="176">
        <v>34.517899999999997</v>
      </c>
      <c r="M1282" s="176">
        <v>8.3104999999999993</v>
      </c>
      <c r="N1282" s="176">
        <v>20.14</v>
      </c>
      <c r="O1282" s="176">
        <v>5.1849999999999996</v>
      </c>
      <c r="P1282" s="176">
        <v>11.2364</v>
      </c>
      <c r="Q1282" s="176">
        <v>6.4448999999999996</v>
      </c>
      <c r="R1282" s="176">
        <v>11.991899999999999</v>
      </c>
      <c r="S1282" s="118" t="s">
        <v>1892</v>
      </c>
    </row>
    <row r="1283" spans="1:19" x14ac:dyDescent="0.3">
      <c r="A1283" s="172" t="s">
        <v>1183</v>
      </c>
      <c r="B1283" s="172" t="s">
        <v>1232</v>
      </c>
      <c r="C1283" s="172">
        <v>148073</v>
      </c>
      <c r="D1283" s="175">
        <v>44158</v>
      </c>
      <c r="E1283" s="176">
        <v>17.23</v>
      </c>
      <c r="F1283" s="176">
        <v>0.81920000000000004</v>
      </c>
      <c r="G1283" s="176">
        <v>0.81920000000000004</v>
      </c>
      <c r="H1283" s="176">
        <v>3.4834999999999998</v>
      </c>
      <c r="I1283" s="176">
        <v>4.5510000000000002</v>
      </c>
      <c r="J1283" s="176">
        <v>6.3579999999999997</v>
      </c>
      <c r="K1283" s="176">
        <v>12.1745</v>
      </c>
      <c r="L1283" s="176">
        <v>46.888300000000001</v>
      </c>
      <c r="M1283" s="176"/>
      <c r="N1283" s="176"/>
      <c r="O1283" s="176"/>
      <c r="P1283" s="176"/>
      <c r="Q1283" s="176">
        <v>72.3</v>
      </c>
      <c r="R1283" s="176"/>
      <c r="S1283" s="118" t="s">
        <v>1892</v>
      </c>
    </row>
    <row r="1284" spans="1:19" x14ac:dyDescent="0.3">
      <c r="A1284" s="172" t="s">
        <v>1183</v>
      </c>
      <c r="B1284" s="172" t="s">
        <v>1233</v>
      </c>
      <c r="C1284" s="172">
        <v>148071</v>
      </c>
      <c r="D1284" s="175">
        <v>44158</v>
      </c>
      <c r="E1284" s="176">
        <v>17.11</v>
      </c>
      <c r="F1284" s="176">
        <v>0.82499999999999996</v>
      </c>
      <c r="G1284" s="176">
        <v>0.82499999999999996</v>
      </c>
      <c r="H1284" s="176">
        <v>3.4462000000000002</v>
      </c>
      <c r="I1284" s="176">
        <v>4.5205000000000002</v>
      </c>
      <c r="J1284" s="176">
        <v>6.2732999999999999</v>
      </c>
      <c r="K1284" s="176">
        <v>11.9032</v>
      </c>
      <c r="L1284" s="176">
        <v>46.114400000000003</v>
      </c>
      <c r="M1284" s="176"/>
      <c r="N1284" s="176"/>
      <c r="O1284" s="176"/>
      <c r="P1284" s="176"/>
      <c r="Q1284" s="176">
        <v>71.099999999999994</v>
      </c>
      <c r="R1284" s="176"/>
      <c r="S1284" s="118" t="s">
        <v>1892</v>
      </c>
    </row>
    <row r="1285" spans="1:19" x14ac:dyDescent="0.3">
      <c r="A1285" s="172" t="s">
        <v>1183</v>
      </c>
      <c r="B1285" s="172" t="s">
        <v>1234</v>
      </c>
      <c r="C1285" s="172">
        <v>120727</v>
      </c>
      <c r="D1285" s="175">
        <v>44158</v>
      </c>
      <c r="E1285" s="176">
        <v>89.004326292362904</v>
      </c>
      <c r="F1285" s="176">
        <v>0.98899999999999999</v>
      </c>
      <c r="G1285" s="176">
        <v>0.98899999999999999</v>
      </c>
      <c r="H1285" s="176">
        <v>4.0415999999999999</v>
      </c>
      <c r="I1285" s="176">
        <v>5.4673999999999996</v>
      </c>
      <c r="J1285" s="176">
        <v>9.8580000000000005</v>
      </c>
      <c r="K1285" s="176">
        <v>13.5372</v>
      </c>
      <c r="L1285" s="176">
        <v>48.739899999999999</v>
      </c>
      <c r="M1285" s="176">
        <v>14.3375</v>
      </c>
      <c r="N1285" s="176">
        <v>26.372900000000001</v>
      </c>
      <c r="O1285" s="176">
        <v>3.8027000000000002</v>
      </c>
      <c r="P1285" s="176">
        <v>9.8630999999999993</v>
      </c>
      <c r="Q1285" s="176">
        <v>17.572199999999999</v>
      </c>
      <c r="R1285" s="176">
        <v>12.776400000000001</v>
      </c>
      <c r="S1285" s="118" t="s">
        <v>1892</v>
      </c>
    </row>
    <row r="1286" spans="1:19" x14ac:dyDescent="0.3">
      <c r="A1286" s="172" t="s">
        <v>1183</v>
      </c>
      <c r="B1286" s="172" t="s">
        <v>1235</v>
      </c>
      <c r="C1286" s="172">
        <v>102393</v>
      </c>
      <c r="D1286" s="175">
        <v>44158</v>
      </c>
      <c r="E1286" s="176">
        <v>134.28978949335499</v>
      </c>
      <c r="F1286" s="176">
        <v>0.98070000000000002</v>
      </c>
      <c r="G1286" s="176">
        <v>0.98070000000000002</v>
      </c>
      <c r="H1286" s="176">
        <v>4.0160999999999998</v>
      </c>
      <c r="I1286" s="176">
        <v>5.4314</v>
      </c>
      <c r="J1286" s="176">
        <v>9.7764000000000006</v>
      </c>
      <c r="K1286" s="176">
        <v>13.258100000000001</v>
      </c>
      <c r="L1286" s="176">
        <v>48.068199999999997</v>
      </c>
      <c r="M1286" s="176">
        <v>13.5398</v>
      </c>
      <c r="N1286" s="176">
        <v>25.247</v>
      </c>
      <c r="O1286" s="176">
        <v>2.8957999999999999</v>
      </c>
      <c r="P1286" s="176">
        <v>8.8861000000000008</v>
      </c>
      <c r="Q1286" s="176">
        <v>16.892499999999998</v>
      </c>
      <c r="R1286" s="176">
        <v>11.8161</v>
      </c>
      <c r="S1286" s="118" t="s">
        <v>1892</v>
      </c>
    </row>
    <row r="1287" spans="1:19" x14ac:dyDescent="0.3">
      <c r="A1287" s="177" t="s">
        <v>27</v>
      </c>
      <c r="B1287" s="172"/>
      <c r="C1287" s="172"/>
      <c r="D1287" s="172"/>
      <c r="E1287" s="172"/>
      <c r="F1287" s="178">
        <v>1.0696557692307693</v>
      </c>
      <c r="G1287" s="178">
        <v>1.0696557692307693</v>
      </c>
      <c r="H1287" s="178">
        <v>4.1579980769230769</v>
      </c>
      <c r="I1287" s="178">
        <v>5.1977615384615365</v>
      </c>
      <c r="J1287" s="178">
        <v>9.0791634615384638</v>
      </c>
      <c r="K1287" s="178">
        <v>11.363574999999999</v>
      </c>
      <c r="L1287" s="178">
        <v>43.830553846153848</v>
      </c>
      <c r="M1287" s="178">
        <v>7.306601999999998</v>
      </c>
      <c r="N1287" s="178">
        <v>18.119737500000003</v>
      </c>
      <c r="O1287" s="178">
        <v>3.8741931818181823</v>
      </c>
      <c r="P1287" s="178">
        <v>10.10932380952381</v>
      </c>
      <c r="Q1287" s="178">
        <v>16.642924999999998</v>
      </c>
      <c r="R1287" s="178">
        <v>11.532978260869564</v>
      </c>
      <c r="S1287" s="118" t="s">
        <v>1892</v>
      </c>
    </row>
    <row r="1288" spans="1:19" x14ac:dyDescent="0.3">
      <c r="A1288" s="177" t="s">
        <v>408</v>
      </c>
      <c r="B1288" s="172"/>
      <c r="C1288" s="172"/>
      <c r="D1288" s="172"/>
      <c r="E1288" s="172"/>
      <c r="F1288" s="178">
        <v>1.06735</v>
      </c>
      <c r="G1288" s="178">
        <v>1.06735</v>
      </c>
      <c r="H1288" s="178">
        <v>4.09605</v>
      </c>
      <c r="I1288" s="178">
        <v>5.2184499999999998</v>
      </c>
      <c r="J1288" s="178">
        <v>8.9064999999999994</v>
      </c>
      <c r="K1288" s="178">
        <v>11.68845</v>
      </c>
      <c r="L1288" s="178">
        <v>44.7087</v>
      </c>
      <c r="M1288" s="178">
        <v>6.8519500000000004</v>
      </c>
      <c r="N1288" s="178">
        <v>18.67465</v>
      </c>
      <c r="O1288" s="178">
        <v>3.6518000000000002</v>
      </c>
      <c r="P1288" s="178">
        <v>10.059999999999999</v>
      </c>
      <c r="Q1288" s="178">
        <v>15.763949999999999</v>
      </c>
      <c r="R1288" s="178">
        <v>11.6813</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74" t="s">
        <v>1236</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1237</v>
      </c>
      <c r="B1291" s="172" t="s">
        <v>1238</v>
      </c>
      <c r="C1291" s="172">
        <v>101976</v>
      </c>
      <c r="D1291" s="175">
        <v>44158</v>
      </c>
      <c r="E1291" s="176">
        <v>281.35969999999998</v>
      </c>
      <c r="F1291" s="176">
        <v>3.6074999999999999</v>
      </c>
      <c r="G1291" s="176">
        <v>3.6074999999999999</v>
      </c>
      <c r="H1291" s="176">
        <v>4.6241000000000003</v>
      </c>
      <c r="I1291" s="176">
        <v>4.7929000000000004</v>
      </c>
      <c r="J1291" s="176">
        <v>4.3522999999999996</v>
      </c>
      <c r="K1291" s="176">
        <v>4.4778000000000002</v>
      </c>
      <c r="L1291" s="176">
        <v>5.5502000000000002</v>
      </c>
      <c r="M1291" s="176">
        <v>6.9263000000000003</v>
      </c>
      <c r="N1291" s="176">
        <v>6.8419999999999996</v>
      </c>
      <c r="O1291" s="176">
        <v>7.6378000000000004</v>
      </c>
      <c r="P1291" s="176">
        <v>7.4968000000000004</v>
      </c>
      <c r="Q1291" s="176">
        <v>7.0785</v>
      </c>
      <c r="R1291" s="176">
        <v>7.657</v>
      </c>
      <c r="S1291" s="118"/>
    </row>
    <row r="1292" spans="1:19" x14ac:dyDescent="0.3">
      <c r="A1292" s="172" t="s">
        <v>1237</v>
      </c>
      <c r="B1292" s="172" t="s">
        <v>1239</v>
      </c>
      <c r="C1292" s="172">
        <v>119511</v>
      </c>
      <c r="D1292" s="175">
        <v>44158</v>
      </c>
      <c r="E1292" s="176">
        <v>283.43189999999998</v>
      </c>
      <c r="F1292" s="176">
        <v>3.71</v>
      </c>
      <c r="G1292" s="176">
        <v>3.71</v>
      </c>
      <c r="H1292" s="176">
        <v>4.7465000000000002</v>
      </c>
      <c r="I1292" s="176">
        <v>4.9184999999999999</v>
      </c>
      <c r="J1292" s="176">
        <v>4.4798</v>
      </c>
      <c r="K1292" s="176">
        <v>4.5984999999999996</v>
      </c>
      <c r="L1292" s="176">
        <v>5.6779000000000002</v>
      </c>
      <c r="M1292" s="176">
        <v>7.0533999999999999</v>
      </c>
      <c r="N1292" s="176">
        <v>6.9715999999999996</v>
      </c>
      <c r="O1292" s="176">
        <v>7.7750000000000004</v>
      </c>
      <c r="P1292" s="176">
        <v>7.6158000000000001</v>
      </c>
      <c r="Q1292" s="176">
        <v>8.1529000000000007</v>
      </c>
      <c r="R1292" s="176">
        <v>7.7923</v>
      </c>
      <c r="S1292" s="118"/>
    </row>
    <row r="1293" spans="1:19" x14ac:dyDescent="0.3">
      <c r="A1293" s="172" t="s">
        <v>1237</v>
      </c>
      <c r="B1293" s="172" t="s">
        <v>1240</v>
      </c>
      <c r="C1293" s="172">
        <v>147567</v>
      </c>
      <c r="D1293" s="175">
        <v>44158</v>
      </c>
      <c r="E1293" s="176">
        <v>1092.4775</v>
      </c>
      <c r="F1293" s="176">
        <v>4.6893000000000002</v>
      </c>
      <c r="G1293" s="176">
        <v>4.6893000000000002</v>
      </c>
      <c r="H1293" s="176">
        <v>4.8573000000000004</v>
      </c>
      <c r="I1293" s="176">
        <v>4.7241999999999997</v>
      </c>
      <c r="J1293" s="176">
        <v>4.3387000000000002</v>
      </c>
      <c r="K1293" s="176">
        <v>4.5048000000000004</v>
      </c>
      <c r="L1293" s="176">
        <v>5.2474999999999996</v>
      </c>
      <c r="M1293" s="176">
        <v>6.6748000000000003</v>
      </c>
      <c r="N1293" s="176">
        <v>6.5818000000000003</v>
      </c>
      <c r="O1293" s="176"/>
      <c r="P1293" s="176"/>
      <c r="Q1293" s="176">
        <v>7.0327999999999999</v>
      </c>
      <c r="R1293" s="176"/>
      <c r="S1293" s="120"/>
    </row>
    <row r="1294" spans="1:19" x14ac:dyDescent="0.3">
      <c r="A1294" s="172" t="s">
        <v>1237</v>
      </c>
      <c r="B1294" s="172" t="s">
        <v>1241</v>
      </c>
      <c r="C1294" s="172">
        <v>147568</v>
      </c>
      <c r="D1294" s="175">
        <v>44158</v>
      </c>
      <c r="E1294" s="176">
        <v>1090.4494</v>
      </c>
      <c r="F1294" s="176">
        <v>4.5438999999999998</v>
      </c>
      <c r="G1294" s="176">
        <v>4.5438999999999998</v>
      </c>
      <c r="H1294" s="176">
        <v>4.7115999999999998</v>
      </c>
      <c r="I1294" s="176">
        <v>4.5787000000000004</v>
      </c>
      <c r="J1294" s="176">
        <v>4.1920999999999999</v>
      </c>
      <c r="K1294" s="176">
        <v>4.3574999999999999</v>
      </c>
      <c r="L1294" s="176">
        <v>5.0980999999999996</v>
      </c>
      <c r="M1294" s="176">
        <v>6.5236000000000001</v>
      </c>
      <c r="N1294" s="176">
        <v>6.4288999999999996</v>
      </c>
      <c r="O1294" s="176"/>
      <c r="P1294" s="176"/>
      <c r="Q1294" s="176">
        <v>6.8800999999999997</v>
      </c>
      <c r="R1294" s="176"/>
      <c r="S1294" s="118"/>
    </row>
    <row r="1295" spans="1:19" x14ac:dyDescent="0.3">
      <c r="A1295" s="172" t="s">
        <v>1237</v>
      </c>
      <c r="B1295" s="172" t="s">
        <v>1242</v>
      </c>
      <c r="C1295" s="172">
        <v>147377</v>
      </c>
      <c r="D1295" s="175">
        <v>44158</v>
      </c>
      <c r="E1295" s="176">
        <v>1080.0337</v>
      </c>
      <c r="F1295" s="176">
        <v>2.5848</v>
      </c>
      <c r="G1295" s="176">
        <v>2.5848</v>
      </c>
      <c r="H1295" s="176">
        <v>3.0501999999999998</v>
      </c>
      <c r="I1295" s="176">
        <v>3.0807000000000002</v>
      </c>
      <c r="J1295" s="176">
        <v>3.1387</v>
      </c>
      <c r="K1295" s="176">
        <v>3.5285000000000002</v>
      </c>
      <c r="L1295" s="176">
        <v>3.2332999999999998</v>
      </c>
      <c r="M1295" s="176">
        <v>4.2629999999999999</v>
      </c>
      <c r="N1295" s="176">
        <v>4.4973000000000001</v>
      </c>
      <c r="O1295" s="176"/>
      <c r="P1295" s="176"/>
      <c r="Q1295" s="176">
        <v>5.5202</v>
      </c>
      <c r="R1295" s="176"/>
      <c r="S1295" s="118"/>
    </row>
    <row r="1296" spans="1:19" x14ac:dyDescent="0.3">
      <c r="A1296" s="172" t="s">
        <v>1237</v>
      </c>
      <c r="B1296" s="172" t="s">
        <v>1243</v>
      </c>
      <c r="C1296" s="172">
        <v>147382</v>
      </c>
      <c r="D1296" s="175">
        <v>44158</v>
      </c>
      <c r="E1296" s="176">
        <v>1075.3154</v>
      </c>
      <c r="F1296" s="176">
        <v>2.1840999999999999</v>
      </c>
      <c r="G1296" s="176">
        <v>2.1840999999999999</v>
      </c>
      <c r="H1296" s="176">
        <v>2.6499000000000001</v>
      </c>
      <c r="I1296" s="176">
        <v>2.6802000000000001</v>
      </c>
      <c r="J1296" s="176">
        <v>2.7374000000000001</v>
      </c>
      <c r="K1296" s="176">
        <v>3.1482999999999999</v>
      </c>
      <c r="L1296" s="176">
        <v>2.8782999999999999</v>
      </c>
      <c r="M1296" s="176">
        <v>3.9298999999999999</v>
      </c>
      <c r="N1296" s="176">
        <v>4.1702000000000004</v>
      </c>
      <c r="O1296" s="176"/>
      <c r="P1296" s="176"/>
      <c r="Q1296" s="176">
        <v>5.1982999999999997</v>
      </c>
      <c r="R1296" s="176"/>
      <c r="S1296" s="118"/>
    </row>
    <row r="1297" spans="1:19" x14ac:dyDescent="0.3">
      <c r="A1297" s="172" t="s">
        <v>1237</v>
      </c>
      <c r="B1297" s="172" t="s">
        <v>1244</v>
      </c>
      <c r="C1297" s="172">
        <v>119106</v>
      </c>
      <c r="D1297" s="175">
        <v>44158</v>
      </c>
      <c r="E1297" s="176">
        <v>41.585900000000002</v>
      </c>
      <c r="F1297" s="176">
        <v>3.0142000000000002</v>
      </c>
      <c r="G1297" s="176">
        <v>3.0142000000000002</v>
      </c>
      <c r="H1297" s="176">
        <v>4.1562999999999999</v>
      </c>
      <c r="I1297" s="176">
        <v>4.3140999999999998</v>
      </c>
      <c r="J1297" s="176">
        <v>3.8689</v>
      </c>
      <c r="K1297" s="176">
        <v>3.7378999999999998</v>
      </c>
      <c r="L1297" s="176">
        <v>4.7786</v>
      </c>
      <c r="M1297" s="176">
        <v>6.3495999999999997</v>
      </c>
      <c r="N1297" s="176">
        <v>6.1153000000000004</v>
      </c>
      <c r="O1297" s="176">
        <v>7.2659000000000002</v>
      </c>
      <c r="P1297" s="176">
        <v>6.9753999999999996</v>
      </c>
      <c r="Q1297" s="176">
        <v>7.6832000000000003</v>
      </c>
      <c r="R1297" s="176">
        <v>7.3249000000000004</v>
      </c>
      <c r="S1297" s="118"/>
    </row>
    <row r="1298" spans="1:19" x14ac:dyDescent="0.3">
      <c r="A1298" s="172" t="s">
        <v>1237</v>
      </c>
      <c r="B1298" s="172" t="s">
        <v>1245</v>
      </c>
      <c r="C1298" s="172">
        <v>100087</v>
      </c>
      <c r="D1298" s="175">
        <v>44158</v>
      </c>
      <c r="E1298" s="176">
        <v>40.795699999999997</v>
      </c>
      <c r="F1298" s="176">
        <v>2.7742</v>
      </c>
      <c r="G1298" s="176">
        <v>2.7742</v>
      </c>
      <c r="H1298" s="176">
        <v>3.923</v>
      </c>
      <c r="I1298" s="176">
        <v>4.0837000000000003</v>
      </c>
      <c r="J1298" s="176">
        <v>3.6391</v>
      </c>
      <c r="K1298" s="176">
        <v>3.5316000000000001</v>
      </c>
      <c r="L1298" s="176">
        <v>4.5738000000000003</v>
      </c>
      <c r="M1298" s="176">
        <v>6.1414</v>
      </c>
      <c r="N1298" s="176">
        <v>5.8912000000000004</v>
      </c>
      <c r="O1298" s="176">
        <v>7.0121000000000002</v>
      </c>
      <c r="P1298" s="176">
        <v>6.7168000000000001</v>
      </c>
      <c r="Q1298" s="176">
        <v>6.8688000000000002</v>
      </c>
      <c r="R1298" s="176">
        <v>7.0766999999999998</v>
      </c>
      <c r="S1298" s="118"/>
    </row>
    <row r="1299" spans="1:19" x14ac:dyDescent="0.3">
      <c r="A1299" s="172" t="s">
        <v>1237</v>
      </c>
      <c r="B1299" s="172" t="s">
        <v>1923</v>
      </c>
      <c r="C1299" s="172">
        <v>140237</v>
      </c>
      <c r="D1299" s="175">
        <v>44158</v>
      </c>
      <c r="E1299" s="176">
        <v>24.0654</v>
      </c>
      <c r="F1299" s="176">
        <v>2.9329999999999998</v>
      </c>
      <c r="G1299" s="176">
        <v>2.9329999999999998</v>
      </c>
      <c r="H1299" s="176">
        <v>4.5102000000000002</v>
      </c>
      <c r="I1299" s="176">
        <v>4.4710999999999999</v>
      </c>
      <c r="J1299" s="176">
        <v>3.8138000000000001</v>
      </c>
      <c r="K1299" s="176">
        <v>3.8933</v>
      </c>
      <c r="L1299" s="176">
        <v>4.1570999999999998</v>
      </c>
      <c r="M1299" s="176">
        <v>6.4126000000000003</v>
      </c>
      <c r="N1299" s="176">
        <v>7.1554000000000002</v>
      </c>
      <c r="O1299" s="176">
        <v>8.6859000000000002</v>
      </c>
      <c r="P1299" s="176">
        <v>8.1674000000000007</v>
      </c>
      <c r="Q1299" s="176">
        <v>8.4346999999999994</v>
      </c>
      <c r="R1299" s="176">
        <v>11.434200000000001</v>
      </c>
      <c r="S1299" s="118"/>
    </row>
    <row r="1300" spans="1:19" x14ac:dyDescent="0.3">
      <c r="A1300" s="172" t="s">
        <v>1237</v>
      </c>
      <c r="B1300" s="172" t="s">
        <v>1924</v>
      </c>
      <c r="C1300" s="172">
        <v>140230</v>
      </c>
      <c r="D1300" s="175">
        <v>44158</v>
      </c>
      <c r="E1300" s="176">
        <v>19.313300000000002</v>
      </c>
      <c r="F1300" s="176">
        <v>2.2052999999999998</v>
      </c>
      <c r="G1300" s="176">
        <v>2.2052999999999998</v>
      </c>
      <c r="H1300" s="176">
        <v>3.7648000000000001</v>
      </c>
      <c r="I1300" s="176">
        <v>3.7311000000000001</v>
      </c>
      <c r="J1300" s="176">
        <v>3.0684</v>
      </c>
      <c r="K1300" s="176">
        <v>3.1354000000000002</v>
      </c>
      <c r="L1300" s="176">
        <v>3.3927999999999998</v>
      </c>
      <c r="M1300" s="176">
        <v>5.6308999999999996</v>
      </c>
      <c r="N1300" s="176">
        <v>6.3574999999999999</v>
      </c>
      <c r="O1300" s="176">
        <v>7.9939</v>
      </c>
      <c r="P1300" s="176">
        <v>7.7432999999999996</v>
      </c>
      <c r="Q1300" s="176">
        <v>5.4417</v>
      </c>
      <c r="R1300" s="176">
        <v>10.551399999999999</v>
      </c>
      <c r="S1300" s="118"/>
    </row>
    <row r="1301" spans="1:19" x14ac:dyDescent="0.3">
      <c r="A1301" s="172" t="s">
        <v>1237</v>
      </c>
      <c r="B1301" s="172" t="s">
        <v>1925</v>
      </c>
      <c r="C1301" s="172">
        <v>140229</v>
      </c>
      <c r="D1301" s="175">
        <v>44158</v>
      </c>
      <c r="E1301" s="176">
        <v>22.565999999999999</v>
      </c>
      <c r="F1301" s="176">
        <v>2.2109999999999999</v>
      </c>
      <c r="G1301" s="176">
        <v>2.2109999999999999</v>
      </c>
      <c r="H1301" s="176">
        <v>3.7564000000000002</v>
      </c>
      <c r="I1301" s="176">
        <v>3.7254999999999998</v>
      </c>
      <c r="J1301" s="176">
        <v>3.0602999999999998</v>
      </c>
      <c r="K1301" s="176">
        <v>3.1343999999999999</v>
      </c>
      <c r="L1301" s="176">
        <v>3.3910999999999998</v>
      </c>
      <c r="M1301" s="176">
        <v>5.6296999999999997</v>
      </c>
      <c r="N1301" s="176">
        <v>6.3569000000000004</v>
      </c>
      <c r="O1301" s="176">
        <v>7.9932999999999996</v>
      </c>
      <c r="P1301" s="176">
        <v>7.3788999999999998</v>
      </c>
      <c r="Q1301" s="176">
        <v>6.7743000000000002</v>
      </c>
      <c r="R1301" s="176">
        <v>10.5504</v>
      </c>
      <c r="S1301" s="118"/>
    </row>
    <row r="1302" spans="1:19" x14ac:dyDescent="0.3">
      <c r="A1302" s="172" t="s">
        <v>1237</v>
      </c>
      <c r="B1302" s="172" t="s">
        <v>1246</v>
      </c>
      <c r="C1302" s="172">
        <v>101357</v>
      </c>
      <c r="D1302" s="175">
        <v>44158</v>
      </c>
      <c r="E1302" s="176">
        <v>38.484999999999999</v>
      </c>
      <c r="F1302" s="176">
        <v>3.0356999999999998</v>
      </c>
      <c r="G1302" s="176">
        <v>3.0356999999999998</v>
      </c>
      <c r="H1302" s="176">
        <v>3.7501000000000002</v>
      </c>
      <c r="I1302" s="176">
        <v>3.9215</v>
      </c>
      <c r="J1302" s="176">
        <v>3.6551</v>
      </c>
      <c r="K1302" s="176">
        <v>3.7631999999999999</v>
      </c>
      <c r="L1302" s="176">
        <v>5.0636000000000001</v>
      </c>
      <c r="M1302" s="176">
        <v>6.2930999999999999</v>
      </c>
      <c r="N1302" s="176">
        <v>6.2035999999999998</v>
      </c>
      <c r="O1302" s="176">
        <v>7.3662999999999998</v>
      </c>
      <c r="P1302" s="176">
        <v>7.5191999999999997</v>
      </c>
      <c r="Q1302" s="176">
        <v>7.4340000000000002</v>
      </c>
      <c r="R1302" s="176">
        <v>7.5613000000000001</v>
      </c>
      <c r="S1302" s="118"/>
    </row>
    <row r="1303" spans="1:19" x14ac:dyDescent="0.3">
      <c r="A1303" s="172" t="s">
        <v>1237</v>
      </c>
      <c r="B1303" s="172" t="s">
        <v>1247</v>
      </c>
      <c r="C1303" s="172">
        <v>118506</v>
      </c>
      <c r="D1303" s="175">
        <v>44158</v>
      </c>
      <c r="E1303" s="176">
        <v>39.472900000000003</v>
      </c>
      <c r="F1303" s="176">
        <v>3.1756000000000002</v>
      </c>
      <c r="G1303" s="176">
        <v>3.1756000000000002</v>
      </c>
      <c r="H1303" s="176">
        <v>3.8971</v>
      </c>
      <c r="I1303" s="176">
        <v>4.0750000000000002</v>
      </c>
      <c r="J1303" s="176">
        <v>3.8065000000000002</v>
      </c>
      <c r="K1303" s="176">
        <v>3.9159000000000002</v>
      </c>
      <c r="L1303" s="176">
        <v>5.2198000000000002</v>
      </c>
      <c r="M1303" s="176">
        <v>6.4532999999999996</v>
      </c>
      <c r="N1303" s="176">
        <v>6.3677000000000001</v>
      </c>
      <c r="O1303" s="176">
        <v>7.5506000000000002</v>
      </c>
      <c r="P1303" s="176">
        <v>7.7542999999999997</v>
      </c>
      <c r="Q1303" s="176">
        <v>8.3412000000000006</v>
      </c>
      <c r="R1303" s="176">
        <v>7.7239000000000004</v>
      </c>
      <c r="S1303" s="118"/>
    </row>
    <row r="1304" spans="1:19" x14ac:dyDescent="0.3">
      <c r="A1304" s="172" t="s">
        <v>1237</v>
      </c>
      <c r="B1304" s="172" t="s">
        <v>1248</v>
      </c>
      <c r="C1304" s="172">
        <v>101993</v>
      </c>
      <c r="D1304" s="175">
        <v>44158</v>
      </c>
      <c r="E1304" s="176">
        <v>4364.0853999999999</v>
      </c>
      <c r="F1304" s="176">
        <v>3.1726000000000001</v>
      </c>
      <c r="G1304" s="176">
        <v>3.1726000000000001</v>
      </c>
      <c r="H1304" s="176">
        <v>4.2607999999999997</v>
      </c>
      <c r="I1304" s="176">
        <v>4.5167999999999999</v>
      </c>
      <c r="J1304" s="176">
        <v>4.0852000000000004</v>
      </c>
      <c r="K1304" s="176">
        <v>4.1515000000000004</v>
      </c>
      <c r="L1304" s="176">
        <v>5.2244000000000002</v>
      </c>
      <c r="M1304" s="176">
        <v>7.0041000000000002</v>
      </c>
      <c r="N1304" s="176">
        <v>6.7342000000000004</v>
      </c>
      <c r="O1304" s="176">
        <v>7.4428999999999998</v>
      </c>
      <c r="P1304" s="176">
        <v>7.2739000000000003</v>
      </c>
      <c r="Q1304" s="176">
        <v>7.2450000000000001</v>
      </c>
      <c r="R1304" s="176">
        <v>7.5864000000000003</v>
      </c>
      <c r="S1304" s="118"/>
    </row>
    <row r="1305" spans="1:19" x14ac:dyDescent="0.3">
      <c r="A1305" s="172" t="s">
        <v>1237</v>
      </c>
      <c r="B1305" s="172" t="s">
        <v>1249</v>
      </c>
      <c r="C1305" s="172">
        <v>119092</v>
      </c>
      <c r="D1305" s="175">
        <v>44158</v>
      </c>
      <c r="E1305" s="176">
        <v>4416.5254999999997</v>
      </c>
      <c r="F1305" s="176">
        <v>3.3127</v>
      </c>
      <c r="G1305" s="176">
        <v>3.3127</v>
      </c>
      <c r="H1305" s="176">
        <v>4.4010999999999996</v>
      </c>
      <c r="I1305" s="176">
        <v>4.6571999999999996</v>
      </c>
      <c r="J1305" s="176">
        <v>4.2259000000000002</v>
      </c>
      <c r="K1305" s="176">
        <v>4.2907000000000002</v>
      </c>
      <c r="L1305" s="176">
        <v>5.3756000000000004</v>
      </c>
      <c r="M1305" s="176">
        <v>7.1773999999999996</v>
      </c>
      <c r="N1305" s="176">
        <v>6.9192999999999998</v>
      </c>
      <c r="O1305" s="176">
        <v>7.6485000000000003</v>
      </c>
      <c r="P1305" s="176">
        <v>7.4828999999999999</v>
      </c>
      <c r="Q1305" s="176">
        <v>8.0289999999999999</v>
      </c>
      <c r="R1305" s="176">
        <v>7.7873000000000001</v>
      </c>
      <c r="S1305" s="118"/>
    </row>
    <row r="1306" spans="1:19" x14ac:dyDescent="0.3">
      <c r="A1306" s="172" t="s">
        <v>1237</v>
      </c>
      <c r="B1306" s="172" t="s">
        <v>1250</v>
      </c>
      <c r="C1306" s="172">
        <v>103633</v>
      </c>
      <c r="D1306" s="175">
        <v>44158</v>
      </c>
      <c r="E1306" s="176">
        <v>289.49540000000002</v>
      </c>
      <c r="F1306" s="176">
        <v>3.4136000000000002</v>
      </c>
      <c r="G1306" s="176">
        <v>3.4136000000000002</v>
      </c>
      <c r="H1306" s="176">
        <v>4.0491999999999999</v>
      </c>
      <c r="I1306" s="176">
        <v>4.2793999999999999</v>
      </c>
      <c r="J1306" s="176">
        <v>3.8879999999999999</v>
      </c>
      <c r="K1306" s="176">
        <v>4.1992000000000003</v>
      </c>
      <c r="L1306" s="176">
        <v>5.1536999999999997</v>
      </c>
      <c r="M1306" s="176">
        <v>6.6215999999999999</v>
      </c>
      <c r="N1306" s="176">
        <v>6.4157999999999999</v>
      </c>
      <c r="O1306" s="176">
        <v>7.3630000000000004</v>
      </c>
      <c r="P1306" s="176">
        <v>7.3029000000000002</v>
      </c>
      <c r="Q1306" s="176">
        <v>7.4866000000000001</v>
      </c>
      <c r="R1306" s="176">
        <v>7.3409000000000004</v>
      </c>
      <c r="S1306" s="118"/>
    </row>
    <row r="1307" spans="1:19" x14ac:dyDescent="0.3">
      <c r="A1307" s="172" t="s">
        <v>1237</v>
      </c>
      <c r="B1307" s="172" t="s">
        <v>1251</v>
      </c>
      <c r="C1307" s="172">
        <v>120211</v>
      </c>
      <c r="D1307" s="175">
        <v>44158</v>
      </c>
      <c r="E1307" s="176">
        <v>291.55259999999998</v>
      </c>
      <c r="F1307" s="176">
        <v>3.5356000000000001</v>
      </c>
      <c r="G1307" s="176">
        <v>3.5356000000000001</v>
      </c>
      <c r="H1307" s="176">
        <v>4.1699000000000002</v>
      </c>
      <c r="I1307" s="176">
        <v>4.3998999999999997</v>
      </c>
      <c r="J1307" s="176">
        <v>4.0084</v>
      </c>
      <c r="K1307" s="176">
        <v>4.3205999999999998</v>
      </c>
      <c r="L1307" s="176">
        <v>5.2766999999999999</v>
      </c>
      <c r="M1307" s="176">
        <v>6.7450000000000001</v>
      </c>
      <c r="N1307" s="176">
        <v>6.5414000000000003</v>
      </c>
      <c r="O1307" s="176">
        <v>7.4908999999999999</v>
      </c>
      <c r="P1307" s="176">
        <v>7.4142999999999999</v>
      </c>
      <c r="Q1307" s="176">
        <v>7.9851000000000001</v>
      </c>
      <c r="R1307" s="176">
        <v>7.4686000000000003</v>
      </c>
      <c r="S1307" s="118"/>
    </row>
    <row r="1308" spans="1:19" x14ac:dyDescent="0.3">
      <c r="A1308" s="172" t="s">
        <v>1237</v>
      </c>
      <c r="B1308" s="172" t="s">
        <v>1252</v>
      </c>
      <c r="C1308" s="172">
        <v>118384</v>
      </c>
      <c r="D1308" s="175">
        <v>44158</v>
      </c>
      <c r="E1308" s="176">
        <v>33.235900000000001</v>
      </c>
      <c r="F1308" s="176">
        <v>3.2223000000000002</v>
      </c>
      <c r="G1308" s="176">
        <v>3.2223000000000002</v>
      </c>
      <c r="H1308" s="176">
        <v>3.9028</v>
      </c>
      <c r="I1308" s="176">
        <v>4.0225</v>
      </c>
      <c r="J1308" s="176">
        <v>3.7136999999999998</v>
      </c>
      <c r="K1308" s="176">
        <v>3.7141999999999999</v>
      </c>
      <c r="L1308" s="176">
        <v>4.4847999999999999</v>
      </c>
      <c r="M1308" s="176">
        <v>6.0339999999999998</v>
      </c>
      <c r="N1308" s="176">
        <v>6.0049999999999999</v>
      </c>
      <c r="O1308" s="176">
        <v>6.7129000000000003</v>
      </c>
      <c r="P1308" s="176">
        <v>7.1646999999999998</v>
      </c>
      <c r="Q1308" s="176">
        <v>7.9326999999999996</v>
      </c>
      <c r="R1308" s="176">
        <v>6.9301000000000004</v>
      </c>
      <c r="S1308" s="118"/>
    </row>
    <row r="1309" spans="1:19" x14ac:dyDescent="0.3">
      <c r="A1309" s="172" t="s">
        <v>1237</v>
      </c>
      <c r="B1309" s="172" t="s">
        <v>1253</v>
      </c>
      <c r="C1309" s="172">
        <v>108756</v>
      </c>
      <c r="D1309" s="175">
        <v>44158</v>
      </c>
      <c r="E1309" s="176">
        <v>31.590199999999999</v>
      </c>
      <c r="F1309" s="176">
        <v>2.4653999999999998</v>
      </c>
      <c r="G1309" s="176">
        <v>2.4653999999999998</v>
      </c>
      <c r="H1309" s="176">
        <v>3.1339000000000001</v>
      </c>
      <c r="I1309" s="176">
        <v>3.2557</v>
      </c>
      <c r="J1309" s="176">
        <v>2.9405999999999999</v>
      </c>
      <c r="K1309" s="176">
        <v>2.9451000000000001</v>
      </c>
      <c r="L1309" s="176">
        <v>3.6772</v>
      </c>
      <c r="M1309" s="176">
        <v>5.2161999999999997</v>
      </c>
      <c r="N1309" s="176">
        <v>5.1877000000000004</v>
      </c>
      <c r="O1309" s="176">
        <v>5.9751000000000003</v>
      </c>
      <c r="P1309" s="176">
        <v>6.4781000000000004</v>
      </c>
      <c r="Q1309" s="176">
        <v>6.6851000000000003</v>
      </c>
      <c r="R1309" s="176">
        <v>6.1437999999999997</v>
      </c>
      <c r="S1309" s="118"/>
    </row>
    <row r="1310" spans="1:19" x14ac:dyDescent="0.3">
      <c r="A1310" s="172" t="s">
        <v>1237</v>
      </c>
      <c r="B1310" s="172" t="s">
        <v>1254</v>
      </c>
      <c r="C1310" s="172">
        <v>144994</v>
      </c>
      <c r="D1310" s="175">
        <v>44158</v>
      </c>
      <c r="E1310" s="176">
        <v>1138.0110999999999</v>
      </c>
      <c r="F1310" s="176">
        <v>2.4306000000000001</v>
      </c>
      <c r="G1310" s="176">
        <v>2.4306000000000001</v>
      </c>
      <c r="H1310" s="176">
        <v>2.3149000000000002</v>
      </c>
      <c r="I1310" s="176">
        <v>2.3285999999999998</v>
      </c>
      <c r="J1310" s="176">
        <v>2.4196</v>
      </c>
      <c r="K1310" s="176">
        <v>2.6398000000000001</v>
      </c>
      <c r="L1310" s="176">
        <v>2.6145</v>
      </c>
      <c r="M1310" s="176">
        <v>3.1911999999999998</v>
      </c>
      <c r="N1310" s="176">
        <v>3.8530000000000002</v>
      </c>
      <c r="O1310" s="176"/>
      <c r="P1310" s="176"/>
      <c r="Q1310" s="176">
        <v>6.0979999999999999</v>
      </c>
      <c r="R1310" s="176">
        <v>5.9531000000000001</v>
      </c>
      <c r="S1310" s="118"/>
    </row>
    <row r="1311" spans="1:19" x14ac:dyDescent="0.3">
      <c r="A1311" s="172" t="s">
        <v>1237</v>
      </c>
      <c r="B1311" s="172" t="s">
        <v>1255</v>
      </c>
      <c r="C1311" s="172">
        <v>144997</v>
      </c>
      <c r="D1311" s="175">
        <v>44158</v>
      </c>
      <c r="E1311" s="176">
        <v>1135.3504</v>
      </c>
      <c r="F1311" s="176">
        <v>2.2991000000000001</v>
      </c>
      <c r="G1311" s="176">
        <v>2.2991000000000001</v>
      </c>
      <c r="H1311" s="176">
        <v>2.181</v>
      </c>
      <c r="I1311" s="176">
        <v>2.1937000000000002</v>
      </c>
      <c r="J1311" s="176">
        <v>2.2856000000000001</v>
      </c>
      <c r="K1311" s="176">
        <v>2.5055999999999998</v>
      </c>
      <c r="L1311" s="176">
        <v>2.4811000000000001</v>
      </c>
      <c r="M1311" s="176">
        <v>3.0586000000000002</v>
      </c>
      <c r="N1311" s="176">
        <v>3.7197</v>
      </c>
      <c r="O1311" s="176"/>
      <c r="P1311" s="176"/>
      <c r="Q1311" s="176">
        <v>5.9843999999999999</v>
      </c>
      <c r="R1311" s="176">
        <v>5.8417000000000003</v>
      </c>
      <c r="S1311" s="118"/>
    </row>
    <row r="1312" spans="1:19" x14ac:dyDescent="0.3">
      <c r="A1312" s="172" t="s">
        <v>1237</v>
      </c>
      <c r="B1312" s="172" t="s">
        <v>1256</v>
      </c>
      <c r="C1312" s="172">
        <v>112123</v>
      </c>
      <c r="D1312" s="175">
        <v>44158</v>
      </c>
      <c r="E1312" s="176">
        <v>2363.7190999999998</v>
      </c>
      <c r="F1312" s="176">
        <v>3.8214999999999999</v>
      </c>
      <c r="G1312" s="176">
        <v>3.8214999999999999</v>
      </c>
      <c r="H1312" s="176">
        <v>4.3502999999999998</v>
      </c>
      <c r="I1312" s="176">
        <v>4.4076000000000004</v>
      </c>
      <c r="J1312" s="176">
        <v>3.8677000000000001</v>
      </c>
      <c r="K1312" s="176">
        <v>3.6404999999999998</v>
      </c>
      <c r="L1312" s="176">
        <v>4.1886999999999999</v>
      </c>
      <c r="M1312" s="176">
        <v>6.0434000000000001</v>
      </c>
      <c r="N1312" s="176">
        <v>5.9577999999999998</v>
      </c>
      <c r="O1312" s="176">
        <v>6.8776000000000002</v>
      </c>
      <c r="P1312" s="176">
        <v>7.0343999999999998</v>
      </c>
      <c r="Q1312" s="176">
        <v>7.9489999999999998</v>
      </c>
      <c r="R1312" s="176">
        <v>6.6257000000000001</v>
      </c>
      <c r="S1312" s="118"/>
    </row>
    <row r="1313" spans="1:19" x14ac:dyDescent="0.3">
      <c r="A1313" s="172" t="s">
        <v>1237</v>
      </c>
      <c r="B1313" s="172" t="s">
        <v>1257</v>
      </c>
      <c r="C1313" s="172">
        <v>120507</v>
      </c>
      <c r="D1313" s="175">
        <v>44158</v>
      </c>
      <c r="E1313" s="176">
        <v>2412.9742999999999</v>
      </c>
      <c r="F1313" s="176">
        <v>4.1707999999999998</v>
      </c>
      <c r="G1313" s="176">
        <v>4.1707999999999998</v>
      </c>
      <c r="H1313" s="176">
        <v>4.7005999999999997</v>
      </c>
      <c r="I1313" s="176">
        <v>4.7577999999999996</v>
      </c>
      <c r="J1313" s="176">
        <v>4.2187000000000001</v>
      </c>
      <c r="K1313" s="176">
        <v>3.9937999999999998</v>
      </c>
      <c r="L1313" s="176">
        <v>4.5461999999999998</v>
      </c>
      <c r="M1313" s="176">
        <v>6.4020000000000001</v>
      </c>
      <c r="N1313" s="176">
        <v>6.2998000000000003</v>
      </c>
      <c r="O1313" s="176">
        <v>7.1696</v>
      </c>
      <c r="P1313" s="176">
        <v>7.3181000000000003</v>
      </c>
      <c r="Q1313" s="176">
        <v>8.4280000000000008</v>
      </c>
      <c r="R1313" s="176">
        <v>6.9309000000000003</v>
      </c>
      <c r="S1313" s="118"/>
    </row>
    <row r="1314" spans="1:19" x14ac:dyDescent="0.3">
      <c r="A1314" s="172" t="s">
        <v>1237</v>
      </c>
      <c r="B1314" s="172" t="s">
        <v>1258</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1237</v>
      </c>
      <c r="B1315" s="172" t="s">
        <v>1259</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1237</v>
      </c>
      <c r="B1316" s="172" t="s">
        <v>1260</v>
      </c>
      <c r="C1316" s="172">
        <v>101893</v>
      </c>
      <c r="D1316" s="175">
        <v>44158</v>
      </c>
      <c r="E1316" s="176">
        <v>3424.8896</v>
      </c>
      <c r="F1316" s="176">
        <v>3.7561</v>
      </c>
      <c r="G1316" s="176">
        <v>3.7561</v>
      </c>
      <c r="H1316" s="176">
        <v>4.2723000000000004</v>
      </c>
      <c r="I1316" s="176">
        <v>4.3658999999999999</v>
      </c>
      <c r="J1316" s="176">
        <v>4.1574999999999998</v>
      </c>
      <c r="K1316" s="176">
        <v>4.3106999999999998</v>
      </c>
      <c r="L1316" s="176">
        <v>4.8155999999999999</v>
      </c>
      <c r="M1316" s="176">
        <v>5.8266</v>
      </c>
      <c r="N1316" s="176">
        <v>5.8525999999999998</v>
      </c>
      <c r="O1316" s="176">
        <v>7.2289000000000003</v>
      </c>
      <c r="P1316" s="176">
        <v>7.2374000000000001</v>
      </c>
      <c r="Q1316" s="176">
        <v>7.3422000000000001</v>
      </c>
      <c r="R1316" s="176">
        <v>7.1542000000000003</v>
      </c>
      <c r="S1316" s="118"/>
    </row>
    <row r="1317" spans="1:19" x14ac:dyDescent="0.3">
      <c r="A1317" s="172" t="s">
        <v>1237</v>
      </c>
      <c r="B1317" s="172" t="s">
        <v>1261</v>
      </c>
      <c r="C1317" s="172">
        <v>119746</v>
      </c>
      <c r="D1317" s="175">
        <v>44158</v>
      </c>
      <c r="E1317" s="176">
        <v>3440.2856000000002</v>
      </c>
      <c r="F1317" s="176">
        <v>3.8584999999999998</v>
      </c>
      <c r="G1317" s="176">
        <v>3.8584999999999998</v>
      </c>
      <c r="H1317" s="176">
        <v>4.3787000000000003</v>
      </c>
      <c r="I1317" s="176">
        <v>4.4713000000000003</v>
      </c>
      <c r="J1317" s="176">
        <v>4.2583000000000002</v>
      </c>
      <c r="K1317" s="176">
        <v>4.3943000000000003</v>
      </c>
      <c r="L1317" s="176">
        <v>4.915</v>
      </c>
      <c r="M1317" s="176">
        <v>5.9264000000000001</v>
      </c>
      <c r="N1317" s="176">
        <v>5.9530000000000003</v>
      </c>
      <c r="O1317" s="176">
        <v>7.3028000000000004</v>
      </c>
      <c r="P1317" s="176">
        <v>7.3030999999999997</v>
      </c>
      <c r="Q1317" s="176">
        <v>7.9359999999999999</v>
      </c>
      <c r="R1317" s="176">
        <v>7.2366000000000001</v>
      </c>
      <c r="S1317" s="118"/>
    </row>
    <row r="1318" spans="1:19" x14ac:dyDescent="0.3">
      <c r="A1318" s="172" t="s">
        <v>1237</v>
      </c>
      <c r="B1318" s="172" t="s">
        <v>1262</v>
      </c>
      <c r="C1318" s="172">
        <v>119431</v>
      </c>
      <c r="D1318" s="175">
        <v>44158</v>
      </c>
      <c r="E1318" s="176">
        <v>31.840407979601</v>
      </c>
      <c r="F1318" s="176">
        <v>3.956</v>
      </c>
      <c r="G1318" s="176">
        <v>3.956</v>
      </c>
      <c r="H1318" s="176">
        <v>4.3898000000000001</v>
      </c>
      <c r="I1318" s="176">
        <v>4.4904999999999999</v>
      </c>
      <c r="J1318" s="176">
        <v>3.9903</v>
      </c>
      <c r="K1318" s="176">
        <v>3.8982999999999999</v>
      </c>
      <c r="L1318" s="176">
        <v>4.3224999999999998</v>
      </c>
      <c r="M1318" s="176">
        <v>6.0353000000000003</v>
      </c>
      <c r="N1318" s="176">
        <v>6.0389999999999997</v>
      </c>
      <c r="O1318" s="176">
        <v>7.5759999999999996</v>
      </c>
      <c r="P1318" s="176">
        <v>8.1191999999999993</v>
      </c>
      <c r="Q1318" s="176">
        <v>8.3960000000000008</v>
      </c>
      <c r="R1318" s="176">
        <v>7.6231</v>
      </c>
      <c r="S1318" s="118"/>
    </row>
    <row r="1319" spans="1:19" x14ac:dyDescent="0.3">
      <c r="A1319" s="172" t="s">
        <v>1237</v>
      </c>
      <c r="B1319" s="172" t="s">
        <v>1263</v>
      </c>
      <c r="C1319" s="172">
        <v>114216</v>
      </c>
      <c r="D1319" s="175">
        <v>44158</v>
      </c>
      <c r="E1319" s="176">
        <v>30.872656367181602</v>
      </c>
      <c r="F1319" s="176">
        <v>3.4885000000000002</v>
      </c>
      <c r="G1319" s="176">
        <v>3.4885000000000002</v>
      </c>
      <c r="H1319" s="176">
        <v>3.9232999999999998</v>
      </c>
      <c r="I1319" s="176">
        <v>4.0087999999999999</v>
      </c>
      <c r="J1319" s="176">
        <v>3.5112999999999999</v>
      </c>
      <c r="K1319" s="176">
        <v>3.4121999999999999</v>
      </c>
      <c r="L1319" s="176">
        <v>3.8325</v>
      </c>
      <c r="M1319" s="176">
        <v>5.5285000000000002</v>
      </c>
      <c r="N1319" s="176">
        <v>5.5225999999999997</v>
      </c>
      <c r="O1319" s="176">
        <v>7.0561999999999996</v>
      </c>
      <c r="P1319" s="176">
        <v>7.5903999999999998</v>
      </c>
      <c r="Q1319" s="176">
        <v>7.6467999999999998</v>
      </c>
      <c r="R1319" s="176">
        <v>7.1188000000000002</v>
      </c>
      <c r="S1319" s="118"/>
    </row>
    <row r="1320" spans="1:19" x14ac:dyDescent="0.3">
      <c r="A1320" s="172" t="s">
        <v>1237</v>
      </c>
      <c r="B1320" s="172" t="s">
        <v>1264</v>
      </c>
      <c r="C1320" s="172">
        <v>103048</v>
      </c>
      <c r="D1320" s="175">
        <v>44158</v>
      </c>
      <c r="E1320" s="176">
        <v>3154.6324</v>
      </c>
      <c r="F1320" s="176">
        <v>3.8696000000000002</v>
      </c>
      <c r="G1320" s="176">
        <v>3.8696000000000002</v>
      </c>
      <c r="H1320" s="176">
        <v>4.2960000000000003</v>
      </c>
      <c r="I1320" s="176">
        <v>4.4935</v>
      </c>
      <c r="J1320" s="176">
        <v>4.1375000000000002</v>
      </c>
      <c r="K1320" s="176">
        <v>4.2569999999999997</v>
      </c>
      <c r="L1320" s="176">
        <v>4.8949999999999996</v>
      </c>
      <c r="M1320" s="176">
        <v>6.1839000000000004</v>
      </c>
      <c r="N1320" s="176">
        <v>6.1721000000000004</v>
      </c>
      <c r="O1320" s="176">
        <v>7.4194000000000004</v>
      </c>
      <c r="P1320" s="176">
        <v>7.3094999999999999</v>
      </c>
      <c r="Q1320" s="176">
        <v>7.7184999999999997</v>
      </c>
      <c r="R1320" s="176">
        <v>7.3558000000000003</v>
      </c>
      <c r="S1320" s="118"/>
    </row>
    <row r="1321" spans="1:19" x14ac:dyDescent="0.3">
      <c r="A1321" s="172" t="s">
        <v>1237</v>
      </c>
      <c r="B1321" s="172" t="s">
        <v>1265</v>
      </c>
      <c r="C1321" s="172">
        <v>118719</v>
      </c>
      <c r="D1321" s="175">
        <v>44158</v>
      </c>
      <c r="E1321" s="176">
        <v>3177.8465000000001</v>
      </c>
      <c r="F1321" s="176">
        <v>3.9695999999999998</v>
      </c>
      <c r="G1321" s="176">
        <v>3.9695999999999998</v>
      </c>
      <c r="H1321" s="176">
        <v>4.3960999999999997</v>
      </c>
      <c r="I1321" s="176">
        <v>4.5937000000000001</v>
      </c>
      <c r="J1321" s="176">
        <v>4.2378</v>
      </c>
      <c r="K1321" s="176">
        <v>4.3582000000000001</v>
      </c>
      <c r="L1321" s="176">
        <v>4.9976000000000003</v>
      </c>
      <c r="M1321" s="176">
        <v>6.2887000000000004</v>
      </c>
      <c r="N1321" s="176">
        <v>6.2782</v>
      </c>
      <c r="O1321" s="176">
        <v>7.5270000000000001</v>
      </c>
      <c r="P1321" s="176">
        <v>7.4169</v>
      </c>
      <c r="Q1321" s="176">
        <v>8.0007000000000001</v>
      </c>
      <c r="R1321" s="176">
        <v>7.4629000000000003</v>
      </c>
      <c r="S1321" s="118"/>
    </row>
    <row r="1322" spans="1:19" x14ac:dyDescent="0.3">
      <c r="A1322" s="172" t="s">
        <v>1237</v>
      </c>
      <c r="B1322" s="172" t="s">
        <v>1266</v>
      </c>
      <c r="C1322" s="172">
        <v>148161</v>
      </c>
      <c r="D1322" s="175">
        <v>44158</v>
      </c>
      <c r="E1322" s="176">
        <v>1040.2393999999999</v>
      </c>
      <c r="F1322" s="176">
        <v>4.3490000000000002</v>
      </c>
      <c r="G1322" s="176">
        <v>4.3490000000000002</v>
      </c>
      <c r="H1322" s="176">
        <v>4.6051000000000002</v>
      </c>
      <c r="I1322" s="176">
        <v>4.6106999999999996</v>
      </c>
      <c r="J1322" s="176">
        <v>4.1700999999999997</v>
      </c>
      <c r="K1322" s="176">
        <v>4.1706000000000003</v>
      </c>
      <c r="L1322" s="176">
        <v>4.5537999999999998</v>
      </c>
      <c r="M1322" s="176"/>
      <c r="N1322" s="176"/>
      <c r="O1322" s="176"/>
      <c r="P1322" s="176"/>
      <c r="Q1322" s="176">
        <v>5.6059000000000001</v>
      </c>
      <c r="R1322" s="176"/>
      <c r="S1322" s="118" t="s">
        <v>1876</v>
      </c>
    </row>
    <row r="1323" spans="1:19" x14ac:dyDescent="0.3">
      <c r="A1323" s="172" t="s">
        <v>1237</v>
      </c>
      <c r="B1323" s="172" t="s">
        <v>1267</v>
      </c>
      <c r="C1323" s="172">
        <v>148159</v>
      </c>
      <c r="D1323" s="175">
        <v>44158</v>
      </c>
      <c r="E1323" s="176">
        <v>1033.9163000000001</v>
      </c>
      <c r="F1323" s="176">
        <v>3.4371</v>
      </c>
      <c r="G1323" s="176">
        <v>3.4371</v>
      </c>
      <c r="H1323" s="176">
        <v>3.6936</v>
      </c>
      <c r="I1323" s="176">
        <v>3.6987000000000001</v>
      </c>
      <c r="J1323" s="176">
        <v>3.2646999999999999</v>
      </c>
      <c r="K1323" s="176">
        <v>3.262</v>
      </c>
      <c r="L1323" s="176">
        <v>3.6284000000000001</v>
      </c>
      <c r="M1323" s="176"/>
      <c r="N1323" s="176"/>
      <c r="O1323" s="176"/>
      <c r="P1323" s="176"/>
      <c r="Q1323" s="176">
        <v>4.7249999999999996</v>
      </c>
      <c r="R1323" s="176"/>
      <c r="S1323" s="118" t="s">
        <v>1876</v>
      </c>
    </row>
    <row r="1324" spans="1:19" x14ac:dyDescent="0.3">
      <c r="A1324" s="172" t="s">
        <v>1237</v>
      </c>
      <c r="B1324" s="172" t="s">
        <v>1268</v>
      </c>
      <c r="C1324" s="172">
        <v>103464</v>
      </c>
      <c r="D1324" s="175">
        <v>44158</v>
      </c>
      <c r="E1324" s="176">
        <v>31.910900000000002</v>
      </c>
      <c r="F1324" s="176">
        <v>2.5931999999999999</v>
      </c>
      <c r="G1324" s="176">
        <v>2.5931999999999999</v>
      </c>
      <c r="H1324" s="176">
        <v>2.4723000000000002</v>
      </c>
      <c r="I1324" s="176">
        <v>2.4779</v>
      </c>
      <c r="J1324" s="176">
        <v>2.6366999999999998</v>
      </c>
      <c r="K1324" s="176">
        <v>2.8868999999999998</v>
      </c>
      <c r="L1324" s="176">
        <v>3.5127000000000002</v>
      </c>
      <c r="M1324" s="176">
        <v>4.0633999999999997</v>
      </c>
      <c r="N1324" s="176">
        <v>4.6986999999999997</v>
      </c>
      <c r="O1324" s="176">
        <v>6.4999000000000002</v>
      </c>
      <c r="P1324" s="176">
        <v>6.9116</v>
      </c>
      <c r="Q1324" s="176">
        <v>8.1339000000000006</v>
      </c>
      <c r="R1324" s="176">
        <v>6.2550999999999997</v>
      </c>
      <c r="S1324" s="118"/>
    </row>
    <row r="1325" spans="1:19" x14ac:dyDescent="0.3">
      <c r="A1325" s="172" t="s">
        <v>1237</v>
      </c>
      <c r="B1325" s="172" t="s">
        <v>1269</v>
      </c>
      <c r="C1325" s="172">
        <v>120845</v>
      </c>
      <c r="D1325" s="175">
        <v>44158</v>
      </c>
      <c r="E1325" s="176">
        <v>32.207900000000002</v>
      </c>
      <c r="F1325" s="176">
        <v>2.6825999999999999</v>
      </c>
      <c r="G1325" s="176">
        <v>2.6825999999999999</v>
      </c>
      <c r="H1325" s="176">
        <v>2.5630000000000002</v>
      </c>
      <c r="I1325" s="176">
        <v>2.5767000000000002</v>
      </c>
      <c r="J1325" s="176">
        <v>2.7482000000000002</v>
      </c>
      <c r="K1325" s="176">
        <v>2.9897999999999998</v>
      </c>
      <c r="L1325" s="176">
        <v>3.6027999999999998</v>
      </c>
      <c r="M1325" s="176">
        <v>4.16</v>
      </c>
      <c r="N1325" s="176">
        <v>4.7949999999999999</v>
      </c>
      <c r="O1325" s="176">
        <v>6.6269</v>
      </c>
      <c r="P1325" s="176">
        <v>6.9962999999999997</v>
      </c>
      <c r="Q1325" s="176">
        <v>8.1683000000000003</v>
      </c>
      <c r="R1325" s="176">
        <v>6.3840000000000003</v>
      </c>
      <c r="S1325" s="118"/>
    </row>
    <row r="1326" spans="1:19" x14ac:dyDescent="0.3">
      <c r="A1326" s="172" t="s">
        <v>1237</v>
      </c>
      <c r="B1326" s="172" t="s">
        <v>1270</v>
      </c>
      <c r="C1326" s="172">
        <v>119821</v>
      </c>
      <c r="D1326" s="175">
        <v>44158</v>
      </c>
      <c r="E1326" s="176">
        <v>33.751600000000003</v>
      </c>
      <c r="F1326" s="176">
        <v>3.8944000000000001</v>
      </c>
      <c r="G1326" s="176">
        <v>3.8944000000000001</v>
      </c>
      <c r="H1326" s="176">
        <v>4.3417000000000003</v>
      </c>
      <c r="I1326" s="176">
        <v>4.5266999999999999</v>
      </c>
      <c r="J1326" s="176">
        <v>4.1976000000000004</v>
      </c>
      <c r="K1326" s="176">
        <v>4.5603999999999996</v>
      </c>
      <c r="L1326" s="176">
        <v>5.5385</v>
      </c>
      <c r="M1326" s="176">
        <v>6.5002000000000004</v>
      </c>
      <c r="N1326" s="176">
        <v>6.4861000000000004</v>
      </c>
      <c r="O1326" s="176">
        <v>7.5019999999999998</v>
      </c>
      <c r="P1326" s="176">
        <v>7.8007</v>
      </c>
      <c r="Q1326" s="176">
        <v>8.3874999999999993</v>
      </c>
      <c r="R1326" s="176">
        <v>7.6074000000000002</v>
      </c>
      <c r="S1326" s="118"/>
    </row>
    <row r="1327" spans="1:19" x14ac:dyDescent="0.3">
      <c r="A1327" s="172" t="s">
        <v>1237</v>
      </c>
      <c r="B1327" s="172" t="s">
        <v>1271</v>
      </c>
      <c r="C1327" s="172">
        <v>102503</v>
      </c>
      <c r="D1327" s="175">
        <v>44158</v>
      </c>
      <c r="E1327" s="176">
        <v>32.198999999999998</v>
      </c>
      <c r="F1327" s="176">
        <v>3.4016999999999999</v>
      </c>
      <c r="G1327" s="176">
        <v>3.4016999999999999</v>
      </c>
      <c r="H1327" s="176">
        <v>3.8128000000000002</v>
      </c>
      <c r="I1327" s="176">
        <v>3.9897999999999998</v>
      </c>
      <c r="J1327" s="176">
        <v>3.6238999999999999</v>
      </c>
      <c r="K1327" s="176">
        <v>3.9691000000000001</v>
      </c>
      <c r="L1327" s="176">
        <v>4.9335000000000004</v>
      </c>
      <c r="M1327" s="176">
        <v>5.9047999999999998</v>
      </c>
      <c r="N1327" s="176">
        <v>5.8743999999999996</v>
      </c>
      <c r="O1327" s="176">
        <v>6.8273999999999999</v>
      </c>
      <c r="P1327" s="176">
        <v>7.0869999999999997</v>
      </c>
      <c r="Q1327" s="176">
        <v>7.4032999999999998</v>
      </c>
      <c r="R1327" s="176">
        <v>6.9752000000000001</v>
      </c>
      <c r="S1327" s="118"/>
    </row>
    <row r="1328" spans="1:19" x14ac:dyDescent="0.3">
      <c r="A1328" s="172" t="s">
        <v>1237</v>
      </c>
      <c r="B1328" s="172" t="s">
        <v>1272</v>
      </c>
      <c r="C1328" s="172">
        <v>145050</v>
      </c>
      <c r="D1328" s="175">
        <v>44158</v>
      </c>
      <c r="E1328" s="176">
        <v>11.573600000000001</v>
      </c>
      <c r="F1328" s="176">
        <v>2.9441999999999999</v>
      </c>
      <c r="G1328" s="176">
        <v>2.9441999999999999</v>
      </c>
      <c r="H1328" s="176">
        <v>3.6303999999999998</v>
      </c>
      <c r="I1328" s="176">
        <v>3.8578000000000001</v>
      </c>
      <c r="J1328" s="176">
        <v>3.4794</v>
      </c>
      <c r="K1328" s="176">
        <v>3.5960000000000001</v>
      </c>
      <c r="L1328" s="176">
        <v>4.0625</v>
      </c>
      <c r="M1328" s="176">
        <v>5.2641</v>
      </c>
      <c r="N1328" s="176">
        <v>5.3719999999999999</v>
      </c>
      <c r="O1328" s="176"/>
      <c r="P1328" s="176"/>
      <c r="Q1328" s="176">
        <v>6.9943999999999997</v>
      </c>
      <c r="R1328" s="176">
        <v>6.8592000000000004</v>
      </c>
      <c r="S1328" s="118"/>
    </row>
    <row r="1329" spans="1:19" x14ac:dyDescent="0.3">
      <c r="A1329" s="172" t="s">
        <v>1237</v>
      </c>
      <c r="B1329" s="172" t="s">
        <v>1273</v>
      </c>
      <c r="C1329" s="172">
        <v>145042</v>
      </c>
      <c r="D1329" s="175">
        <v>44158</v>
      </c>
      <c r="E1329" s="176">
        <v>11.5479</v>
      </c>
      <c r="F1329" s="176">
        <v>2.8452999999999999</v>
      </c>
      <c r="G1329" s="176">
        <v>2.8452999999999999</v>
      </c>
      <c r="H1329" s="176">
        <v>3.5434999999999999</v>
      </c>
      <c r="I1329" s="176">
        <v>3.7757999999999998</v>
      </c>
      <c r="J1329" s="176">
        <v>3.3948</v>
      </c>
      <c r="K1329" s="176">
        <v>3.5047999999999999</v>
      </c>
      <c r="L1329" s="176">
        <v>3.9721000000000002</v>
      </c>
      <c r="M1329" s="176">
        <v>5.2171000000000003</v>
      </c>
      <c r="N1329" s="176">
        <v>5.3080999999999996</v>
      </c>
      <c r="O1329" s="176"/>
      <c r="P1329" s="176"/>
      <c r="Q1329" s="176">
        <v>6.8845000000000001</v>
      </c>
      <c r="R1329" s="176">
        <v>6.7534000000000001</v>
      </c>
      <c r="S1329" s="118"/>
    </row>
    <row r="1330" spans="1:19" x14ac:dyDescent="0.3">
      <c r="A1330" s="172" t="s">
        <v>1237</v>
      </c>
      <c r="B1330" s="172" t="s">
        <v>1274</v>
      </c>
      <c r="C1330" s="172">
        <v>119424</v>
      </c>
      <c r="D1330" s="175">
        <v>44158</v>
      </c>
      <c r="E1330" s="176">
        <v>3619.0185999999999</v>
      </c>
      <c r="F1330" s="176">
        <v>3.3292000000000002</v>
      </c>
      <c r="G1330" s="176">
        <v>3.3292000000000002</v>
      </c>
      <c r="H1330" s="176">
        <v>4.3311000000000002</v>
      </c>
      <c r="I1330" s="176">
        <v>4.5400999999999998</v>
      </c>
      <c r="J1330" s="176">
        <v>4.3346</v>
      </c>
      <c r="K1330" s="176">
        <v>4.7691999999999997</v>
      </c>
      <c r="L1330" s="176">
        <v>5.5674999999999999</v>
      </c>
      <c r="M1330" s="176">
        <v>6.9108000000000001</v>
      </c>
      <c r="N1330" s="176">
        <v>6.6792999999999996</v>
      </c>
      <c r="O1330" s="176">
        <v>4.9751000000000003</v>
      </c>
      <c r="P1330" s="176">
        <v>5.8689999999999998</v>
      </c>
      <c r="Q1330" s="176">
        <v>6.9978999999999996</v>
      </c>
      <c r="R1330" s="176">
        <v>7.7781000000000002</v>
      </c>
      <c r="S1330" s="118"/>
    </row>
    <row r="1331" spans="1:19" x14ac:dyDescent="0.3">
      <c r="A1331" s="172" t="s">
        <v>1237</v>
      </c>
      <c r="B1331" s="172" t="s">
        <v>1275</v>
      </c>
      <c r="C1331" s="172">
        <v>101847</v>
      </c>
      <c r="D1331" s="175">
        <v>44158</v>
      </c>
      <c r="E1331" s="176">
        <v>3592.1505000000002</v>
      </c>
      <c r="F1331" s="176">
        <v>3.1137999999999999</v>
      </c>
      <c r="G1331" s="176">
        <v>3.1137999999999999</v>
      </c>
      <c r="H1331" s="176">
        <v>4.0803000000000003</v>
      </c>
      <c r="I1331" s="176">
        <v>4.3014999999999999</v>
      </c>
      <c r="J1331" s="176">
        <v>4.1115000000000004</v>
      </c>
      <c r="K1331" s="176">
        <v>4.5594000000000001</v>
      </c>
      <c r="L1331" s="176">
        <v>5.3653000000000004</v>
      </c>
      <c r="M1331" s="176">
        <v>6.7724000000000002</v>
      </c>
      <c r="N1331" s="176">
        <v>6.524</v>
      </c>
      <c r="O1331" s="176">
        <v>4.8391999999999999</v>
      </c>
      <c r="P1331" s="176">
        <v>5.7619999999999996</v>
      </c>
      <c r="Q1331" s="176">
        <v>6.9261999999999997</v>
      </c>
      <c r="R1331" s="176">
        <v>7.6269</v>
      </c>
      <c r="S1331" s="118"/>
    </row>
    <row r="1332" spans="1:19" x14ac:dyDescent="0.3">
      <c r="A1332" s="172" t="s">
        <v>1237</v>
      </c>
      <c r="B1332" s="172" t="s">
        <v>1276</v>
      </c>
      <c r="C1332" s="172">
        <v>120299</v>
      </c>
      <c r="D1332" s="175">
        <v>44158</v>
      </c>
      <c r="E1332" s="176">
        <v>2364.2599</v>
      </c>
      <c r="F1332" s="176">
        <v>3.9988000000000001</v>
      </c>
      <c r="G1332" s="176">
        <v>3.9988000000000001</v>
      </c>
      <c r="H1332" s="176">
        <v>4.3981000000000003</v>
      </c>
      <c r="I1332" s="176">
        <v>4.5818000000000003</v>
      </c>
      <c r="J1332" s="176">
        <v>4.1502999999999997</v>
      </c>
      <c r="K1332" s="176">
        <v>4.3667999999999996</v>
      </c>
      <c r="L1332" s="176">
        <v>5.2443999999999997</v>
      </c>
      <c r="M1332" s="176">
        <v>6.4071999999999996</v>
      </c>
      <c r="N1332" s="176">
        <v>6.3390000000000004</v>
      </c>
      <c r="O1332" s="176">
        <v>7.4920999999999998</v>
      </c>
      <c r="P1332" s="176">
        <v>7.4275000000000002</v>
      </c>
      <c r="Q1332" s="176">
        <v>8.0077999999999996</v>
      </c>
      <c r="R1332" s="176">
        <v>7.4050000000000002</v>
      </c>
      <c r="S1332" s="118"/>
    </row>
    <row r="1333" spans="1:19" x14ac:dyDescent="0.3">
      <c r="A1333" s="172" t="s">
        <v>1237</v>
      </c>
      <c r="B1333" s="172" t="s">
        <v>1277</v>
      </c>
      <c r="C1333" s="172">
        <v>112077</v>
      </c>
      <c r="D1333" s="175">
        <v>44158</v>
      </c>
      <c r="E1333" s="176">
        <v>2344.8842</v>
      </c>
      <c r="F1333" s="176">
        <v>3.9087999999999998</v>
      </c>
      <c r="G1333" s="176">
        <v>3.9087999999999998</v>
      </c>
      <c r="H1333" s="176">
        <v>4.3080999999999996</v>
      </c>
      <c r="I1333" s="176">
        <v>4.4916999999999998</v>
      </c>
      <c r="J1333" s="176">
        <v>4.0599999999999996</v>
      </c>
      <c r="K1333" s="176">
        <v>4.2702</v>
      </c>
      <c r="L1333" s="176">
        <v>5.1440999999999999</v>
      </c>
      <c r="M1333" s="176">
        <v>6.3040000000000003</v>
      </c>
      <c r="N1333" s="176">
        <v>6.2339000000000002</v>
      </c>
      <c r="O1333" s="176">
        <v>7.3685999999999998</v>
      </c>
      <c r="P1333" s="176">
        <v>7.3087999999999997</v>
      </c>
      <c r="Q1333" s="176">
        <v>7.7739000000000003</v>
      </c>
      <c r="R1333" s="176">
        <v>7.2892000000000001</v>
      </c>
      <c r="S1333" s="118"/>
    </row>
    <row r="1334" spans="1:19" x14ac:dyDescent="0.3">
      <c r="A1334" s="177" t="s">
        <v>27</v>
      </c>
      <c r="B1334" s="172"/>
      <c r="C1334" s="172"/>
      <c r="D1334" s="172"/>
      <c r="E1334" s="172"/>
      <c r="F1334" s="178">
        <v>3.3148585365853664</v>
      </c>
      <c r="G1334" s="178">
        <v>3.3148585365853664</v>
      </c>
      <c r="H1334" s="178">
        <v>3.9341024390243899</v>
      </c>
      <c r="I1334" s="178">
        <v>4.0431536585365855</v>
      </c>
      <c r="J1334" s="178">
        <v>3.7138780487804879</v>
      </c>
      <c r="K1334" s="178">
        <v>3.8454634146341462</v>
      </c>
      <c r="L1334" s="178">
        <v>4.4924097560975618</v>
      </c>
      <c r="M1334" s="178">
        <v>5.8735512820512819</v>
      </c>
      <c r="N1334" s="178">
        <v>5.9410538461538449</v>
      </c>
      <c r="O1334" s="178">
        <v>7.1678322580645153</v>
      </c>
      <c r="P1334" s="178">
        <v>7.2573096774193537</v>
      </c>
      <c r="Q1334" s="178">
        <v>7.261278048780488</v>
      </c>
      <c r="R1334" s="178">
        <v>7.4618714285714276</v>
      </c>
      <c r="S1334" s="118"/>
    </row>
    <row r="1335" spans="1:19" x14ac:dyDescent="0.3">
      <c r="A1335" s="177" t="s">
        <v>408</v>
      </c>
      <c r="B1335" s="172"/>
      <c r="C1335" s="172"/>
      <c r="D1335" s="172"/>
      <c r="E1335" s="172"/>
      <c r="F1335" s="178">
        <v>3.3292000000000002</v>
      </c>
      <c r="G1335" s="178">
        <v>3.3292000000000002</v>
      </c>
      <c r="H1335" s="178">
        <v>4.1562999999999999</v>
      </c>
      <c r="I1335" s="178">
        <v>4.3140999999999998</v>
      </c>
      <c r="J1335" s="178">
        <v>3.8689</v>
      </c>
      <c r="K1335" s="178">
        <v>3.9159000000000002</v>
      </c>
      <c r="L1335" s="178">
        <v>4.7786</v>
      </c>
      <c r="M1335" s="178">
        <v>6.1839000000000004</v>
      </c>
      <c r="N1335" s="178">
        <v>6.2035999999999998</v>
      </c>
      <c r="O1335" s="178">
        <v>7.3662999999999998</v>
      </c>
      <c r="P1335" s="178">
        <v>7.3094999999999999</v>
      </c>
      <c r="Q1335" s="178">
        <v>7.4340000000000002</v>
      </c>
      <c r="R1335" s="178">
        <v>7.3409000000000004</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1278</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1279</v>
      </c>
      <c r="B1338" s="172" t="s">
        <v>1280</v>
      </c>
      <c r="C1338" s="172">
        <v>120524</v>
      </c>
      <c r="D1338" s="175">
        <v>44158</v>
      </c>
      <c r="E1338" s="176">
        <v>26.289899999999999</v>
      </c>
      <c r="F1338" s="176">
        <v>0.68589999999999995</v>
      </c>
      <c r="G1338" s="176">
        <v>0.68589999999999995</v>
      </c>
      <c r="H1338" s="176">
        <v>2.7458999999999998</v>
      </c>
      <c r="I1338" s="176">
        <v>4.1535000000000002</v>
      </c>
      <c r="J1338" s="176">
        <v>8.5587999999999997</v>
      </c>
      <c r="K1338" s="176">
        <v>11.354900000000001</v>
      </c>
      <c r="L1338" s="176">
        <v>32.384799999999998</v>
      </c>
      <c r="M1338" s="176">
        <v>9.5192999999999994</v>
      </c>
      <c r="N1338" s="176">
        <v>16.328499999999998</v>
      </c>
      <c r="O1338" s="176">
        <v>11.4977</v>
      </c>
      <c r="P1338" s="176">
        <v>11.526</v>
      </c>
      <c r="Q1338" s="176">
        <v>9.6628000000000007</v>
      </c>
      <c r="R1338" s="176">
        <v>17.175599999999999</v>
      </c>
      <c r="S1338" s="118"/>
    </row>
    <row r="1339" spans="1:19" x14ac:dyDescent="0.3">
      <c r="A1339" s="172" t="s">
        <v>1279</v>
      </c>
      <c r="B1339" s="172" t="s">
        <v>1281</v>
      </c>
      <c r="C1339" s="172">
        <v>113064</v>
      </c>
      <c r="D1339" s="175">
        <v>44158</v>
      </c>
      <c r="E1339" s="176">
        <v>24.087</v>
      </c>
      <c r="F1339" s="176">
        <v>0.67290000000000005</v>
      </c>
      <c r="G1339" s="176">
        <v>0.67290000000000005</v>
      </c>
      <c r="H1339" s="176">
        <v>2.702</v>
      </c>
      <c r="I1339" s="176">
        <v>4.0907</v>
      </c>
      <c r="J1339" s="176">
        <v>8.4149999999999991</v>
      </c>
      <c r="K1339" s="176">
        <v>10.9146</v>
      </c>
      <c r="L1339" s="176">
        <v>31.381699999999999</v>
      </c>
      <c r="M1339" s="176">
        <v>8.3393999999999995</v>
      </c>
      <c r="N1339" s="176">
        <v>14.720800000000001</v>
      </c>
      <c r="O1339" s="176">
        <v>10.218500000000001</v>
      </c>
      <c r="P1339" s="176">
        <v>10.240500000000001</v>
      </c>
      <c r="Q1339" s="176">
        <v>8.9456000000000007</v>
      </c>
      <c r="R1339" s="176">
        <v>15.722300000000001</v>
      </c>
      <c r="S1339" s="118"/>
    </row>
    <row r="1340" spans="1:19" x14ac:dyDescent="0.3">
      <c r="A1340" s="172" t="s">
        <v>1279</v>
      </c>
      <c r="B1340" s="172" t="s">
        <v>1282</v>
      </c>
      <c r="C1340" s="172">
        <v>114855</v>
      </c>
      <c r="D1340" s="175">
        <v>44158</v>
      </c>
      <c r="E1340" s="176">
        <v>20.4192</v>
      </c>
      <c r="F1340" s="176">
        <v>0.61299999999999999</v>
      </c>
      <c r="G1340" s="176">
        <v>0.61299999999999999</v>
      </c>
      <c r="H1340" s="176">
        <v>1.5773999999999999</v>
      </c>
      <c r="I1340" s="176">
        <v>2.4767000000000001</v>
      </c>
      <c r="J1340" s="176">
        <v>6.4020999999999999</v>
      </c>
      <c r="K1340" s="176">
        <v>8.8460999999999999</v>
      </c>
      <c r="L1340" s="176">
        <v>27.3017</v>
      </c>
      <c r="M1340" s="176">
        <v>4.1444999999999999</v>
      </c>
      <c r="N1340" s="176">
        <v>8.9541000000000004</v>
      </c>
      <c r="O1340" s="176">
        <v>6.6638000000000002</v>
      </c>
      <c r="P1340" s="176">
        <v>7.1425999999999998</v>
      </c>
      <c r="Q1340" s="176">
        <v>7.6833999999999998</v>
      </c>
      <c r="R1340" s="176">
        <v>9.1321999999999992</v>
      </c>
      <c r="S1340" s="118" t="s">
        <v>1879</v>
      </c>
    </row>
    <row r="1341" spans="1:19" x14ac:dyDescent="0.3">
      <c r="A1341" s="172" t="s">
        <v>1279</v>
      </c>
      <c r="B1341" s="172" t="s">
        <v>1283</v>
      </c>
      <c r="C1341" s="172">
        <v>119176</v>
      </c>
      <c r="D1341" s="175">
        <v>44158</v>
      </c>
      <c r="E1341" s="176">
        <v>22.445599999999999</v>
      </c>
      <c r="F1341" s="176">
        <v>0.62849999999999995</v>
      </c>
      <c r="G1341" s="176">
        <v>0.62849999999999995</v>
      </c>
      <c r="H1341" s="176">
        <v>1.6309</v>
      </c>
      <c r="I1341" s="176">
        <v>2.5522</v>
      </c>
      <c r="J1341" s="176">
        <v>6.5721999999999996</v>
      </c>
      <c r="K1341" s="176">
        <v>9.2079000000000004</v>
      </c>
      <c r="L1341" s="176">
        <v>28.193200000000001</v>
      </c>
      <c r="M1341" s="176">
        <v>5.1990999999999996</v>
      </c>
      <c r="N1341" s="176">
        <v>10.375299999999999</v>
      </c>
      <c r="O1341" s="176">
        <v>7.8920000000000003</v>
      </c>
      <c r="P1341" s="176">
        <v>8.5731999999999999</v>
      </c>
      <c r="Q1341" s="176">
        <v>8.2466000000000008</v>
      </c>
      <c r="R1341" s="176">
        <v>10.6555</v>
      </c>
      <c r="S1341" s="118" t="s">
        <v>1879</v>
      </c>
    </row>
    <row r="1342" spans="1:19" x14ac:dyDescent="0.3">
      <c r="A1342" s="172" t="s">
        <v>1279</v>
      </c>
      <c r="B1342" s="172" t="s">
        <v>1284</v>
      </c>
      <c r="C1342" s="172">
        <v>103131</v>
      </c>
      <c r="D1342" s="175">
        <v>44158</v>
      </c>
      <c r="E1342" s="176">
        <v>37.646999999999998</v>
      </c>
      <c r="F1342" s="176">
        <v>0.37059999999999998</v>
      </c>
      <c r="G1342" s="176">
        <v>0.37059999999999998</v>
      </c>
      <c r="H1342" s="176">
        <v>0.45090000000000002</v>
      </c>
      <c r="I1342" s="176">
        <v>1.0278</v>
      </c>
      <c r="J1342" s="176">
        <v>3.3151000000000002</v>
      </c>
      <c r="K1342" s="176">
        <v>5.0038</v>
      </c>
      <c r="L1342" s="176">
        <v>29.8979</v>
      </c>
      <c r="M1342" s="176">
        <v>8.4928000000000008</v>
      </c>
      <c r="N1342" s="176">
        <v>14.8089</v>
      </c>
      <c r="O1342" s="176">
        <v>6.7636000000000003</v>
      </c>
      <c r="P1342" s="176">
        <v>8.1141000000000005</v>
      </c>
      <c r="Q1342" s="176">
        <v>9.0637000000000008</v>
      </c>
      <c r="R1342" s="176">
        <v>11.935499999999999</v>
      </c>
      <c r="S1342" s="118"/>
    </row>
    <row r="1343" spans="1:19" x14ac:dyDescent="0.3">
      <c r="A1343" s="172" t="s">
        <v>1279</v>
      </c>
      <c r="B1343" s="172" t="s">
        <v>1285</v>
      </c>
      <c r="C1343" s="172">
        <v>119131</v>
      </c>
      <c r="D1343" s="175">
        <v>44158</v>
      </c>
      <c r="E1343" s="176">
        <v>39.588999999999999</v>
      </c>
      <c r="F1343" s="176">
        <v>0.38030000000000003</v>
      </c>
      <c r="G1343" s="176">
        <v>0.38030000000000003</v>
      </c>
      <c r="H1343" s="176">
        <v>0.47710000000000002</v>
      </c>
      <c r="I1343" s="176">
        <v>1.0645</v>
      </c>
      <c r="J1343" s="176">
        <v>3.4114</v>
      </c>
      <c r="K1343" s="176">
        <v>5.2870999999999997</v>
      </c>
      <c r="L1343" s="176">
        <v>30.5534</v>
      </c>
      <c r="M1343" s="176">
        <v>9.3195999999999994</v>
      </c>
      <c r="N1343" s="176">
        <v>15.936999999999999</v>
      </c>
      <c r="O1343" s="176">
        <v>7.5445000000000002</v>
      </c>
      <c r="P1343" s="176">
        <v>8.8328000000000007</v>
      </c>
      <c r="Q1343" s="176">
        <v>9.6311999999999998</v>
      </c>
      <c r="R1343" s="176">
        <v>12.824400000000001</v>
      </c>
      <c r="S1343" s="118"/>
    </row>
    <row r="1344" spans="1:19" x14ac:dyDescent="0.3">
      <c r="A1344" s="172" t="s">
        <v>1279</v>
      </c>
      <c r="B1344" s="172" t="s">
        <v>1286</v>
      </c>
      <c r="C1344" s="172">
        <v>101144</v>
      </c>
      <c r="D1344" s="175">
        <v>44158</v>
      </c>
      <c r="E1344" s="176">
        <v>279.01069999999999</v>
      </c>
      <c r="F1344" s="176">
        <v>0.51149999999999995</v>
      </c>
      <c r="G1344" s="176">
        <v>0.51149999999999995</v>
      </c>
      <c r="H1344" s="176">
        <v>1.4944</v>
      </c>
      <c r="I1344" s="176">
        <v>3.7423999999999999</v>
      </c>
      <c r="J1344" s="176">
        <v>7.0324</v>
      </c>
      <c r="K1344" s="176">
        <v>1.097</v>
      </c>
      <c r="L1344" s="176">
        <v>19.513100000000001</v>
      </c>
      <c r="M1344" s="176">
        <v>2.3894000000000002</v>
      </c>
      <c r="N1344" s="176">
        <v>2.7303999999999999</v>
      </c>
      <c r="O1344" s="176">
        <v>2.5196999999999998</v>
      </c>
      <c r="P1344" s="176">
        <v>9.0817999999999994</v>
      </c>
      <c r="Q1344" s="176">
        <v>20.218499999999999</v>
      </c>
      <c r="R1344" s="176">
        <v>4.9595000000000002</v>
      </c>
      <c r="S1344" s="118"/>
    </row>
    <row r="1345" spans="1:19" x14ac:dyDescent="0.3">
      <c r="A1345" s="172" t="s">
        <v>1279</v>
      </c>
      <c r="B1345" s="172" t="s">
        <v>1287</v>
      </c>
      <c r="C1345" s="172">
        <v>120334</v>
      </c>
      <c r="D1345" s="175">
        <v>44158</v>
      </c>
      <c r="E1345" s="176">
        <v>297.40600000000001</v>
      </c>
      <c r="F1345" s="176">
        <v>0.51659999999999995</v>
      </c>
      <c r="G1345" s="176">
        <v>0.51659999999999995</v>
      </c>
      <c r="H1345" s="176">
        <v>1.5108999999999999</v>
      </c>
      <c r="I1345" s="176">
        <v>3.7660999999999998</v>
      </c>
      <c r="J1345" s="176">
        <v>7.0871000000000004</v>
      </c>
      <c r="K1345" s="176">
        <v>1.2583</v>
      </c>
      <c r="L1345" s="176">
        <v>19.920500000000001</v>
      </c>
      <c r="M1345" s="176">
        <v>2.9028</v>
      </c>
      <c r="N1345" s="176">
        <v>3.4113000000000002</v>
      </c>
      <c r="O1345" s="176">
        <v>3.3833000000000002</v>
      </c>
      <c r="P1345" s="176">
        <v>10.0061</v>
      </c>
      <c r="Q1345" s="176">
        <v>12.527799999999999</v>
      </c>
      <c r="R1345" s="176">
        <v>5.7041000000000004</v>
      </c>
      <c r="S1345" s="118"/>
    </row>
    <row r="1346" spans="1:19" x14ac:dyDescent="0.3">
      <c r="A1346" s="172" t="s">
        <v>1279</v>
      </c>
      <c r="B1346" s="172" t="s">
        <v>1288</v>
      </c>
      <c r="C1346" s="172">
        <v>101072</v>
      </c>
      <c r="D1346" s="175">
        <v>44158</v>
      </c>
      <c r="E1346" s="176">
        <v>48.733199999999997</v>
      </c>
      <c r="F1346" s="176">
        <v>0.70799999999999996</v>
      </c>
      <c r="G1346" s="176">
        <v>0.70799999999999996</v>
      </c>
      <c r="H1346" s="176">
        <v>1.4276</v>
      </c>
      <c r="I1346" s="176">
        <v>1.2009000000000001</v>
      </c>
      <c r="J1346" s="176">
        <v>2.9449000000000001</v>
      </c>
      <c r="K1346" s="176">
        <v>6.7662000000000004</v>
      </c>
      <c r="L1346" s="176">
        <v>42.212400000000002</v>
      </c>
      <c r="M1346" s="176">
        <v>17.413799999999998</v>
      </c>
      <c r="N1346" s="176">
        <v>20.131</v>
      </c>
      <c r="O1346" s="176">
        <v>11.8941</v>
      </c>
      <c r="P1346" s="176">
        <v>10.3102</v>
      </c>
      <c r="Q1346" s="176">
        <v>8.3744999999999994</v>
      </c>
      <c r="R1346" s="176">
        <v>16.566500000000001</v>
      </c>
      <c r="S1346" s="118"/>
    </row>
    <row r="1347" spans="1:19" x14ac:dyDescent="0.3">
      <c r="A1347" s="172" t="s">
        <v>1279</v>
      </c>
      <c r="B1347" s="172" t="s">
        <v>1289</v>
      </c>
      <c r="C1347" s="172">
        <v>120821</v>
      </c>
      <c r="D1347" s="175">
        <v>44158</v>
      </c>
      <c r="E1347" s="176">
        <v>48.658099999999997</v>
      </c>
      <c r="F1347" s="176">
        <v>0.7087</v>
      </c>
      <c r="G1347" s="176">
        <v>0.7087</v>
      </c>
      <c r="H1347" s="176">
        <v>1.4322999999999999</v>
      </c>
      <c r="I1347" s="176">
        <v>1.2068000000000001</v>
      </c>
      <c r="J1347" s="176">
        <v>2.9485000000000001</v>
      </c>
      <c r="K1347" s="176">
        <v>6.7248000000000001</v>
      </c>
      <c r="L1347" s="176">
        <v>42.378</v>
      </c>
      <c r="M1347" s="176">
        <v>17.579899999999999</v>
      </c>
      <c r="N1347" s="176">
        <v>20.330300000000001</v>
      </c>
      <c r="O1347" s="176">
        <v>11.836600000000001</v>
      </c>
      <c r="P1347" s="176">
        <v>10.276199999999999</v>
      </c>
      <c r="Q1347" s="176">
        <v>9.1327999999999996</v>
      </c>
      <c r="R1347" s="176">
        <v>16.476900000000001</v>
      </c>
      <c r="S1347" s="118"/>
    </row>
    <row r="1348" spans="1:19" x14ac:dyDescent="0.3">
      <c r="A1348" s="172" t="s">
        <v>1279</v>
      </c>
      <c r="B1348" s="172" t="s">
        <v>1290</v>
      </c>
      <c r="C1348" s="172">
        <v>119843</v>
      </c>
      <c r="D1348" s="175">
        <v>44158</v>
      </c>
      <c r="E1348" s="176">
        <v>33.658499999999997</v>
      </c>
      <c r="F1348" s="176">
        <v>0.43359999999999999</v>
      </c>
      <c r="G1348" s="176">
        <v>0.43359999999999999</v>
      </c>
      <c r="H1348" s="176">
        <v>1.0274000000000001</v>
      </c>
      <c r="I1348" s="176">
        <v>1.1801999999999999</v>
      </c>
      <c r="J1348" s="176">
        <v>3.2494999999999998</v>
      </c>
      <c r="K1348" s="176">
        <v>2.8532000000000002</v>
      </c>
      <c r="L1348" s="176">
        <v>13.888500000000001</v>
      </c>
      <c r="M1348" s="176">
        <v>7.7534000000000001</v>
      </c>
      <c r="N1348" s="176">
        <v>11.4162</v>
      </c>
      <c r="O1348" s="176">
        <v>8.3238000000000003</v>
      </c>
      <c r="P1348" s="176">
        <v>9.3076000000000008</v>
      </c>
      <c r="Q1348" s="176">
        <v>10.5794</v>
      </c>
      <c r="R1348" s="176">
        <v>11.9093</v>
      </c>
      <c r="S1348" s="118"/>
    </row>
    <row r="1349" spans="1:19" x14ac:dyDescent="0.3">
      <c r="A1349" s="172" t="s">
        <v>1279</v>
      </c>
      <c r="B1349" s="172" t="s">
        <v>1291</v>
      </c>
      <c r="C1349" s="172">
        <v>103408</v>
      </c>
      <c r="D1349" s="175">
        <v>44158</v>
      </c>
      <c r="E1349" s="176">
        <v>31.6309</v>
      </c>
      <c r="F1349" s="176">
        <v>0.42799999999999999</v>
      </c>
      <c r="G1349" s="176">
        <v>0.42799999999999999</v>
      </c>
      <c r="H1349" s="176">
        <v>1.0101</v>
      </c>
      <c r="I1349" s="176">
        <v>1.1551</v>
      </c>
      <c r="J1349" s="176">
        <v>3.1922000000000001</v>
      </c>
      <c r="K1349" s="176">
        <v>2.6764000000000001</v>
      </c>
      <c r="L1349" s="176">
        <v>13.521699999999999</v>
      </c>
      <c r="M1349" s="176">
        <v>7.2445000000000004</v>
      </c>
      <c r="N1349" s="176">
        <v>10.715999999999999</v>
      </c>
      <c r="O1349" s="176">
        <v>7.3902000000000001</v>
      </c>
      <c r="P1349" s="176">
        <v>8.282</v>
      </c>
      <c r="Q1349" s="176">
        <v>7.9839000000000002</v>
      </c>
      <c r="R1349" s="176">
        <v>11.2521</v>
      </c>
      <c r="S1349" s="118"/>
    </row>
    <row r="1350" spans="1:19" x14ac:dyDescent="0.3">
      <c r="A1350" s="172" t="s">
        <v>1279</v>
      </c>
      <c r="B1350" s="172" t="s">
        <v>1292</v>
      </c>
      <c r="C1350" s="172">
        <v>148053</v>
      </c>
      <c r="D1350" s="175">
        <v>44158</v>
      </c>
      <c r="E1350" s="176">
        <v>11.9261</v>
      </c>
      <c r="F1350" s="176">
        <v>0.372</v>
      </c>
      <c r="G1350" s="176">
        <v>0.372</v>
      </c>
      <c r="H1350" s="176">
        <v>1.1870000000000001</v>
      </c>
      <c r="I1350" s="176">
        <v>2.2172999999999998</v>
      </c>
      <c r="J1350" s="176">
        <v>4.6837999999999997</v>
      </c>
      <c r="K1350" s="176">
        <v>8.0752000000000006</v>
      </c>
      <c r="L1350" s="176">
        <v>26.322399999999998</v>
      </c>
      <c r="M1350" s="176"/>
      <c r="N1350" s="176"/>
      <c r="O1350" s="176"/>
      <c r="P1350" s="176"/>
      <c r="Q1350" s="176">
        <v>19.260999999999999</v>
      </c>
      <c r="R1350" s="176"/>
      <c r="S1350" s="118"/>
    </row>
    <row r="1351" spans="1:19" x14ac:dyDescent="0.3">
      <c r="A1351" s="172" t="s">
        <v>1279</v>
      </c>
      <c r="B1351" s="172" t="s">
        <v>1293</v>
      </c>
      <c r="C1351" s="172">
        <v>148050</v>
      </c>
      <c r="D1351" s="175">
        <v>44158</v>
      </c>
      <c r="E1351" s="176">
        <v>11.762499999999999</v>
      </c>
      <c r="F1351" s="176">
        <v>0.34460000000000002</v>
      </c>
      <c r="G1351" s="176">
        <v>0.34460000000000002</v>
      </c>
      <c r="H1351" s="176">
        <v>1.1184000000000001</v>
      </c>
      <c r="I1351" s="176">
        <v>2.129</v>
      </c>
      <c r="J1351" s="176">
        <v>4.5147000000000004</v>
      </c>
      <c r="K1351" s="176">
        <v>7.5842000000000001</v>
      </c>
      <c r="L1351" s="176">
        <v>25.186199999999999</v>
      </c>
      <c r="M1351" s="176"/>
      <c r="N1351" s="176"/>
      <c r="O1351" s="176"/>
      <c r="P1351" s="176"/>
      <c r="Q1351" s="176">
        <v>17.625</v>
      </c>
      <c r="R1351" s="176"/>
      <c r="S1351" s="118"/>
    </row>
    <row r="1352" spans="1:19" x14ac:dyDescent="0.3">
      <c r="A1352" s="172" t="s">
        <v>1279</v>
      </c>
      <c r="B1352" s="172" t="s">
        <v>1294</v>
      </c>
      <c r="C1352" s="172">
        <v>120760</v>
      </c>
      <c r="D1352" s="175">
        <v>44158</v>
      </c>
      <c r="E1352" s="176">
        <v>40.389200000000002</v>
      </c>
      <c r="F1352" s="176">
        <v>0.21959999999999999</v>
      </c>
      <c r="G1352" s="176">
        <v>0.21959999999999999</v>
      </c>
      <c r="H1352" s="176">
        <v>0.5484</v>
      </c>
      <c r="I1352" s="176">
        <v>1.1807000000000001</v>
      </c>
      <c r="J1352" s="176">
        <v>3.2393999999999998</v>
      </c>
      <c r="K1352" s="176">
        <v>4.9950999999999999</v>
      </c>
      <c r="L1352" s="176">
        <v>25.3521</v>
      </c>
      <c r="M1352" s="176">
        <v>7.5342000000000002</v>
      </c>
      <c r="N1352" s="176">
        <v>10.687799999999999</v>
      </c>
      <c r="O1352" s="176">
        <v>5.3708999999999998</v>
      </c>
      <c r="P1352" s="176">
        <v>8.1262000000000008</v>
      </c>
      <c r="Q1352" s="176">
        <v>7.0278999999999998</v>
      </c>
      <c r="R1352" s="176">
        <v>8.2838999999999992</v>
      </c>
      <c r="S1352" s="118"/>
    </row>
    <row r="1353" spans="1:19" x14ac:dyDescent="0.3">
      <c r="A1353" s="172" t="s">
        <v>1279</v>
      </c>
      <c r="B1353" s="172" t="s">
        <v>1295</v>
      </c>
      <c r="C1353" s="172">
        <v>111599</v>
      </c>
      <c r="D1353" s="175">
        <v>44158</v>
      </c>
      <c r="E1353" s="176">
        <v>38.008699999999997</v>
      </c>
      <c r="F1353" s="176">
        <v>0.21299999999999999</v>
      </c>
      <c r="G1353" s="176">
        <v>0.21299999999999999</v>
      </c>
      <c r="H1353" s="176">
        <v>0.52659999999999996</v>
      </c>
      <c r="I1353" s="176">
        <v>1.1501999999999999</v>
      </c>
      <c r="J1353" s="176">
        <v>3.1720999999999999</v>
      </c>
      <c r="K1353" s="176">
        <v>4.7845000000000004</v>
      </c>
      <c r="L1353" s="176">
        <v>24.867999999999999</v>
      </c>
      <c r="M1353" s="176">
        <v>6.9143999999999997</v>
      </c>
      <c r="N1353" s="176">
        <v>9.8406000000000002</v>
      </c>
      <c r="O1353" s="176">
        <v>4.4268000000000001</v>
      </c>
      <c r="P1353" s="176">
        <v>7.2095000000000002</v>
      </c>
      <c r="Q1353" s="176">
        <v>11.829499999999999</v>
      </c>
      <c r="R1353" s="176">
        <v>7.3945999999999996</v>
      </c>
      <c r="S1353" s="118"/>
    </row>
    <row r="1354" spans="1:19" x14ac:dyDescent="0.3">
      <c r="A1354" s="177" t="s">
        <v>27</v>
      </c>
      <c r="B1354" s="172"/>
      <c r="C1354" s="172"/>
      <c r="D1354" s="172"/>
      <c r="E1354" s="172"/>
      <c r="F1354" s="178">
        <v>0.487925</v>
      </c>
      <c r="G1354" s="178">
        <v>0.487925</v>
      </c>
      <c r="H1354" s="178">
        <v>1.3042062500000002</v>
      </c>
      <c r="I1354" s="178">
        <v>2.14338125</v>
      </c>
      <c r="J1354" s="178">
        <v>4.9212000000000007</v>
      </c>
      <c r="K1354" s="178">
        <v>6.089331249999999</v>
      </c>
      <c r="L1354" s="178">
        <v>27.054725000000001</v>
      </c>
      <c r="M1354" s="178">
        <v>8.1962214285714285</v>
      </c>
      <c r="N1354" s="178">
        <v>12.170585714285716</v>
      </c>
      <c r="O1354" s="178">
        <v>7.5518214285714302</v>
      </c>
      <c r="P1354" s="178">
        <v>9.0734857142857148</v>
      </c>
      <c r="Q1354" s="178">
        <v>11.1121</v>
      </c>
      <c r="R1354" s="178">
        <v>11.428028571428571</v>
      </c>
      <c r="S1354" s="118"/>
    </row>
    <row r="1355" spans="1:19" x14ac:dyDescent="0.3">
      <c r="A1355" s="177" t="s">
        <v>408</v>
      </c>
      <c r="B1355" s="172"/>
      <c r="C1355" s="172"/>
      <c r="D1355" s="172"/>
      <c r="E1355" s="172"/>
      <c r="F1355" s="178">
        <v>0.47254999999999997</v>
      </c>
      <c r="G1355" s="178">
        <v>0.47254999999999997</v>
      </c>
      <c r="H1355" s="178">
        <v>1.3073000000000001</v>
      </c>
      <c r="I1355" s="178">
        <v>1.6678999999999999</v>
      </c>
      <c r="J1355" s="178">
        <v>3.96305</v>
      </c>
      <c r="K1355" s="178">
        <v>6.0059500000000003</v>
      </c>
      <c r="L1355" s="178">
        <v>26.812049999999999</v>
      </c>
      <c r="M1355" s="178">
        <v>7.6438000000000006</v>
      </c>
      <c r="N1355" s="178">
        <v>11.066099999999999</v>
      </c>
      <c r="O1355" s="178">
        <v>7.4673499999999997</v>
      </c>
      <c r="P1355" s="178">
        <v>8.9573</v>
      </c>
      <c r="Q1355" s="178">
        <v>9.3819999999999997</v>
      </c>
      <c r="R1355" s="178">
        <v>11.5807</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1296</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1297</v>
      </c>
      <c r="B1358" s="172" t="s">
        <v>1298</v>
      </c>
      <c r="C1358" s="172">
        <v>103166</v>
      </c>
      <c r="D1358" s="175">
        <v>44158</v>
      </c>
      <c r="E1358" s="176">
        <v>819.28</v>
      </c>
      <c r="F1358" s="176">
        <v>0.69940000000000002</v>
      </c>
      <c r="G1358" s="176">
        <v>0.69940000000000002</v>
      </c>
      <c r="H1358" s="176">
        <v>2.492</v>
      </c>
      <c r="I1358" s="176">
        <v>4.4188000000000001</v>
      </c>
      <c r="J1358" s="176">
        <v>9.3642000000000003</v>
      </c>
      <c r="K1358" s="176">
        <v>14.0677</v>
      </c>
      <c r="L1358" s="176">
        <v>42.793900000000001</v>
      </c>
      <c r="M1358" s="176">
        <v>3.4548999999999999</v>
      </c>
      <c r="N1358" s="176">
        <v>9.6452000000000009</v>
      </c>
      <c r="O1358" s="176">
        <v>4.8487</v>
      </c>
      <c r="P1358" s="176">
        <v>11.514799999999999</v>
      </c>
      <c r="Q1358" s="176">
        <v>21.889900000000001</v>
      </c>
      <c r="R1358" s="176">
        <v>9.3920999999999992</v>
      </c>
      <c r="S1358" s="118" t="s">
        <v>1912</v>
      </c>
    </row>
    <row r="1359" spans="1:19" x14ac:dyDescent="0.3">
      <c r="A1359" s="172" t="s">
        <v>1297</v>
      </c>
      <c r="B1359" s="172" t="s">
        <v>1299</v>
      </c>
      <c r="C1359" s="172">
        <v>120564</v>
      </c>
      <c r="D1359" s="175">
        <v>44158</v>
      </c>
      <c r="E1359" s="176">
        <v>881.11</v>
      </c>
      <c r="F1359" s="176">
        <v>0.70630000000000004</v>
      </c>
      <c r="G1359" s="176">
        <v>0.70630000000000004</v>
      </c>
      <c r="H1359" s="176">
        <v>2.5165999999999999</v>
      </c>
      <c r="I1359" s="176">
        <v>4.4538000000000002</v>
      </c>
      <c r="J1359" s="176">
        <v>9.4451000000000001</v>
      </c>
      <c r="K1359" s="176">
        <v>14.3348</v>
      </c>
      <c r="L1359" s="176">
        <v>43.482199999999999</v>
      </c>
      <c r="M1359" s="176">
        <v>4.1673999999999998</v>
      </c>
      <c r="N1359" s="176">
        <v>10.633800000000001</v>
      </c>
      <c r="O1359" s="176">
        <v>5.8814000000000002</v>
      </c>
      <c r="P1359" s="176">
        <v>12.6259</v>
      </c>
      <c r="Q1359" s="176">
        <v>15.694900000000001</v>
      </c>
      <c r="R1359" s="176">
        <v>10.3841</v>
      </c>
      <c r="S1359" s="118" t="s">
        <v>1912</v>
      </c>
    </row>
    <row r="1360" spans="1:19" x14ac:dyDescent="0.3">
      <c r="A1360" s="172" t="s">
        <v>1297</v>
      </c>
      <c r="B1360" s="172" t="s">
        <v>1300</v>
      </c>
      <c r="C1360" s="172">
        <v>141925</v>
      </c>
      <c r="D1360" s="175">
        <v>44158</v>
      </c>
      <c r="E1360" s="176">
        <v>14.73</v>
      </c>
      <c r="F1360" s="176">
        <v>1.0287999999999999</v>
      </c>
      <c r="G1360" s="176">
        <v>1.0287999999999999</v>
      </c>
      <c r="H1360" s="176">
        <v>3.0790999999999999</v>
      </c>
      <c r="I1360" s="176">
        <v>4.8399000000000001</v>
      </c>
      <c r="J1360" s="176">
        <v>11.506399999999999</v>
      </c>
      <c r="K1360" s="176">
        <v>14.7196</v>
      </c>
      <c r="L1360" s="176">
        <v>34.520499999999998</v>
      </c>
      <c r="M1360" s="176">
        <v>6.9717000000000002</v>
      </c>
      <c r="N1360" s="176">
        <v>14.6304</v>
      </c>
      <c r="O1360" s="176">
        <v>13.727</v>
      </c>
      <c r="P1360" s="176"/>
      <c r="Q1360" s="176">
        <v>13.687200000000001</v>
      </c>
      <c r="R1360" s="176">
        <v>17.773900000000001</v>
      </c>
      <c r="S1360" s="118" t="s">
        <v>1894</v>
      </c>
    </row>
    <row r="1361" spans="1:19" x14ac:dyDescent="0.3">
      <c r="A1361" s="172" t="s">
        <v>1297</v>
      </c>
      <c r="B1361" s="172" t="s">
        <v>1301</v>
      </c>
      <c r="C1361" s="172">
        <v>141927</v>
      </c>
      <c r="D1361" s="175">
        <v>44158</v>
      </c>
      <c r="E1361" s="176">
        <v>14.05</v>
      </c>
      <c r="F1361" s="176">
        <v>1.0065</v>
      </c>
      <c r="G1361" s="176">
        <v>1.0065</v>
      </c>
      <c r="H1361" s="176">
        <v>3.0059</v>
      </c>
      <c r="I1361" s="176">
        <v>4.7725999999999997</v>
      </c>
      <c r="J1361" s="176">
        <v>11.419499999999999</v>
      </c>
      <c r="K1361" s="176">
        <v>14.320600000000001</v>
      </c>
      <c r="L1361" s="176">
        <v>33.4283</v>
      </c>
      <c r="M1361" s="176">
        <v>5.7186000000000003</v>
      </c>
      <c r="N1361" s="176">
        <v>13.032999999999999</v>
      </c>
      <c r="O1361" s="176">
        <v>11.9557</v>
      </c>
      <c r="P1361" s="176"/>
      <c r="Q1361" s="176">
        <v>11.9213</v>
      </c>
      <c r="R1361" s="176">
        <v>16.016400000000001</v>
      </c>
      <c r="S1361" s="118" t="s">
        <v>1894</v>
      </c>
    </row>
    <row r="1362" spans="1:19" x14ac:dyDescent="0.3">
      <c r="A1362" s="172" t="s">
        <v>1297</v>
      </c>
      <c r="B1362" s="172" t="s">
        <v>1302</v>
      </c>
      <c r="C1362" s="172">
        <v>102020</v>
      </c>
      <c r="D1362" s="175">
        <v>44158</v>
      </c>
      <c r="E1362" s="176">
        <v>110.54</v>
      </c>
      <c r="F1362" s="176">
        <v>0.69230000000000003</v>
      </c>
      <c r="G1362" s="176">
        <v>0.69230000000000003</v>
      </c>
      <c r="H1362" s="176">
        <v>2.3993000000000002</v>
      </c>
      <c r="I1362" s="176">
        <v>3.5019</v>
      </c>
      <c r="J1362" s="176">
        <v>8.8528000000000002</v>
      </c>
      <c r="K1362" s="176">
        <v>12.405900000000001</v>
      </c>
      <c r="L1362" s="176">
        <v>38.886800000000001</v>
      </c>
      <c r="M1362" s="176">
        <v>5.5576999999999996</v>
      </c>
      <c r="N1362" s="176">
        <v>11.9619</v>
      </c>
      <c r="O1362" s="176">
        <v>3.0379</v>
      </c>
      <c r="P1362" s="176">
        <v>8.1266999999999996</v>
      </c>
      <c r="Q1362" s="176">
        <v>14.9823</v>
      </c>
      <c r="R1362" s="176">
        <v>10.9725</v>
      </c>
      <c r="S1362" s="118" t="s">
        <v>1881</v>
      </c>
    </row>
    <row r="1363" spans="1:19" x14ac:dyDescent="0.3">
      <c r="A1363" s="172" t="s">
        <v>1297</v>
      </c>
      <c r="B1363" s="172" t="s">
        <v>1303</v>
      </c>
      <c r="C1363" s="172">
        <v>119354</v>
      </c>
      <c r="D1363" s="175">
        <v>44158</v>
      </c>
      <c r="E1363" s="176">
        <v>118.48</v>
      </c>
      <c r="F1363" s="176">
        <v>0.69689999999999996</v>
      </c>
      <c r="G1363" s="176">
        <v>0.69689999999999996</v>
      </c>
      <c r="H1363" s="176">
        <v>2.4205000000000001</v>
      </c>
      <c r="I1363" s="176">
        <v>3.5301999999999998</v>
      </c>
      <c r="J1363" s="176">
        <v>8.9270999999999994</v>
      </c>
      <c r="K1363" s="176">
        <v>12.6343</v>
      </c>
      <c r="L1363" s="176">
        <v>39.420999999999999</v>
      </c>
      <c r="M1363" s="176">
        <v>6.1554000000000002</v>
      </c>
      <c r="N1363" s="176">
        <v>12.827299999999999</v>
      </c>
      <c r="O1363" s="176">
        <v>3.9399000000000002</v>
      </c>
      <c r="P1363" s="176">
        <v>9.0531000000000006</v>
      </c>
      <c r="Q1363" s="176">
        <v>11.3813</v>
      </c>
      <c r="R1363" s="176">
        <v>11.854100000000001</v>
      </c>
      <c r="S1363" s="118" t="s">
        <v>1881</v>
      </c>
    </row>
    <row r="1364" spans="1:19" x14ac:dyDescent="0.3">
      <c r="A1364" s="172" t="s">
        <v>1297</v>
      </c>
      <c r="B1364" s="172" t="s">
        <v>1304</v>
      </c>
      <c r="C1364" s="172">
        <v>113460</v>
      </c>
      <c r="D1364" s="175">
        <v>44158</v>
      </c>
      <c r="E1364" s="176">
        <v>51.31</v>
      </c>
      <c r="F1364" s="176">
        <v>0.76590000000000003</v>
      </c>
      <c r="G1364" s="176">
        <v>0.76590000000000003</v>
      </c>
      <c r="H1364" s="176">
        <v>2.3233000000000001</v>
      </c>
      <c r="I1364" s="176">
        <v>3.3704999999999998</v>
      </c>
      <c r="J1364" s="176">
        <v>7.0027999999999997</v>
      </c>
      <c r="K1364" s="176">
        <v>10.0341</v>
      </c>
      <c r="L1364" s="176">
        <v>32.710900000000002</v>
      </c>
      <c r="M1364" s="176">
        <v>-0.76390000000000002</v>
      </c>
      <c r="N1364" s="176">
        <v>5.0251000000000001</v>
      </c>
      <c r="O1364" s="176">
        <v>1.1583000000000001</v>
      </c>
      <c r="P1364" s="176">
        <v>8.5129000000000001</v>
      </c>
      <c r="Q1364" s="176">
        <v>11.358599999999999</v>
      </c>
      <c r="R1364" s="176">
        <v>8.9750999999999994</v>
      </c>
      <c r="S1364" s="118" t="s">
        <v>1894</v>
      </c>
    </row>
    <row r="1365" spans="1:19" x14ac:dyDescent="0.3">
      <c r="A1365" s="172" t="s">
        <v>1297</v>
      </c>
      <c r="B1365" s="172" t="s">
        <v>1305</v>
      </c>
      <c r="C1365" s="172">
        <v>119988</v>
      </c>
      <c r="D1365" s="175">
        <v>44158</v>
      </c>
      <c r="E1365" s="176">
        <v>57.491</v>
      </c>
      <c r="F1365" s="176">
        <v>0.77829999999999999</v>
      </c>
      <c r="G1365" s="176">
        <v>0.77829999999999999</v>
      </c>
      <c r="H1365" s="176">
        <v>2.3645</v>
      </c>
      <c r="I1365" s="176">
        <v>3.4253</v>
      </c>
      <c r="J1365" s="176">
        <v>7.1294000000000004</v>
      </c>
      <c r="K1365" s="176">
        <v>10.430099999999999</v>
      </c>
      <c r="L1365" s="176">
        <v>33.647199999999998</v>
      </c>
      <c r="M1365" s="176">
        <v>0.23710000000000001</v>
      </c>
      <c r="N1365" s="176">
        <v>6.4215</v>
      </c>
      <c r="O1365" s="176">
        <v>2.6638999999999999</v>
      </c>
      <c r="P1365" s="176">
        <v>10.1874</v>
      </c>
      <c r="Q1365" s="176">
        <v>13.714</v>
      </c>
      <c r="R1365" s="176">
        <v>10.4689</v>
      </c>
      <c r="S1365" s="118" t="s">
        <v>1894</v>
      </c>
    </row>
    <row r="1366" spans="1:19" x14ac:dyDescent="0.3">
      <c r="A1366" s="172" t="s">
        <v>1297</v>
      </c>
      <c r="B1366" s="172" t="s">
        <v>1306</v>
      </c>
      <c r="C1366" s="172">
        <v>148405</v>
      </c>
      <c r="D1366" s="175">
        <v>44158</v>
      </c>
      <c r="E1366" s="176">
        <v>12.75</v>
      </c>
      <c r="F1366" s="176">
        <v>1.0301</v>
      </c>
      <c r="G1366" s="176">
        <v>1.0301</v>
      </c>
      <c r="H1366" s="176">
        <v>2.5743999999999998</v>
      </c>
      <c r="I1366" s="176">
        <v>4.2518000000000002</v>
      </c>
      <c r="J1366" s="176">
        <v>8.5106000000000002</v>
      </c>
      <c r="K1366" s="176">
        <v>15.1762</v>
      </c>
      <c r="L1366" s="176"/>
      <c r="M1366" s="176"/>
      <c r="N1366" s="176"/>
      <c r="O1366" s="176"/>
      <c r="P1366" s="176"/>
      <c r="Q1366" s="176">
        <v>27.5</v>
      </c>
      <c r="R1366" s="176"/>
      <c r="S1366" s="118" t="s">
        <v>1881</v>
      </c>
    </row>
    <row r="1367" spans="1:19" x14ac:dyDescent="0.3">
      <c r="A1367" s="172" t="s">
        <v>1297</v>
      </c>
      <c r="B1367" s="172" t="s">
        <v>1307</v>
      </c>
      <c r="C1367" s="172">
        <v>118275</v>
      </c>
      <c r="D1367" s="175">
        <v>44158</v>
      </c>
      <c r="E1367" s="176">
        <v>171.56</v>
      </c>
      <c r="F1367" s="176">
        <v>0.66300000000000003</v>
      </c>
      <c r="G1367" s="176">
        <v>0.66300000000000003</v>
      </c>
      <c r="H1367" s="176">
        <v>2.2103000000000002</v>
      </c>
      <c r="I1367" s="176">
        <v>3.3868</v>
      </c>
      <c r="J1367" s="176">
        <v>7.8925999999999998</v>
      </c>
      <c r="K1367" s="176">
        <v>12.3363</v>
      </c>
      <c r="L1367" s="176">
        <v>37.909999999999997</v>
      </c>
      <c r="M1367" s="176">
        <v>8.2806999999999995</v>
      </c>
      <c r="N1367" s="176">
        <v>18.611699999999999</v>
      </c>
      <c r="O1367" s="176">
        <v>11.2658</v>
      </c>
      <c r="P1367" s="176">
        <v>12.831799999999999</v>
      </c>
      <c r="Q1367" s="176">
        <v>13.312200000000001</v>
      </c>
      <c r="R1367" s="176">
        <v>16.476700000000001</v>
      </c>
      <c r="S1367" s="118" t="s">
        <v>1881</v>
      </c>
    </row>
    <row r="1368" spans="1:19" x14ac:dyDescent="0.3">
      <c r="A1368" s="172" t="s">
        <v>1297</v>
      </c>
      <c r="B1368" s="172" t="s">
        <v>1308</v>
      </c>
      <c r="C1368" s="172">
        <v>101922</v>
      </c>
      <c r="D1368" s="175">
        <v>44158</v>
      </c>
      <c r="E1368" s="176">
        <v>162.07</v>
      </c>
      <c r="F1368" s="176">
        <v>0.6583</v>
      </c>
      <c r="G1368" s="176">
        <v>0.6583</v>
      </c>
      <c r="H1368" s="176">
        <v>2.1815000000000002</v>
      </c>
      <c r="I1368" s="176">
        <v>3.3412000000000002</v>
      </c>
      <c r="J1368" s="176">
        <v>7.7808000000000002</v>
      </c>
      <c r="K1368" s="176">
        <v>11.9732</v>
      </c>
      <c r="L1368" s="176">
        <v>36.975999999999999</v>
      </c>
      <c r="M1368" s="176">
        <v>7.1749999999999998</v>
      </c>
      <c r="N1368" s="176">
        <v>17.035</v>
      </c>
      <c r="O1368" s="176">
        <v>10.1853</v>
      </c>
      <c r="P1368" s="176">
        <v>11.889699999999999</v>
      </c>
      <c r="Q1368" s="176">
        <v>17.579499999999999</v>
      </c>
      <c r="R1368" s="176">
        <v>15.1663</v>
      </c>
      <c r="S1368" s="118" t="s">
        <v>1881</v>
      </c>
    </row>
    <row r="1369" spans="1:19" x14ac:dyDescent="0.3">
      <c r="A1369" s="172" t="s">
        <v>1297</v>
      </c>
      <c r="B1369" s="172" t="s">
        <v>1309</v>
      </c>
      <c r="C1369" s="172">
        <v>119077</v>
      </c>
      <c r="D1369" s="175">
        <v>44158</v>
      </c>
      <c r="E1369" s="176">
        <v>137.160269671815</v>
      </c>
      <c r="F1369" s="176">
        <v>0.56140000000000001</v>
      </c>
      <c r="G1369" s="176">
        <v>0.56140000000000001</v>
      </c>
      <c r="H1369" s="176">
        <v>2.681</v>
      </c>
      <c r="I1369" s="176">
        <v>4.6852</v>
      </c>
      <c r="J1369" s="176">
        <v>10.927300000000001</v>
      </c>
      <c r="K1369" s="176">
        <v>13.101900000000001</v>
      </c>
      <c r="L1369" s="176">
        <v>38.839399999999998</v>
      </c>
      <c r="M1369" s="176">
        <v>1.3102</v>
      </c>
      <c r="N1369" s="176">
        <v>11.7782</v>
      </c>
      <c r="O1369" s="176">
        <v>7.4778000000000002</v>
      </c>
      <c r="P1369" s="176">
        <v>11.9176</v>
      </c>
      <c r="Q1369" s="176">
        <v>13.4396</v>
      </c>
      <c r="R1369" s="176">
        <v>14.8887</v>
      </c>
      <c r="S1369" s="118" t="s">
        <v>1894</v>
      </c>
    </row>
    <row r="1370" spans="1:19" x14ac:dyDescent="0.3">
      <c r="A1370" s="172" t="s">
        <v>1297</v>
      </c>
      <c r="B1370" s="172" t="s">
        <v>1310</v>
      </c>
      <c r="C1370" s="172">
        <v>100080</v>
      </c>
      <c r="D1370" s="175">
        <v>44158</v>
      </c>
      <c r="E1370" s="176">
        <v>585.020716907051</v>
      </c>
      <c r="F1370" s="176">
        <v>0.55510000000000004</v>
      </c>
      <c r="G1370" s="176">
        <v>0.55510000000000004</v>
      </c>
      <c r="H1370" s="176">
        <v>2.6528</v>
      </c>
      <c r="I1370" s="176">
        <v>4.6467000000000001</v>
      </c>
      <c r="J1370" s="176">
        <v>10.832800000000001</v>
      </c>
      <c r="K1370" s="176">
        <v>12.813800000000001</v>
      </c>
      <c r="L1370" s="176">
        <v>38.155700000000003</v>
      </c>
      <c r="M1370" s="176">
        <v>0.51100000000000001</v>
      </c>
      <c r="N1370" s="176">
        <v>10.632199999999999</v>
      </c>
      <c r="O1370" s="176">
        <v>6.5479000000000003</v>
      </c>
      <c r="P1370" s="176">
        <v>11.0197</v>
      </c>
      <c r="Q1370" s="176">
        <v>18.8293</v>
      </c>
      <c r="R1370" s="176">
        <v>13.829700000000001</v>
      </c>
      <c r="S1370" s="118" t="s">
        <v>1894</v>
      </c>
    </row>
    <row r="1371" spans="1:19" x14ac:dyDescent="0.3">
      <c r="A1371" s="172" t="s">
        <v>1297</v>
      </c>
      <c r="B1371" s="172" t="s">
        <v>1311</v>
      </c>
      <c r="C1371" s="172">
        <v>140353</v>
      </c>
      <c r="D1371" s="175">
        <v>44158</v>
      </c>
      <c r="E1371" s="176">
        <v>17.18</v>
      </c>
      <c r="F1371" s="176">
        <v>0.39739999999999998</v>
      </c>
      <c r="G1371" s="176">
        <v>0.39739999999999998</v>
      </c>
      <c r="H1371" s="176">
        <v>1.4826999999999999</v>
      </c>
      <c r="I1371" s="176">
        <v>3.3570000000000002</v>
      </c>
      <c r="J1371" s="176">
        <v>8.2887000000000004</v>
      </c>
      <c r="K1371" s="176">
        <v>12.141</v>
      </c>
      <c r="L1371" s="176">
        <v>40.382399999999997</v>
      </c>
      <c r="M1371" s="176">
        <v>4.4123000000000001</v>
      </c>
      <c r="N1371" s="176">
        <v>10.5107</v>
      </c>
      <c r="O1371" s="176">
        <v>6.1752000000000002</v>
      </c>
      <c r="P1371" s="176">
        <v>11.8566</v>
      </c>
      <c r="Q1371" s="176">
        <v>9.7650000000000006</v>
      </c>
      <c r="R1371" s="176">
        <v>10.9353</v>
      </c>
      <c r="S1371" s="118" t="s">
        <v>1894</v>
      </c>
    </row>
    <row r="1372" spans="1:19" x14ac:dyDescent="0.3">
      <c r="A1372" s="172" t="s">
        <v>1297</v>
      </c>
      <c r="B1372" s="172" t="s">
        <v>1312</v>
      </c>
      <c r="C1372" s="172">
        <v>140355</v>
      </c>
      <c r="D1372" s="175">
        <v>44158</v>
      </c>
      <c r="E1372" s="176">
        <v>16.033999999999999</v>
      </c>
      <c r="F1372" s="176">
        <v>0.38819999999999999</v>
      </c>
      <c r="G1372" s="176">
        <v>0.38819999999999999</v>
      </c>
      <c r="H1372" s="176">
        <v>1.4360999999999999</v>
      </c>
      <c r="I1372" s="176">
        <v>3.2919</v>
      </c>
      <c r="J1372" s="176">
        <v>8.1259999999999994</v>
      </c>
      <c r="K1372" s="176">
        <v>11.6341</v>
      </c>
      <c r="L1372" s="176">
        <v>39.1357</v>
      </c>
      <c r="M1372" s="176">
        <v>3.0131999999999999</v>
      </c>
      <c r="N1372" s="176">
        <v>8.5432000000000006</v>
      </c>
      <c r="O1372" s="176">
        <v>4.4823000000000004</v>
      </c>
      <c r="P1372" s="176">
        <v>10.528</v>
      </c>
      <c r="Q1372" s="176">
        <v>8.4680999999999997</v>
      </c>
      <c r="R1372" s="176">
        <v>8.9723000000000006</v>
      </c>
      <c r="S1372" s="118" t="s">
        <v>1894</v>
      </c>
    </row>
    <row r="1373" spans="1:19" x14ac:dyDescent="0.3">
      <c r="A1373" s="172" t="s">
        <v>1297</v>
      </c>
      <c r="B1373" s="172" t="s">
        <v>1313</v>
      </c>
      <c r="C1373" s="172">
        <v>143793</v>
      </c>
      <c r="D1373" s="175">
        <v>44158</v>
      </c>
      <c r="E1373" s="176">
        <v>11.889699999999999</v>
      </c>
      <c r="F1373" s="176">
        <v>0.78920000000000001</v>
      </c>
      <c r="G1373" s="176">
        <v>0.78920000000000001</v>
      </c>
      <c r="H1373" s="176">
        <v>1.9132</v>
      </c>
      <c r="I1373" s="176">
        <v>3.7233000000000001</v>
      </c>
      <c r="J1373" s="176">
        <v>8.3512000000000004</v>
      </c>
      <c r="K1373" s="176">
        <v>11.475</v>
      </c>
      <c r="L1373" s="176">
        <v>35.110199999999999</v>
      </c>
      <c r="M1373" s="176">
        <v>0.1145</v>
      </c>
      <c r="N1373" s="176">
        <v>5.4294000000000002</v>
      </c>
      <c r="O1373" s="176"/>
      <c r="P1373" s="176"/>
      <c r="Q1373" s="176">
        <v>7.5499000000000001</v>
      </c>
      <c r="R1373" s="176">
        <v>10.837</v>
      </c>
      <c r="S1373" s="118" t="s">
        <v>1894</v>
      </c>
    </row>
    <row r="1374" spans="1:19" x14ac:dyDescent="0.3">
      <c r="A1374" s="172" t="s">
        <v>1297</v>
      </c>
      <c r="B1374" s="172" t="s">
        <v>1314</v>
      </c>
      <c r="C1374" s="172">
        <v>143787</v>
      </c>
      <c r="D1374" s="175">
        <v>44158</v>
      </c>
      <c r="E1374" s="176">
        <v>11.305</v>
      </c>
      <c r="F1374" s="176">
        <v>0.77370000000000005</v>
      </c>
      <c r="G1374" s="176">
        <v>0.77370000000000005</v>
      </c>
      <c r="H1374" s="176">
        <v>1.8614999999999999</v>
      </c>
      <c r="I1374" s="176">
        <v>3.65</v>
      </c>
      <c r="J1374" s="176">
        <v>8.1880000000000006</v>
      </c>
      <c r="K1374" s="176">
        <v>10.831200000000001</v>
      </c>
      <c r="L1374" s="176">
        <v>33.633600000000001</v>
      </c>
      <c r="M1374" s="176">
        <v>-1.3576999999999999</v>
      </c>
      <c r="N1374" s="176">
        <v>3.3874</v>
      </c>
      <c r="O1374" s="176"/>
      <c r="P1374" s="176"/>
      <c r="Q1374" s="176">
        <v>5.2933000000000003</v>
      </c>
      <c r="R1374" s="176">
        <v>8.5930999999999997</v>
      </c>
      <c r="S1374" s="118" t="s">
        <v>1894</v>
      </c>
    </row>
    <row r="1375" spans="1:19" x14ac:dyDescent="0.3">
      <c r="A1375" s="172" t="s">
        <v>1297</v>
      </c>
      <c r="B1375" s="172" t="s">
        <v>1315</v>
      </c>
      <c r="C1375" s="172">
        <v>100520</v>
      </c>
      <c r="D1375" s="175">
        <v>44158</v>
      </c>
      <c r="E1375" s="176">
        <v>637.74490000000003</v>
      </c>
      <c r="F1375" s="176">
        <v>-1.38E-2</v>
      </c>
      <c r="G1375" s="176">
        <v>-1.38E-2</v>
      </c>
      <c r="H1375" s="176">
        <v>2.8431000000000002</v>
      </c>
      <c r="I1375" s="176">
        <v>5.3512000000000004</v>
      </c>
      <c r="J1375" s="176">
        <v>10.721299999999999</v>
      </c>
      <c r="K1375" s="176">
        <v>14.4338</v>
      </c>
      <c r="L1375" s="176">
        <v>42.964100000000002</v>
      </c>
      <c r="M1375" s="176">
        <v>6.6830999999999996</v>
      </c>
      <c r="N1375" s="176">
        <v>9.3356999999999992</v>
      </c>
      <c r="O1375" s="176">
        <v>3.0508000000000002</v>
      </c>
      <c r="P1375" s="176">
        <v>7.8394000000000004</v>
      </c>
      <c r="Q1375" s="176">
        <v>17.208500000000001</v>
      </c>
      <c r="R1375" s="176">
        <v>6.9943</v>
      </c>
      <c r="S1375" s="118" t="s">
        <v>1894</v>
      </c>
    </row>
    <row r="1376" spans="1:19" x14ac:dyDescent="0.3">
      <c r="A1376" s="172" t="s">
        <v>1297</v>
      </c>
      <c r="B1376" s="172" t="s">
        <v>1316</v>
      </c>
      <c r="C1376" s="172">
        <v>118535</v>
      </c>
      <c r="D1376" s="175">
        <v>44158</v>
      </c>
      <c r="E1376" s="176">
        <v>685.46640000000002</v>
      </c>
      <c r="F1376" s="176">
        <v>-7.4000000000000003E-3</v>
      </c>
      <c r="G1376" s="176">
        <v>-7.4000000000000003E-3</v>
      </c>
      <c r="H1376" s="176">
        <v>2.8639000000000001</v>
      </c>
      <c r="I1376" s="176">
        <v>5.3814000000000002</v>
      </c>
      <c r="J1376" s="176">
        <v>10.7906</v>
      </c>
      <c r="K1376" s="176">
        <v>14.6517</v>
      </c>
      <c r="L1376" s="176">
        <v>43.5032</v>
      </c>
      <c r="M1376" s="176">
        <v>7.2949000000000002</v>
      </c>
      <c r="N1376" s="176">
        <v>10.178000000000001</v>
      </c>
      <c r="O1376" s="176">
        <v>3.9603000000000002</v>
      </c>
      <c r="P1376" s="176">
        <v>8.8914000000000009</v>
      </c>
      <c r="Q1376" s="176">
        <v>13.410299999999999</v>
      </c>
      <c r="R1376" s="176">
        <v>7.8688000000000002</v>
      </c>
      <c r="S1376" s="118" t="s">
        <v>1894</v>
      </c>
    </row>
    <row r="1377" spans="1:19" x14ac:dyDescent="0.3">
      <c r="A1377" s="172" t="s">
        <v>1297</v>
      </c>
      <c r="B1377" s="172" t="s">
        <v>1317</v>
      </c>
      <c r="C1377" s="172">
        <v>101762</v>
      </c>
      <c r="D1377" s="175">
        <v>44158</v>
      </c>
      <c r="E1377" s="176">
        <v>647.10400000000004</v>
      </c>
      <c r="F1377" s="176">
        <v>0.42509999999999998</v>
      </c>
      <c r="G1377" s="176">
        <v>0.42509999999999998</v>
      </c>
      <c r="H1377" s="176">
        <v>1.7465999999999999</v>
      </c>
      <c r="I1377" s="176">
        <v>5.2366000000000001</v>
      </c>
      <c r="J1377" s="176">
        <v>10.2523</v>
      </c>
      <c r="K1377" s="176">
        <v>8.1806000000000001</v>
      </c>
      <c r="L1377" s="176">
        <v>37.758499999999998</v>
      </c>
      <c r="M1377" s="176">
        <v>-2.1564000000000001</v>
      </c>
      <c r="N1377" s="176">
        <v>-2.9438</v>
      </c>
      <c r="O1377" s="176">
        <v>0.12520000000000001</v>
      </c>
      <c r="P1377" s="176">
        <v>7.5911</v>
      </c>
      <c r="Q1377" s="176">
        <v>17.459599999999998</v>
      </c>
      <c r="R1377" s="176">
        <v>3.0255999999999998</v>
      </c>
      <c r="S1377" s="118" t="s">
        <v>1894</v>
      </c>
    </row>
    <row r="1378" spans="1:19" x14ac:dyDescent="0.3">
      <c r="A1378" s="172" t="s">
        <v>1297</v>
      </c>
      <c r="B1378" s="172" t="s">
        <v>1318</v>
      </c>
      <c r="C1378" s="172">
        <v>118955</v>
      </c>
      <c r="D1378" s="175">
        <v>44158</v>
      </c>
      <c r="E1378" s="176">
        <v>686.5</v>
      </c>
      <c r="F1378" s="176">
        <v>0.42909999999999998</v>
      </c>
      <c r="G1378" s="176">
        <v>0.42909999999999998</v>
      </c>
      <c r="H1378" s="176">
        <v>1.7602</v>
      </c>
      <c r="I1378" s="176">
        <v>5.2572000000000001</v>
      </c>
      <c r="J1378" s="176">
        <v>10.303599999999999</v>
      </c>
      <c r="K1378" s="176">
        <v>8.3368000000000002</v>
      </c>
      <c r="L1378" s="176">
        <v>38.168199999999999</v>
      </c>
      <c r="M1378" s="176">
        <v>-1.7178</v>
      </c>
      <c r="N1378" s="176">
        <v>-2.3860999999999999</v>
      </c>
      <c r="O1378" s="176">
        <v>0.83160000000000001</v>
      </c>
      <c r="P1378" s="176">
        <v>8.4111999999999991</v>
      </c>
      <c r="Q1378" s="176">
        <v>11.3576</v>
      </c>
      <c r="R1378" s="176">
        <v>3.6280999999999999</v>
      </c>
      <c r="S1378" s="118" t="s">
        <v>1894</v>
      </c>
    </row>
    <row r="1379" spans="1:19" x14ac:dyDescent="0.3">
      <c r="A1379" s="172" t="s">
        <v>1297</v>
      </c>
      <c r="B1379" s="172" t="s">
        <v>1319</v>
      </c>
      <c r="C1379" s="172">
        <v>102252</v>
      </c>
      <c r="D1379" s="175">
        <v>44158</v>
      </c>
      <c r="E1379" s="176">
        <v>94.024500000000003</v>
      </c>
      <c r="F1379" s="176">
        <v>0.65949999999999998</v>
      </c>
      <c r="G1379" s="176">
        <v>0.65949999999999998</v>
      </c>
      <c r="H1379" s="176">
        <v>1.9466000000000001</v>
      </c>
      <c r="I1379" s="176">
        <v>3.5592000000000001</v>
      </c>
      <c r="J1379" s="176">
        <v>8.2824000000000009</v>
      </c>
      <c r="K1379" s="176">
        <v>13.328099999999999</v>
      </c>
      <c r="L1379" s="176">
        <v>42.676499999999997</v>
      </c>
      <c r="M1379" s="176">
        <v>3.0259</v>
      </c>
      <c r="N1379" s="176">
        <v>11.3292</v>
      </c>
      <c r="O1379" s="176">
        <v>2.2997999999999998</v>
      </c>
      <c r="P1379" s="176">
        <v>9.0045999999999999</v>
      </c>
      <c r="Q1379" s="176">
        <v>14.3071</v>
      </c>
      <c r="R1379" s="176">
        <v>7.7891000000000004</v>
      </c>
      <c r="S1379" s="118" t="s">
        <v>1894</v>
      </c>
    </row>
    <row r="1380" spans="1:19" x14ac:dyDescent="0.3">
      <c r="A1380" s="172" t="s">
        <v>1297</v>
      </c>
      <c r="B1380" s="172" t="s">
        <v>1320</v>
      </c>
      <c r="C1380" s="172">
        <v>120046</v>
      </c>
      <c r="D1380" s="175">
        <v>44158</v>
      </c>
      <c r="E1380" s="176">
        <v>100.3292</v>
      </c>
      <c r="F1380" s="176">
        <v>0.66920000000000002</v>
      </c>
      <c r="G1380" s="176">
        <v>0.66920000000000002</v>
      </c>
      <c r="H1380" s="176">
        <v>1.9785999999999999</v>
      </c>
      <c r="I1380" s="176">
        <v>3.6044</v>
      </c>
      <c r="J1380" s="176">
        <v>8.3870000000000005</v>
      </c>
      <c r="K1380" s="176">
        <v>13.664</v>
      </c>
      <c r="L1380" s="176">
        <v>43.513599999999997</v>
      </c>
      <c r="M1380" s="176">
        <v>3.9361000000000002</v>
      </c>
      <c r="N1380" s="176">
        <v>12.6325</v>
      </c>
      <c r="O1380" s="176">
        <v>3.2818999999999998</v>
      </c>
      <c r="P1380" s="176">
        <v>9.952</v>
      </c>
      <c r="Q1380" s="176">
        <v>12.979200000000001</v>
      </c>
      <c r="R1380" s="176">
        <v>8.94</v>
      </c>
      <c r="S1380" s="118" t="s">
        <v>1894</v>
      </c>
    </row>
    <row r="1381" spans="1:19" x14ac:dyDescent="0.3">
      <c r="A1381" s="172" t="s">
        <v>1297</v>
      </c>
      <c r="B1381" s="172" t="s">
        <v>1321</v>
      </c>
      <c r="C1381" s="172">
        <v>101228</v>
      </c>
      <c r="D1381" s="175">
        <v>44158</v>
      </c>
      <c r="E1381" s="176">
        <v>298.72000000000003</v>
      </c>
      <c r="F1381" s="176">
        <v>0.85419999999999996</v>
      </c>
      <c r="G1381" s="176">
        <v>0.85419999999999996</v>
      </c>
      <c r="H1381" s="176">
        <v>2.4874000000000001</v>
      </c>
      <c r="I1381" s="176">
        <v>4.3818999999999999</v>
      </c>
      <c r="J1381" s="176">
        <v>9.4413</v>
      </c>
      <c r="K1381" s="176">
        <v>8.7202999999999999</v>
      </c>
      <c r="L1381" s="176">
        <v>35.967199999999998</v>
      </c>
      <c r="M1381" s="176">
        <v>0.26850000000000002</v>
      </c>
      <c r="N1381" s="176">
        <v>2.1614</v>
      </c>
      <c r="O1381" s="176">
        <v>3.0979000000000001</v>
      </c>
      <c r="P1381" s="176">
        <v>8.0465999999999998</v>
      </c>
      <c r="Q1381" s="176">
        <v>13.8635</v>
      </c>
      <c r="R1381" s="176">
        <v>4.0327000000000002</v>
      </c>
      <c r="S1381" s="118" t="s">
        <v>1881</v>
      </c>
    </row>
    <row r="1382" spans="1:19" x14ac:dyDescent="0.3">
      <c r="A1382" s="172" t="s">
        <v>1297</v>
      </c>
      <c r="B1382" s="172" t="s">
        <v>1322</v>
      </c>
      <c r="C1382" s="172">
        <v>120599</v>
      </c>
      <c r="D1382" s="175">
        <v>44158</v>
      </c>
      <c r="E1382" s="176">
        <v>320.33</v>
      </c>
      <c r="F1382" s="176">
        <v>0.86270000000000002</v>
      </c>
      <c r="G1382" s="176">
        <v>0.86270000000000002</v>
      </c>
      <c r="H1382" s="176">
        <v>2.5154000000000001</v>
      </c>
      <c r="I1382" s="176">
        <v>4.4237000000000002</v>
      </c>
      <c r="J1382" s="176">
        <v>9.5333000000000006</v>
      </c>
      <c r="K1382" s="176">
        <v>9.0002999999999993</v>
      </c>
      <c r="L1382" s="176">
        <v>36.665399999999998</v>
      </c>
      <c r="M1382" s="176">
        <v>1.0282</v>
      </c>
      <c r="N1382" s="176">
        <v>3.1659000000000002</v>
      </c>
      <c r="O1382" s="176">
        <v>4.1159999999999997</v>
      </c>
      <c r="P1382" s="176">
        <v>9.1760999999999999</v>
      </c>
      <c r="Q1382" s="176">
        <v>12.9016</v>
      </c>
      <c r="R1382" s="176">
        <v>5.0434999999999999</v>
      </c>
      <c r="S1382" s="118" t="s">
        <v>1881</v>
      </c>
    </row>
    <row r="1383" spans="1:19" x14ac:dyDescent="0.3">
      <c r="A1383" s="172" t="s">
        <v>1297</v>
      </c>
      <c r="B1383" s="172" t="s">
        <v>1323</v>
      </c>
      <c r="C1383" s="172">
        <v>128235</v>
      </c>
      <c r="D1383" s="175">
        <v>44158</v>
      </c>
      <c r="E1383" s="176">
        <v>23.84</v>
      </c>
      <c r="F1383" s="176">
        <v>0.3367</v>
      </c>
      <c r="G1383" s="176">
        <v>0.3367</v>
      </c>
      <c r="H1383" s="176">
        <v>2.3176000000000001</v>
      </c>
      <c r="I1383" s="176">
        <v>3.8780000000000001</v>
      </c>
      <c r="J1383" s="176">
        <v>7.5327000000000002</v>
      </c>
      <c r="K1383" s="176">
        <v>10.0138</v>
      </c>
      <c r="L1383" s="176">
        <v>35.147399999999998</v>
      </c>
      <c r="M1383" s="176">
        <v>5.1146000000000003</v>
      </c>
      <c r="N1383" s="176">
        <v>9.7101000000000006</v>
      </c>
      <c r="O1383" s="176">
        <v>4.9170999999999996</v>
      </c>
      <c r="P1383" s="176">
        <v>7.6811999999999996</v>
      </c>
      <c r="Q1383" s="176">
        <v>13.927099999999999</v>
      </c>
      <c r="R1383" s="176">
        <v>8.2919999999999998</v>
      </c>
      <c r="S1383" s="118" t="s">
        <v>1881</v>
      </c>
    </row>
    <row r="1384" spans="1:19" x14ac:dyDescent="0.3">
      <c r="A1384" s="172" t="s">
        <v>1297</v>
      </c>
      <c r="B1384" s="172" t="s">
        <v>1324</v>
      </c>
      <c r="C1384" s="172">
        <v>128236</v>
      </c>
      <c r="D1384" s="175">
        <v>44158</v>
      </c>
      <c r="E1384" s="176">
        <v>26</v>
      </c>
      <c r="F1384" s="176">
        <v>0.34739999999999999</v>
      </c>
      <c r="G1384" s="176">
        <v>0.34739999999999999</v>
      </c>
      <c r="H1384" s="176">
        <v>2.4024999999999999</v>
      </c>
      <c r="I1384" s="176">
        <v>3.9169</v>
      </c>
      <c r="J1384" s="176">
        <v>7.6604999999999999</v>
      </c>
      <c r="K1384" s="176">
        <v>10.4034</v>
      </c>
      <c r="L1384" s="176">
        <v>36.125700000000002</v>
      </c>
      <c r="M1384" s="176">
        <v>6.1657999999999999</v>
      </c>
      <c r="N1384" s="176">
        <v>11.1111</v>
      </c>
      <c r="O1384" s="176">
        <v>6.6825000000000001</v>
      </c>
      <c r="P1384" s="176">
        <v>9.3649000000000004</v>
      </c>
      <c r="Q1384" s="176">
        <v>15.419700000000001</v>
      </c>
      <c r="R1384" s="176">
        <v>9.8633000000000006</v>
      </c>
      <c r="S1384" s="118" t="s">
        <v>1881</v>
      </c>
    </row>
    <row r="1385" spans="1:19" x14ac:dyDescent="0.3">
      <c r="A1385" s="172" t="s">
        <v>1297</v>
      </c>
      <c r="B1385" s="172" t="s">
        <v>1325</v>
      </c>
      <c r="C1385" s="172">
        <v>118424</v>
      </c>
      <c r="D1385" s="175">
        <v>44158</v>
      </c>
      <c r="E1385" s="176">
        <v>103.88</v>
      </c>
      <c r="F1385" s="176">
        <v>0.2606</v>
      </c>
      <c r="G1385" s="176">
        <v>0.2606</v>
      </c>
      <c r="H1385" s="176">
        <v>2.2844000000000002</v>
      </c>
      <c r="I1385" s="176">
        <v>3.9527999999999999</v>
      </c>
      <c r="J1385" s="176">
        <v>8.3437999999999999</v>
      </c>
      <c r="K1385" s="176">
        <v>11.734999999999999</v>
      </c>
      <c r="L1385" s="176">
        <v>34.629300000000001</v>
      </c>
      <c r="M1385" s="176">
        <v>-2.3500999999999999</v>
      </c>
      <c r="N1385" s="176">
        <v>5.3015999999999996</v>
      </c>
      <c r="O1385" s="176">
        <v>2.1928000000000001</v>
      </c>
      <c r="P1385" s="176">
        <v>7.3813000000000004</v>
      </c>
      <c r="Q1385" s="176">
        <v>12.686400000000001</v>
      </c>
      <c r="R1385" s="176">
        <v>6.4913999999999996</v>
      </c>
      <c r="S1385" s="118" t="s">
        <v>1881</v>
      </c>
    </row>
    <row r="1386" spans="1:19" x14ac:dyDescent="0.3">
      <c r="A1386" s="172" t="s">
        <v>1297</v>
      </c>
      <c r="B1386" s="172" t="s">
        <v>1326</v>
      </c>
      <c r="C1386" s="172">
        <v>108594</v>
      </c>
      <c r="D1386" s="175">
        <v>44158</v>
      </c>
      <c r="E1386" s="176">
        <v>98.21</v>
      </c>
      <c r="F1386" s="176">
        <v>0.25519999999999998</v>
      </c>
      <c r="G1386" s="176">
        <v>0.25519999999999998</v>
      </c>
      <c r="H1386" s="176">
        <v>2.2595000000000001</v>
      </c>
      <c r="I1386" s="176">
        <v>3.9258999999999999</v>
      </c>
      <c r="J1386" s="176">
        <v>8.2681000000000004</v>
      </c>
      <c r="K1386" s="176">
        <v>11.526199999999999</v>
      </c>
      <c r="L1386" s="176">
        <v>34.148299999999999</v>
      </c>
      <c r="M1386" s="176">
        <v>-2.8681999999999999</v>
      </c>
      <c r="N1386" s="176">
        <v>4.5789</v>
      </c>
      <c r="O1386" s="176">
        <v>1.4735</v>
      </c>
      <c r="P1386" s="176">
        <v>6.6066000000000003</v>
      </c>
      <c r="Q1386" s="176">
        <v>16.259</v>
      </c>
      <c r="R1386" s="176">
        <v>5.7701000000000002</v>
      </c>
      <c r="S1386" s="118" t="s">
        <v>1881</v>
      </c>
    </row>
    <row r="1387" spans="1:19" x14ac:dyDescent="0.3">
      <c r="A1387" s="172" t="s">
        <v>1297</v>
      </c>
      <c r="B1387" s="172" t="s">
        <v>1327</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1297</v>
      </c>
      <c r="B1388" s="172" t="s">
        <v>1328</v>
      </c>
      <c r="C1388" s="172">
        <v>107353</v>
      </c>
      <c r="D1388" s="175">
        <v>44158</v>
      </c>
      <c r="E1388" s="176">
        <v>53.06</v>
      </c>
      <c r="F1388" s="176">
        <v>0.62580000000000002</v>
      </c>
      <c r="G1388" s="176">
        <v>0.62580000000000002</v>
      </c>
      <c r="H1388" s="176">
        <v>3.4912999999999998</v>
      </c>
      <c r="I1388" s="176">
        <v>5.3613999999999997</v>
      </c>
      <c r="J1388" s="176">
        <v>8.7517999999999994</v>
      </c>
      <c r="K1388" s="176">
        <v>11.823</v>
      </c>
      <c r="L1388" s="176">
        <v>36.225900000000003</v>
      </c>
      <c r="M1388" s="176">
        <v>0.98970000000000002</v>
      </c>
      <c r="N1388" s="176">
        <v>11.917299999999999</v>
      </c>
      <c r="O1388" s="176">
        <v>2.0522999999999998</v>
      </c>
      <c r="P1388" s="176">
        <v>8.6677</v>
      </c>
      <c r="Q1388" s="176">
        <v>14.047800000000001</v>
      </c>
      <c r="R1388" s="176">
        <v>8.4542999999999999</v>
      </c>
      <c r="S1388" s="118" t="s">
        <v>1912</v>
      </c>
    </row>
    <row r="1389" spans="1:19" x14ac:dyDescent="0.3">
      <c r="A1389" s="172" t="s">
        <v>1297</v>
      </c>
      <c r="B1389" s="172" t="s">
        <v>1329</v>
      </c>
      <c r="C1389" s="172">
        <v>120413</v>
      </c>
      <c r="D1389" s="175">
        <v>44158</v>
      </c>
      <c r="E1389" s="176">
        <v>59.4</v>
      </c>
      <c r="F1389" s="176">
        <v>0.62680000000000002</v>
      </c>
      <c r="G1389" s="176">
        <v>0.62680000000000002</v>
      </c>
      <c r="H1389" s="176">
        <v>3.5204</v>
      </c>
      <c r="I1389" s="176">
        <v>5.4126000000000003</v>
      </c>
      <c r="J1389" s="176">
        <v>8.8710000000000004</v>
      </c>
      <c r="K1389" s="176">
        <v>12.1813</v>
      </c>
      <c r="L1389" s="176">
        <v>37.119100000000003</v>
      </c>
      <c r="M1389" s="176">
        <v>1.9742</v>
      </c>
      <c r="N1389" s="176">
        <v>13.3588</v>
      </c>
      <c r="O1389" s="176">
        <v>3.5324</v>
      </c>
      <c r="P1389" s="176">
        <v>10.3573</v>
      </c>
      <c r="Q1389" s="176">
        <v>16.482399999999998</v>
      </c>
      <c r="R1389" s="176">
        <v>9.9389000000000003</v>
      </c>
      <c r="S1389" s="118" t="s">
        <v>1912</v>
      </c>
    </row>
    <row r="1390" spans="1:19" x14ac:dyDescent="0.3">
      <c r="A1390" s="172" t="s">
        <v>1297</v>
      </c>
      <c r="B1390" s="172" t="s">
        <v>1330</v>
      </c>
      <c r="C1390" s="172">
        <v>147183</v>
      </c>
      <c r="D1390" s="175">
        <v>44158</v>
      </c>
      <c r="E1390" s="176">
        <v>11.0448</v>
      </c>
      <c r="F1390" s="176">
        <v>0.86480000000000001</v>
      </c>
      <c r="G1390" s="176">
        <v>0.86480000000000001</v>
      </c>
      <c r="H1390" s="176">
        <v>2.2732999999999999</v>
      </c>
      <c r="I1390" s="176">
        <v>3.4836</v>
      </c>
      <c r="J1390" s="176">
        <v>6.8513999999999999</v>
      </c>
      <c r="K1390" s="176">
        <v>10.948399999999999</v>
      </c>
      <c r="L1390" s="176">
        <v>29.4682</v>
      </c>
      <c r="M1390" s="176">
        <v>-4.0949999999999998</v>
      </c>
      <c r="N1390" s="176">
        <v>-1.4579</v>
      </c>
      <c r="O1390" s="176"/>
      <c r="P1390" s="176"/>
      <c r="Q1390" s="176">
        <v>6.7161999999999997</v>
      </c>
      <c r="R1390" s="176"/>
      <c r="S1390" s="118" t="s">
        <v>1894</v>
      </c>
    </row>
    <row r="1391" spans="1:19" x14ac:dyDescent="0.3">
      <c r="A1391" s="172" t="s">
        <v>1297</v>
      </c>
      <c r="B1391" s="172" t="s">
        <v>1331</v>
      </c>
      <c r="C1391" s="172">
        <v>147184</v>
      </c>
      <c r="D1391" s="175">
        <v>44158</v>
      </c>
      <c r="E1391" s="176">
        <v>10.6892</v>
      </c>
      <c r="F1391" s="176">
        <v>0.84719999999999995</v>
      </c>
      <c r="G1391" s="176">
        <v>0.84719999999999995</v>
      </c>
      <c r="H1391" s="176">
        <v>2.2126999999999999</v>
      </c>
      <c r="I1391" s="176">
        <v>3.3982000000000001</v>
      </c>
      <c r="J1391" s="176">
        <v>6.6574</v>
      </c>
      <c r="K1391" s="176">
        <v>10.337899999999999</v>
      </c>
      <c r="L1391" s="176">
        <v>28.068100000000001</v>
      </c>
      <c r="M1391" s="176">
        <v>-5.6665999999999999</v>
      </c>
      <c r="N1391" s="176">
        <v>-3.5897000000000001</v>
      </c>
      <c r="O1391" s="176"/>
      <c r="P1391" s="176"/>
      <c r="Q1391" s="176">
        <v>4.4561000000000002</v>
      </c>
      <c r="R1391" s="176"/>
      <c r="S1391" s="118" t="s">
        <v>1894</v>
      </c>
    </row>
    <row r="1392" spans="1:19" x14ac:dyDescent="0.3">
      <c r="A1392" s="172" t="s">
        <v>1297</v>
      </c>
      <c r="B1392" s="172" t="s">
        <v>1332</v>
      </c>
      <c r="C1392" s="172">
        <v>109522</v>
      </c>
      <c r="D1392" s="175">
        <v>44158</v>
      </c>
      <c r="E1392" s="176">
        <v>35.660699999999999</v>
      </c>
      <c r="F1392" s="176">
        <v>0.371</v>
      </c>
      <c r="G1392" s="176">
        <v>0.371</v>
      </c>
      <c r="H1392" s="176">
        <v>3.8450000000000002</v>
      </c>
      <c r="I1392" s="176">
        <v>7.1806000000000001</v>
      </c>
      <c r="J1392" s="176">
        <v>11.9895</v>
      </c>
      <c r="K1392" s="176">
        <v>12.1656</v>
      </c>
      <c r="L1392" s="176">
        <v>33.842399999999998</v>
      </c>
      <c r="M1392" s="176">
        <v>-0.69510000000000005</v>
      </c>
      <c r="N1392" s="176">
        <v>3.6415999999999999</v>
      </c>
      <c r="O1392" s="176">
        <v>5.0869</v>
      </c>
      <c r="P1392" s="176">
        <v>11.7835</v>
      </c>
      <c r="Q1392" s="176">
        <v>11.0077</v>
      </c>
      <c r="R1392" s="176">
        <v>10.7425</v>
      </c>
      <c r="S1392" s="118" t="s">
        <v>1881</v>
      </c>
    </row>
    <row r="1393" spans="1:19" x14ac:dyDescent="0.3">
      <c r="A1393" s="172" t="s">
        <v>1297</v>
      </c>
      <c r="B1393" s="172" t="s">
        <v>1333</v>
      </c>
      <c r="C1393" s="172">
        <v>120492</v>
      </c>
      <c r="D1393" s="175">
        <v>44158</v>
      </c>
      <c r="E1393" s="176">
        <v>38.619</v>
      </c>
      <c r="F1393" s="176">
        <v>0.37769999999999998</v>
      </c>
      <c r="G1393" s="176">
        <v>0.37769999999999998</v>
      </c>
      <c r="H1393" s="176">
        <v>3.8673000000000002</v>
      </c>
      <c r="I1393" s="176">
        <v>7.2125000000000004</v>
      </c>
      <c r="J1393" s="176">
        <v>12.0639</v>
      </c>
      <c r="K1393" s="176">
        <v>12.391299999999999</v>
      </c>
      <c r="L1393" s="176">
        <v>34.372300000000003</v>
      </c>
      <c r="M1393" s="176">
        <v>-0.1061</v>
      </c>
      <c r="N1393" s="176">
        <v>4.4566999999999997</v>
      </c>
      <c r="O1393" s="176">
        <v>5.9089999999999998</v>
      </c>
      <c r="P1393" s="176">
        <v>13.0053</v>
      </c>
      <c r="Q1393" s="176">
        <v>13.984999999999999</v>
      </c>
      <c r="R1393" s="176">
        <v>11.608000000000001</v>
      </c>
      <c r="S1393" s="118" t="s">
        <v>1881</v>
      </c>
    </row>
    <row r="1394" spans="1:19" x14ac:dyDescent="0.3">
      <c r="A1394" s="172" t="s">
        <v>1297</v>
      </c>
      <c r="B1394" s="172" t="s">
        <v>1334</v>
      </c>
      <c r="C1394" s="172">
        <v>112090</v>
      </c>
      <c r="D1394" s="175">
        <v>44158</v>
      </c>
      <c r="E1394" s="176">
        <v>39.454999999999998</v>
      </c>
      <c r="F1394" s="176">
        <v>0.6633</v>
      </c>
      <c r="G1394" s="176">
        <v>0.6633</v>
      </c>
      <c r="H1394" s="176">
        <v>2.1251000000000002</v>
      </c>
      <c r="I1394" s="176">
        <v>4.3562000000000003</v>
      </c>
      <c r="J1394" s="176">
        <v>8.6555</v>
      </c>
      <c r="K1394" s="176">
        <v>12.212400000000001</v>
      </c>
      <c r="L1394" s="176">
        <v>39.053400000000003</v>
      </c>
      <c r="M1394" s="176">
        <v>3.1179999999999999</v>
      </c>
      <c r="N1394" s="176">
        <v>7.2962999999999996</v>
      </c>
      <c r="O1394" s="176">
        <v>6.2171000000000003</v>
      </c>
      <c r="P1394" s="176">
        <v>11.596299999999999</v>
      </c>
      <c r="Q1394" s="176">
        <v>13.0276</v>
      </c>
      <c r="R1394" s="176">
        <v>10.6836</v>
      </c>
      <c r="S1394" s="118" t="s">
        <v>1891</v>
      </c>
    </row>
    <row r="1395" spans="1:19" x14ac:dyDescent="0.3">
      <c r="A1395" s="172" t="s">
        <v>1297</v>
      </c>
      <c r="B1395" s="172" t="s">
        <v>1335</v>
      </c>
      <c r="C1395" s="172">
        <v>120166</v>
      </c>
      <c r="D1395" s="175">
        <v>44158</v>
      </c>
      <c r="E1395" s="176">
        <v>42.615000000000002</v>
      </c>
      <c r="F1395" s="176">
        <v>0.67090000000000005</v>
      </c>
      <c r="G1395" s="176">
        <v>0.67090000000000005</v>
      </c>
      <c r="H1395" s="176">
        <v>2.1526000000000001</v>
      </c>
      <c r="I1395" s="176">
        <v>4.3948</v>
      </c>
      <c r="J1395" s="176">
        <v>8.7422000000000004</v>
      </c>
      <c r="K1395" s="176">
        <v>12.4762</v>
      </c>
      <c r="L1395" s="176">
        <v>39.712200000000003</v>
      </c>
      <c r="M1395" s="176">
        <v>3.9110999999999998</v>
      </c>
      <c r="N1395" s="176">
        <v>8.3523999999999994</v>
      </c>
      <c r="O1395" s="176">
        <v>7.2864000000000004</v>
      </c>
      <c r="P1395" s="176">
        <v>12.791399999999999</v>
      </c>
      <c r="Q1395" s="176">
        <v>15.795400000000001</v>
      </c>
      <c r="R1395" s="176">
        <v>11.772600000000001</v>
      </c>
      <c r="S1395" s="118" t="s">
        <v>1891</v>
      </c>
    </row>
    <row r="1396" spans="1:19" x14ac:dyDescent="0.3">
      <c r="A1396" s="172" t="s">
        <v>1297</v>
      </c>
      <c r="B1396" s="172" t="s">
        <v>1336</v>
      </c>
      <c r="C1396" s="172">
        <v>119291</v>
      </c>
      <c r="D1396" s="175">
        <v>44158</v>
      </c>
      <c r="E1396" s="176">
        <v>92.87</v>
      </c>
      <c r="F1396" s="176">
        <v>0.64700000000000002</v>
      </c>
      <c r="G1396" s="176">
        <v>0.64700000000000002</v>
      </c>
      <c r="H1396" s="176">
        <v>2.1829999999999998</v>
      </c>
      <c r="I1396" s="176">
        <v>3.0480999999999998</v>
      </c>
      <c r="J1396" s="176">
        <v>5.5316999999999998</v>
      </c>
      <c r="K1396" s="176">
        <v>8.0286000000000008</v>
      </c>
      <c r="L1396" s="176">
        <v>35.343499999999999</v>
      </c>
      <c r="M1396" s="176">
        <v>4.0875000000000004</v>
      </c>
      <c r="N1396" s="176">
        <v>7.4561000000000002</v>
      </c>
      <c r="O1396" s="176">
        <v>3.5674000000000001</v>
      </c>
      <c r="P1396" s="176">
        <v>8.8943999999999992</v>
      </c>
      <c r="Q1396" s="176">
        <v>11.9649</v>
      </c>
      <c r="R1396" s="176">
        <v>6.8647999999999998</v>
      </c>
      <c r="S1396" s="118" t="s">
        <v>1881</v>
      </c>
    </row>
    <row r="1397" spans="1:19" x14ac:dyDescent="0.3">
      <c r="A1397" s="172" t="s">
        <v>1297</v>
      </c>
      <c r="B1397" s="172" t="s">
        <v>1337</v>
      </c>
      <c r="C1397" s="172">
        <v>118043</v>
      </c>
      <c r="D1397" s="175">
        <v>44158</v>
      </c>
      <c r="E1397" s="176">
        <v>87.951999999999998</v>
      </c>
      <c r="F1397" s="176">
        <v>0.64190000000000003</v>
      </c>
      <c r="G1397" s="176">
        <v>0.64190000000000003</v>
      </c>
      <c r="H1397" s="176">
        <v>2.1640000000000001</v>
      </c>
      <c r="I1397" s="176">
        <v>3.0209000000000001</v>
      </c>
      <c r="J1397" s="176">
        <v>5.4706999999999999</v>
      </c>
      <c r="K1397" s="176">
        <v>7.8305999999999996</v>
      </c>
      <c r="L1397" s="176">
        <v>34.841900000000003</v>
      </c>
      <c r="M1397" s="176">
        <v>3.5398999999999998</v>
      </c>
      <c r="N1397" s="176">
        <v>6.7287999999999997</v>
      </c>
      <c r="O1397" s="176">
        <v>2.8279999999999998</v>
      </c>
      <c r="P1397" s="176">
        <v>8.1170000000000009</v>
      </c>
      <c r="Q1397" s="176">
        <v>15.023</v>
      </c>
      <c r="R1397" s="176">
        <v>6.1130000000000004</v>
      </c>
      <c r="S1397" s="118" t="s">
        <v>1881</v>
      </c>
    </row>
    <row r="1398" spans="1:19" x14ac:dyDescent="0.3">
      <c r="A1398" s="172" t="s">
        <v>1297</v>
      </c>
      <c r="B1398" s="172" t="s">
        <v>1338</v>
      </c>
      <c r="C1398" s="172">
        <v>100313</v>
      </c>
      <c r="D1398" s="175">
        <v>44158</v>
      </c>
      <c r="E1398" s="176">
        <v>52.095599999999997</v>
      </c>
      <c r="F1398" s="176">
        <v>0.34010000000000001</v>
      </c>
      <c r="G1398" s="176">
        <v>0.34010000000000001</v>
      </c>
      <c r="H1398" s="176">
        <v>1.7755000000000001</v>
      </c>
      <c r="I1398" s="176">
        <v>2.8105000000000002</v>
      </c>
      <c r="J1398" s="176">
        <v>7.5919999999999996</v>
      </c>
      <c r="K1398" s="176">
        <v>10.7555</v>
      </c>
      <c r="L1398" s="176">
        <v>32.102600000000002</v>
      </c>
      <c r="M1398" s="176">
        <v>0.72040000000000004</v>
      </c>
      <c r="N1398" s="176">
        <v>5.8288000000000002</v>
      </c>
      <c r="O1398" s="176">
        <v>2.6888999999999998</v>
      </c>
      <c r="P1398" s="176">
        <v>6.4348000000000001</v>
      </c>
      <c r="Q1398" s="176">
        <v>8.5463000000000005</v>
      </c>
      <c r="R1398" s="176">
        <v>9.8811999999999998</v>
      </c>
      <c r="S1398" s="118" t="s">
        <v>1894</v>
      </c>
    </row>
    <row r="1399" spans="1:19" x14ac:dyDescent="0.3">
      <c r="A1399" s="172" t="s">
        <v>1297</v>
      </c>
      <c r="B1399" s="172" t="s">
        <v>1339</v>
      </c>
      <c r="C1399" s="172">
        <v>120264</v>
      </c>
      <c r="D1399" s="175">
        <v>44158</v>
      </c>
      <c r="E1399" s="176">
        <v>55.046999999999997</v>
      </c>
      <c r="F1399" s="176">
        <v>0.34749999999999998</v>
      </c>
      <c r="G1399" s="176">
        <v>0.34749999999999998</v>
      </c>
      <c r="H1399" s="176">
        <v>1.8005</v>
      </c>
      <c r="I1399" s="176">
        <v>2.8458000000000001</v>
      </c>
      <c r="J1399" s="176">
        <v>7.6395999999999997</v>
      </c>
      <c r="K1399" s="176">
        <v>10.979200000000001</v>
      </c>
      <c r="L1399" s="176">
        <v>32.683</v>
      </c>
      <c r="M1399" s="176">
        <v>1.4153</v>
      </c>
      <c r="N1399" s="176">
        <v>6.4977999999999998</v>
      </c>
      <c r="O1399" s="176">
        <v>3.5011999999999999</v>
      </c>
      <c r="P1399" s="176">
        <v>7.2846000000000002</v>
      </c>
      <c r="Q1399" s="176">
        <v>9.1969999999999992</v>
      </c>
      <c r="R1399" s="176">
        <v>10.682600000000001</v>
      </c>
      <c r="S1399" s="118" t="s">
        <v>1894</v>
      </c>
    </row>
    <row r="1400" spans="1:19" x14ac:dyDescent="0.3">
      <c r="A1400" s="172" t="s">
        <v>1297</v>
      </c>
      <c r="B1400" s="172" t="s">
        <v>1340</v>
      </c>
      <c r="C1400" s="172">
        <v>141226</v>
      </c>
      <c r="D1400" s="175">
        <v>44158</v>
      </c>
      <c r="E1400" s="176">
        <v>13.727499999999999</v>
      </c>
      <c r="F1400" s="176">
        <v>0.4199</v>
      </c>
      <c r="G1400" s="176">
        <v>0.4199</v>
      </c>
      <c r="H1400" s="176">
        <v>1.8496999999999999</v>
      </c>
      <c r="I1400" s="176">
        <v>3.9001999999999999</v>
      </c>
      <c r="J1400" s="176">
        <v>8.4071999999999996</v>
      </c>
      <c r="K1400" s="176">
        <v>11.6493</v>
      </c>
      <c r="L1400" s="176">
        <v>38.524500000000003</v>
      </c>
      <c r="M1400" s="176">
        <v>7.1858000000000004</v>
      </c>
      <c r="N1400" s="176">
        <v>13.865399999999999</v>
      </c>
      <c r="O1400" s="176">
        <v>6.8201000000000001</v>
      </c>
      <c r="P1400" s="176"/>
      <c r="Q1400" s="176">
        <v>9.3630999999999993</v>
      </c>
      <c r="R1400" s="176">
        <v>15.367800000000001</v>
      </c>
      <c r="S1400" s="118" t="s">
        <v>1894</v>
      </c>
    </row>
    <row r="1401" spans="1:19" x14ac:dyDescent="0.3">
      <c r="A1401" s="172" t="s">
        <v>1297</v>
      </c>
      <c r="B1401" s="172" t="s">
        <v>1341</v>
      </c>
      <c r="C1401" s="172">
        <v>141224</v>
      </c>
      <c r="D1401" s="175">
        <v>44158</v>
      </c>
      <c r="E1401" s="176">
        <v>12.7658</v>
      </c>
      <c r="F1401" s="176">
        <v>0.40579999999999999</v>
      </c>
      <c r="G1401" s="176">
        <v>0.40579999999999999</v>
      </c>
      <c r="H1401" s="176">
        <v>1.8006</v>
      </c>
      <c r="I1401" s="176">
        <v>3.83</v>
      </c>
      <c r="J1401" s="176">
        <v>8.2453000000000003</v>
      </c>
      <c r="K1401" s="176">
        <v>11.1442</v>
      </c>
      <c r="L1401" s="176">
        <v>37.293199999999999</v>
      </c>
      <c r="M1401" s="176">
        <v>5.77</v>
      </c>
      <c r="N1401" s="176">
        <v>11.909000000000001</v>
      </c>
      <c r="O1401" s="176">
        <v>4.7744999999999997</v>
      </c>
      <c r="P1401" s="176"/>
      <c r="Q1401" s="176">
        <v>7.1418999999999997</v>
      </c>
      <c r="R1401" s="176">
        <v>13.422000000000001</v>
      </c>
      <c r="S1401" s="118" t="s">
        <v>1894</v>
      </c>
    </row>
    <row r="1402" spans="1:19" x14ac:dyDescent="0.3">
      <c r="A1402" s="172" t="s">
        <v>1297</v>
      </c>
      <c r="B1402" s="172" t="s">
        <v>1342</v>
      </c>
      <c r="C1402" s="172">
        <v>129046</v>
      </c>
      <c r="D1402" s="175">
        <v>44158</v>
      </c>
      <c r="E1402" s="176">
        <v>29.9985</v>
      </c>
      <c r="F1402" s="176">
        <v>0.7581</v>
      </c>
      <c r="G1402" s="176">
        <v>0.7581</v>
      </c>
      <c r="H1402" s="176">
        <v>2.7317999999999998</v>
      </c>
      <c r="I1402" s="176">
        <v>4.6856</v>
      </c>
      <c r="J1402" s="176">
        <v>8.3392999999999997</v>
      </c>
      <c r="K1402" s="176">
        <v>10.7217</v>
      </c>
      <c r="L1402" s="176">
        <v>38.992600000000003</v>
      </c>
      <c r="M1402" s="176">
        <v>2.4581</v>
      </c>
      <c r="N1402" s="176">
        <v>6.5102000000000002</v>
      </c>
      <c r="O1402" s="176">
        <v>3.4279999999999999</v>
      </c>
      <c r="P1402" s="176">
        <v>11.129200000000001</v>
      </c>
      <c r="Q1402" s="176">
        <v>18.175799999999999</v>
      </c>
      <c r="R1402" s="176">
        <v>8.8998000000000008</v>
      </c>
      <c r="S1402" s="118" t="s">
        <v>1894</v>
      </c>
    </row>
    <row r="1403" spans="1:19" x14ac:dyDescent="0.3">
      <c r="A1403" s="172" t="s">
        <v>1297</v>
      </c>
      <c r="B1403" s="172" t="s">
        <v>1343</v>
      </c>
      <c r="C1403" s="172">
        <v>129048</v>
      </c>
      <c r="D1403" s="175">
        <v>44158</v>
      </c>
      <c r="E1403" s="176">
        <v>28.1752</v>
      </c>
      <c r="F1403" s="176">
        <v>0.75090000000000001</v>
      </c>
      <c r="G1403" s="176">
        <v>0.75090000000000001</v>
      </c>
      <c r="H1403" s="176">
        <v>2.7084999999999999</v>
      </c>
      <c r="I1403" s="176">
        <v>4.6517999999999997</v>
      </c>
      <c r="J1403" s="176">
        <v>8.2607999999999997</v>
      </c>
      <c r="K1403" s="176">
        <v>10.4542</v>
      </c>
      <c r="L1403" s="176">
        <v>38.297400000000003</v>
      </c>
      <c r="M1403" s="176">
        <v>1.6829000000000001</v>
      </c>
      <c r="N1403" s="176">
        <v>5.4793000000000003</v>
      </c>
      <c r="O1403" s="176">
        <v>2.4701</v>
      </c>
      <c r="P1403" s="176">
        <v>10.121</v>
      </c>
      <c r="Q1403" s="176">
        <v>17.0547</v>
      </c>
      <c r="R1403" s="176">
        <v>7.9010999999999996</v>
      </c>
      <c r="S1403" s="118" t="s">
        <v>1894</v>
      </c>
    </row>
    <row r="1404" spans="1:19" x14ac:dyDescent="0.3">
      <c r="A1404" s="172" t="s">
        <v>1297</v>
      </c>
      <c r="B1404" s="172" t="s">
        <v>1344</v>
      </c>
      <c r="C1404" s="172">
        <v>101161</v>
      </c>
      <c r="D1404" s="175">
        <v>44158</v>
      </c>
      <c r="E1404" s="176">
        <v>90.142499999999998</v>
      </c>
      <c r="F1404" s="176">
        <v>0.12039999999999999</v>
      </c>
      <c r="G1404" s="176">
        <v>0.12039999999999999</v>
      </c>
      <c r="H1404" s="176">
        <v>2.5316999999999998</v>
      </c>
      <c r="I1404" s="176">
        <v>5.2740999999999998</v>
      </c>
      <c r="J1404" s="176">
        <v>8.9867000000000008</v>
      </c>
      <c r="K1404" s="176">
        <v>7.4732000000000003</v>
      </c>
      <c r="L1404" s="176">
        <v>43.2072</v>
      </c>
      <c r="M1404" s="176">
        <v>-9.9332999999999991</v>
      </c>
      <c r="N1404" s="176">
        <v>-6.2234999999999996</v>
      </c>
      <c r="O1404" s="176">
        <v>-1.6520999999999999</v>
      </c>
      <c r="P1404" s="176">
        <v>4.3289</v>
      </c>
      <c r="Q1404" s="176">
        <v>15.0657</v>
      </c>
      <c r="R1404" s="176">
        <v>-1.0948</v>
      </c>
      <c r="S1404" s="118" t="s">
        <v>1881</v>
      </c>
    </row>
    <row r="1405" spans="1:19" x14ac:dyDescent="0.3">
      <c r="A1405" s="172" t="s">
        <v>1297</v>
      </c>
      <c r="B1405" s="172" t="s">
        <v>1345</v>
      </c>
      <c r="C1405" s="172">
        <v>118650</v>
      </c>
      <c r="D1405" s="175">
        <v>44158</v>
      </c>
      <c r="E1405" s="176">
        <v>95.573700000000002</v>
      </c>
      <c r="F1405" s="176">
        <v>0.12709999999999999</v>
      </c>
      <c r="G1405" s="176">
        <v>0.12709999999999999</v>
      </c>
      <c r="H1405" s="176">
        <v>2.5539999999999998</v>
      </c>
      <c r="I1405" s="176">
        <v>5.3042999999999996</v>
      </c>
      <c r="J1405" s="176">
        <v>9.0525000000000002</v>
      </c>
      <c r="K1405" s="176">
        <v>7.6649000000000003</v>
      </c>
      <c r="L1405" s="176">
        <v>43.707299999999996</v>
      </c>
      <c r="M1405" s="176">
        <v>-9.4267000000000003</v>
      </c>
      <c r="N1405" s="176">
        <v>-5.5401999999999996</v>
      </c>
      <c r="O1405" s="176">
        <v>-0.95520000000000005</v>
      </c>
      <c r="P1405" s="176">
        <v>5.1067</v>
      </c>
      <c r="Q1405" s="176">
        <v>10.1037</v>
      </c>
      <c r="R1405" s="176">
        <v>-0.41920000000000002</v>
      </c>
      <c r="S1405" s="118" t="s">
        <v>1881</v>
      </c>
    </row>
    <row r="1406" spans="1:19" x14ac:dyDescent="0.3">
      <c r="A1406" s="172" t="s">
        <v>1297</v>
      </c>
      <c r="B1406" s="172" t="s">
        <v>1346</v>
      </c>
      <c r="C1406" s="172">
        <v>122639</v>
      </c>
      <c r="D1406" s="175">
        <v>44158</v>
      </c>
      <c r="E1406" s="176">
        <v>35.024900000000002</v>
      </c>
      <c r="F1406" s="176">
        <v>0.52210000000000001</v>
      </c>
      <c r="G1406" s="176">
        <v>0.52210000000000001</v>
      </c>
      <c r="H1406" s="176">
        <v>1.1052999999999999</v>
      </c>
      <c r="I1406" s="176">
        <v>2.2440000000000002</v>
      </c>
      <c r="J1406" s="176">
        <v>5.1703999999999999</v>
      </c>
      <c r="K1406" s="176">
        <v>8.5623000000000005</v>
      </c>
      <c r="L1406" s="176">
        <v>39.0837</v>
      </c>
      <c r="M1406" s="176">
        <v>19.739999999999998</v>
      </c>
      <c r="N1406" s="176">
        <v>28.215599999999998</v>
      </c>
      <c r="O1406" s="176">
        <v>14.409599999999999</v>
      </c>
      <c r="P1406" s="176">
        <v>14.9726</v>
      </c>
      <c r="Q1406" s="176">
        <v>18.2029</v>
      </c>
      <c r="R1406" s="176">
        <v>21.783899999999999</v>
      </c>
      <c r="S1406" s="118" t="s">
        <v>1894</v>
      </c>
    </row>
    <row r="1407" spans="1:19" x14ac:dyDescent="0.3">
      <c r="A1407" s="172" t="s">
        <v>1297</v>
      </c>
      <c r="B1407" s="172" t="s">
        <v>1347</v>
      </c>
      <c r="C1407" s="172">
        <v>122640</v>
      </c>
      <c r="D1407" s="175">
        <v>44158</v>
      </c>
      <c r="E1407" s="176">
        <v>33.443399999999997</v>
      </c>
      <c r="F1407" s="176">
        <v>0.51419999999999999</v>
      </c>
      <c r="G1407" s="176">
        <v>0.51419999999999999</v>
      </c>
      <c r="H1407" s="176">
        <v>1.0771999999999999</v>
      </c>
      <c r="I1407" s="176">
        <v>2.2033999999999998</v>
      </c>
      <c r="J1407" s="176">
        <v>5.0773999999999999</v>
      </c>
      <c r="K1407" s="176">
        <v>8.2749000000000006</v>
      </c>
      <c r="L1407" s="176">
        <v>38.3932</v>
      </c>
      <c r="M1407" s="176">
        <v>18.8765</v>
      </c>
      <c r="N1407" s="176">
        <v>27.027899999999999</v>
      </c>
      <c r="O1407" s="176">
        <v>13.5444</v>
      </c>
      <c r="P1407" s="176">
        <v>14.192</v>
      </c>
      <c r="Q1407" s="176">
        <v>17.476700000000001</v>
      </c>
      <c r="R1407" s="176">
        <v>20.7502</v>
      </c>
      <c r="S1407" s="118" t="s">
        <v>1894</v>
      </c>
    </row>
    <row r="1408" spans="1:19" x14ac:dyDescent="0.3">
      <c r="A1408" s="172" t="s">
        <v>1297</v>
      </c>
      <c r="B1408" s="172" t="s">
        <v>1348</v>
      </c>
      <c r="C1408" s="172">
        <v>133839</v>
      </c>
      <c r="D1408" s="175">
        <v>44158</v>
      </c>
      <c r="E1408" s="176">
        <v>18.87</v>
      </c>
      <c r="F1408" s="176">
        <v>1.2882</v>
      </c>
      <c r="G1408" s="176">
        <v>1.2882</v>
      </c>
      <c r="H1408" s="176">
        <v>3.4539</v>
      </c>
      <c r="I1408" s="176">
        <v>4.1391</v>
      </c>
      <c r="J1408" s="176">
        <v>9.1381999999999994</v>
      </c>
      <c r="K1408" s="176">
        <v>14.0871</v>
      </c>
      <c r="L1408" s="176">
        <v>49.287999999999997</v>
      </c>
      <c r="M1408" s="176">
        <v>21.116800000000001</v>
      </c>
      <c r="N1408" s="176">
        <v>30.137899999999998</v>
      </c>
      <c r="O1408" s="176">
        <v>11.442</v>
      </c>
      <c r="P1408" s="176">
        <v>13.4351</v>
      </c>
      <c r="Q1408" s="176">
        <v>11.7218</v>
      </c>
      <c r="R1408" s="176">
        <v>21.1174</v>
      </c>
      <c r="S1408" s="118" t="s">
        <v>1894</v>
      </c>
    </row>
    <row r="1409" spans="1:19" x14ac:dyDescent="0.3">
      <c r="A1409" s="172" t="s">
        <v>1297</v>
      </c>
      <c r="B1409" s="172" t="s">
        <v>1349</v>
      </c>
      <c r="C1409" s="172">
        <v>133836</v>
      </c>
      <c r="D1409" s="175">
        <v>44158</v>
      </c>
      <c r="E1409" s="176">
        <v>17.38</v>
      </c>
      <c r="F1409" s="176">
        <v>1.2231000000000001</v>
      </c>
      <c r="G1409" s="176">
        <v>1.2231000000000001</v>
      </c>
      <c r="H1409" s="176">
        <v>3.3294000000000001</v>
      </c>
      <c r="I1409" s="176">
        <v>4.0095999999999998</v>
      </c>
      <c r="J1409" s="176">
        <v>8.8971999999999998</v>
      </c>
      <c r="K1409" s="176">
        <v>13.4465</v>
      </c>
      <c r="L1409" s="176">
        <v>47.789099999999998</v>
      </c>
      <c r="M1409" s="176">
        <v>19.368099999999998</v>
      </c>
      <c r="N1409" s="176">
        <v>27.6065</v>
      </c>
      <c r="O1409" s="176">
        <v>9.2920999999999996</v>
      </c>
      <c r="P1409" s="176">
        <v>11.6531</v>
      </c>
      <c r="Q1409" s="176">
        <v>10.129200000000001</v>
      </c>
      <c r="R1409" s="176">
        <v>18.8139</v>
      </c>
      <c r="S1409" s="118" t="s">
        <v>1894</v>
      </c>
    </row>
    <row r="1410" spans="1:19" x14ac:dyDescent="0.3">
      <c r="A1410" s="172" t="s">
        <v>1297</v>
      </c>
      <c r="B1410" s="172" t="s">
        <v>1350</v>
      </c>
      <c r="C1410" s="172">
        <v>100967</v>
      </c>
      <c r="D1410" s="175">
        <v>44158</v>
      </c>
      <c r="E1410" s="176">
        <v>153.99</v>
      </c>
      <c r="F1410" s="176">
        <v>0.4698</v>
      </c>
      <c r="G1410" s="176">
        <v>0.4698</v>
      </c>
      <c r="H1410" s="176">
        <v>2.0882999999999998</v>
      </c>
      <c r="I1410" s="176">
        <v>3.8647999999999998</v>
      </c>
      <c r="J1410" s="176">
        <v>8.2302999999999997</v>
      </c>
      <c r="K1410" s="176">
        <v>12.049799999999999</v>
      </c>
      <c r="L1410" s="176">
        <v>39.9146</v>
      </c>
      <c r="M1410" s="176">
        <v>2.8795000000000002</v>
      </c>
      <c r="N1410" s="176">
        <v>9.2515000000000001</v>
      </c>
      <c r="O1410" s="176">
        <v>1.4466000000000001</v>
      </c>
      <c r="P1410" s="176">
        <v>10.3004</v>
      </c>
      <c r="Q1410" s="176">
        <v>14.577500000000001</v>
      </c>
      <c r="R1410" s="176">
        <v>6.7275999999999998</v>
      </c>
      <c r="S1410" s="118" t="s">
        <v>1894</v>
      </c>
    </row>
    <row r="1411" spans="1:19" x14ac:dyDescent="0.3">
      <c r="A1411" s="172" t="s">
        <v>1297</v>
      </c>
      <c r="B1411" s="172" t="s">
        <v>1351</v>
      </c>
      <c r="C1411" s="172">
        <v>119452</v>
      </c>
      <c r="D1411" s="175">
        <v>44158</v>
      </c>
      <c r="E1411" s="176">
        <v>163.4</v>
      </c>
      <c r="F1411" s="176">
        <v>0.47349999999999998</v>
      </c>
      <c r="G1411" s="176">
        <v>0.47349999999999998</v>
      </c>
      <c r="H1411" s="176">
        <v>2.1059000000000001</v>
      </c>
      <c r="I1411" s="176">
        <v>3.8910999999999998</v>
      </c>
      <c r="J1411" s="176">
        <v>8.3051999999999992</v>
      </c>
      <c r="K1411" s="176">
        <v>12.279299999999999</v>
      </c>
      <c r="L1411" s="176">
        <v>40.486600000000003</v>
      </c>
      <c r="M1411" s="176">
        <v>3.5291000000000001</v>
      </c>
      <c r="N1411" s="176">
        <v>10.1449</v>
      </c>
      <c r="O1411" s="176">
        <v>2.3794</v>
      </c>
      <c r="P1411" s="176">
        <v>11.224299999999999</v>
      </c>
      <c r="Q1411" s="176">
        <v>13.9596</v>
      </c>
      <c r="R1411" s="176">
        <v>7.6593999999999998</v>
      </c>
      <c r="S1411" s="118" t="s">
        <v>1894</v>
      </c>
    </row>
    <row r="1412" spans="1:19" x14ac:dyDescent="0.3">
      <c r="A1412" s="172" t="s">
        <v>1297</v>
      </c>
      <c r="B1412" s="172" t="s">
        <v>1352</v>
      </c>
      <c r="C1412" s="172">
        <v>100631</v>
      </c>
      <c r="D1412" s="175">
        <v>44158</v>
      </c>
      <c r="E1412" s="176">
        <v>235.8184</v>
      </c>
      <c r="F1412" s="176">
        <v>0.79579999999999995</v>
      </c>
      <c r="G1412" s="176">
        <v>0.79579999999999995</v>
      </c>
      <c r="H1412" s="176">
        <v>1.9735</v>
      </c>
      <c r="I1412" s="176">
        <v>2.6638000000000002</v>
      </c>
      <c r="J1412" s="176">
        <v>4.6803999999999997</v>
      </c>
      <c r="K1412" s="176">
        <v>6.8857999999999997</v>
      </c>
      <c r="L1412" s="176">
        <v>44.535699999999999</v>
      </c>
      <c r="M1412" s="176">
        <v>23.1554</v>
      </c>
      <c r="N1412" s="176">
        <v>22.9086</v>
      </c>
      <c r="O1412" s="176">
        <v>10.2903</v>
      </c>
      <c r="P1412" s="176">
        <v>13.092499999999999</v>
      </c>
      <c r="Q1412" s="176">
        <v>17.408100000000001</v>
      </c>
      <c r="R1412" s="176">
        <v>16.227599999999999</v>
      </c>
      <c r="S1412" s="118" t="s">
        <v>1886</v>
      </c>
    </row>
    <row r="1413" spans="1:19" x14ac:dyDescent="0.3">
      <c r="A1413" s="172" t="s">
        <v>1297</v>
      </c>
      <c r="B1413" s="172" t="s">
        <v>1353</v>
      </c>
      <c r="C1413" s="172">
        <v>120823</v>
      </c>
      <c r="D1413" s="175">
        <v>44158</v>
      </c>
      <c r="E1413" s="176">
        <v>240.88990000000001</v>
      </c>
      <c r="F1413" s="176">
        <v>0.81299999999999994</v>
      </c>
      <c r="G1413" s="176">
        <v>0.81299999999999994</v>
      </c>
      <c r="H1413" s="176">
        <v>2.0327000000000002</v>
      </c>
      <c r="I1413" s="176">
        <v>2.7456</v>
      </c>
      <c r="J1413" s="176">
        <v>4.8525999999999998</v>
      </c>
      <c r="K1413" s="176">
        <v>7.3890000000000002</v>
      </c>
      <c r="L1413" s="176">
        <v>45.607399999999998</v>
      </c>
      <c r="M1413" s="176">
        <v>24.041899999999998</v>
      </c>
      <c r="N1413" s="176">
        <v>23.806899999999999</v>
      </c>
      <c r="O1413" s="176">
        <v>10.906599999999999</v>
      </c>
      <c r="P1413" s="176">
        <v>13.4762</v>
      </c>
      <c r="Q1413" s="176">
        <v>16.173500000000001</v>
      </c>
      <c r="R1413" s="176">
        <v>16.887799999999999</v>
      </c>
      <c r="S1413" s="118" t="s">
        <v>1886</v>
      </c>
    </row>
    <row r="1414" spans="1:19" x14ac:dyDescent="0.3">
      <c r="A1414" s="172" t="s">
        <v>1297</v>
      </c>
      <c r="B1414" s="172" t="s">
        <v>1354</v>
      </c>
      <c r="C1414" s="172">
        <v>119718</v>
      </c>
      <c r="D1414" s="175">
        <v>44158</v>
      </c>
      <c r="E1414" s="176">
        <v>57.284599999999998</v>
      </c>
      <c r="F1414" s="176">
        <v>0.56000000000000005</v>
      </c>
      <c r="G1414" s="176">
        <v>0.56000000000000005</v>
      </c>
      <c r="H1414" s="176">
        <v>2.2879</v>
      </c>
      <c r="I1414" s="176">
        <v>3.9842</v>
      </c>
      <c r="J1414" s="176">
        <v>9.4975000000000005</v>
      </c>
      <c r="K1414" s="176">
        <v>12.669600000000001</v>
      </c>
      <c r="L1414" s="176">
        <v>39.732900000000001</v>
      </c>
      <c r="M1414" s="176">
        <v>2.7848999999999999</v>
      </c>
      <c r="N1414" s="176">
        <v>6.9888000000000003</v>
      </c>
      <c r="O1414" s="176">
        <v>5.4207999999999998</v>
      </c>
      <c r="P1414" s="176">
        <v>11.619899999999999</v>
      </c>
      <c r="Q1414" s="176">
        <v>14.996499999999999</v>
      </c>
      <c r="R1414" s="176">
        <v>10.7576</v>
      </c>
      <c r="S1414" s="118" t="s">
        <v>1881</v>
      </c>
    </row>
    <row r="1415" spans="1:19" x14ac:dyDescent="0.3">
      <c r="A1415" s="172" t="s">
        <v>1297</v>
      </c>
      <c r="B1415" s="172" t="s">
        <v>1355</v>
      </c>
      <c r="C1415" s="172">
        <v>103215</v>
      </c>
      <c r="D1415" s="175">
        <v>44158</v>
      </c>
      <c r="E1415" s="176">
        <v>53.449300000000001</v>
      </c>
      <c r="F1415" s="176">
        <v>0.55230000000000001</v>
      </c>
      <c r="G1415" s="176">
        <v>0.55230000000000001</v>
      </c>
      <c r="H1415" s="176">
        <v>2.2622</v>
      </c>
      <c r="I1415" s="176">
        <v>3.9479000000000002</v>
      </c>
      <c r="J1415" s="176">
        <v>9.4158000000000008</v>
      </c>
      <c r="K1415" s="176">
        <v>12.414300000000001</v>
      </c>
      <c r="L1415" s="176">
        <v>39.069200000000002</v>
      </c>
      <c r="M1415" s="176">
        <v>2.0488</v>
      </c>
      <c r="N1415" s="176">
        <v>5.9644000000000004</v>
      </c>
      <c r="O1415" s="176">
        <v>4.3734000000000002</v>
      </c>
      <c r="P1415" s="176">
        <v>10.4634</v>
      </c>
      <c r="Q1415" s="176">
        <v>11.660500000000001</v>
      </c>
      <c r="R1415" s="176">
        <v>9.7365999999999993</v>
      </c>
      <c r="S1415" s="118" t="s">
        <v>1881</v>
      </c>
    </row>
    <row r="1416" spans="1:19" x14ac:dyDescent="0.3">
      <c r="A1416" s="172" t="s">
        <v>1297</v>
      </c>
      <c r="B1416" s="172" t="s">
        <v>1356</v>
      </c>
      <c r="C1416" s="172">
        <v>144905</v>
      </c>
      <c r="D1416" s="175">
        <v>44158</v>
      </c>
      <c r="E1416" s="176">
        <v>11.846500000000001</v>
      </c>
      <c r="F1416" s="176">
        <v>0.6825</v>
      </c>
      <c r="G1416" s="176">
        <v>0.6825</v>
      </c>
      <c r="H1416" s="176">
        <v>1.4411</v>
      </c>
      <c r="I1416" s="176">
        <v>3.0964</v>
      </c>
      <c r="J1416" s="176">
        <v>7.3616999999999999</v>
      </c>
      <c r="K1416" s="176">
        <v>9.4527000000000001</v>
      </c>
      <c r="L1416" s="176">
        <v>35.0229</v>
      </c>
      <c r="M1416" s="176">
        <v>5.4089999999999998</v>
      </c>
      <c r="N1416" s="176">
        <v>8.4130000000000003</v>
      </c>
      <c r="O1416" s="176"/>
      <c r="P1416" s="176"/>
      <c r="Q1416" s="176">
        <v>8.1758000000000006</v>
      </c>
      <c r="R1416" s="176">
        <v>8.9600000000000009</v>
      </c>
      <c r="S1416" s="118" t="s">
        <v>1886</v>
      </c>
    </row>
    <row r="1417" spans="1:19" x14ac:dyDescent="0.3">
      <c r="A1417" s="172" t="s">
        <v>1297</v>
      </c>
      <c r="B1417" s="172" t="s">
        <v>1357</v>
      </c>
      <c r="C1417" s="172">
        <v>144902</v>
      </c>
      <c r="D1417" s="175">
        <v>44158</v>
      </c>
      <c r="E1417" s="176">
        <v>11.3932</v>
      </c>
      <c r="F1417" s="176">
        <v>0.66710000000000003</v>
      </c>
      <c r="G1417" s="176">
        <v>0.66710000000000003</v>
      </c>
      <c r="H1417" s="176">
        <v>1.3918999999999999</v>
      </c>
      <c r="I1417" s="176">
        <v>3.0266000000000002</v>
      </c>
      <c r="J1417" s="176">
        <v>7.1997999999999998</v>
      </c>
      <c r="K1417" s="176">
        <v>8.9475999999999996</v>
      </c>
      <c r="L1417" s="176">
        <v>33.8157</v>
      </c>
      <c r="M1417" s="176">
        <v>3.9847999999999999</v>
      </c>
      <c r="N1417" s="176">
        <v>6.4626000000000001</v>
      </c>
      <c r="O1417" s="176"/>
      <c r="P1417" s="176"/>
      <c r="Q1417" s="176">
        <v>6.2359999999999998</v>
      </c>
      <c r="R1417" s="176">
        <v>6.9698000000000002</v>
      </c>
      <c r="S1417" s="118" t="s">
        <v>1886</v>
      </c>
    </row>
    <row r="1418" spans="1:19" x14ac:dyDescent="0.3">
      <c r="A1418" s="172" t="s">
        <v>1297</v>
      </c>
      <c r="B1418" s="172" t="s">
        <v>1358</v>
      </c>
      <c r="C1418" s="172">
        <v>147587</v>
      </c>
      <c r="D1418" s="175">
        <v>44158</v>
      </c>
      <c r="E1418" s="176">
        <v>11.6052</v>
      </c>
      <c r="F1418" s="176">
        <v>0.6583</v>
      </c>
      <c r="G1418" s="176">
        <v>0.6583</v>
      </c>
      <c r="H1418" s="176">
        <v>2.1387</v>
      </c>
      <c r="I1418" s="176">
        <v>4.0620000000000003</v>
      </c>
      <c r="J1418" s="176">
        <v>8.2493999999999996</v>
      </c>
      <c r="K1418" s="176">
        <v>11.4727</v>
      </c>
      <c r="L1418" s="176">
        <v>39.730800000000002</v>
      </c>
      <c r="M1418" s="176">
        <v>4.0526</v>
      </c>
      <c r="N1418" s="176">
        <v>8.4497</v>
      </c>
      <c r="O1418" s="176"/>
      <c r="P1418" s="176"/>
      <c r="Q1418" s="176">
        <v>13.0184</v>
      </c>
      <c r="R1418" s="176"/>
      <c r="S1418" s="118" t="s">
        <v>1881</v>
      </c>
    </row>
    <row r="1419" spans="1:19" x14ac:dyDescent="0.3">
      <c r="A1419" s="172" t="s">
        <v>1297</v>
      </c>
      <c r="B1419" s="172" t="s">
        <v>1359</v>
      </c>
      <c r="C1419" s="172">
        <v>147584</v>
      </c>
      <c r="D1419" s="175">
        <v>44158</v>
      </c>
      <c r="E1419" s="176">
        <v>11.3203</v>
      </c>
      <c r="F1419" s="176">
        <v>0.64100000000000001</v>
      </c>
      <c r="G1419" s="176">
        <v>0.64100000000000001</v>
      </c>
      <c r="H1419" s="176">
        <v>2.0785</v>
      </c>
      <c r="I1419" s="176">
        <v>3.9752000000000001</v>
      </c>
      <c r="J1419" s="176">
        <v>8.0551999999999992</v>
      </c>
      <c r="K1419" s="176">
        <v>10.8964</v>
      </c>
      <c r="L1419" s="176">
        <v>38.319000000000003</v>
      </c>
      <c r="M1419" s="176">
        <v>2.4870000000000001</v>
      </c>
      <c r="N1419" s="176">
        <v>6.3178999999999998</v>
      </c>
      <c r="O1419" s="176"/>
      <c r="P1419" s="176"/>
      <c r="Q1419" s="176">
        <v>10.7325</v>
      </c>
      <c r="R1419" s="176"/>
      <c r="S1419" s="118" t="s">
        <v>1881</v>
      </c>
    </row>
    <row r="1420" spans="1:19" x14ac:dyDescent="0.3">
      <c r="A1420" s="172" t="s">
        <v>1297</v>
      </c>
      <c r="B1420" s="172" t="s">
        <v>1360</v>
      </c>
      <c r="C1420" s="172">
        <v>144546</v>
      </c>
      <c r="D1420" s="175">
        <v>44158</v>
      </c>
      <c r="E1420" s="176">
        <v>12.4802</v>
      </c>
      <c r="F1420" s="176">
        <v>0.78249999999999997</v>
      </c>
      <c r="G1420" s="176">
        <v>0.78249999999999997</v>
      </c>
      <c r="H1420" s="176">
        <v>1.831</v>
      </c>
      <c r="I1420" s="176">
        <v>2.6196999999999999</v>
      </c>
      <c r="J1420" s="176">
        <v>5.3573000000000004</v>
      </c>
      <c r="K1420" s="176">
        <v>10.6911</v>
      </c>
      <c r="L1420" s="176">
        <v>34.218800000000002</v>
      </c>
      <c r="M1420" s="176">
        <v>6.1620999999999997</v>
      </c>
      <c r="N1420" s="176">
        <v>9.7614000000000001</v>
      </c>
      <c r="O1420" s="176"/>
      <c r="P1420" s="176"/>
      <c r="Q1420" s="176">
        <v>10.5128</v>
      </c>
      <c r="R1420" s="176">
        <v>12.166399999999999</v>
      </c>
      <c r="S1420" s="118" t="s">
        <v>1881</v>
      </c>
    </row>
    <row r="1421" spans="1:19" x14ac:dyDescent="0.3">
      <c r="A1421" s="172" t="s">
        <v>1297</v>
      </c>
      <c r="B1421" s="172" t="s">
        <v>1361</v>
      </c>
      <c r="C1421" s="172">
        <v>144548</v>
      </c>
      <c r="D1421" s="175">
        <v>44158</v>
      </c>
      <c r="E1421" s="176">
        <v>11.966900000000001</v>
      </c>
      <c r="F1421" s="176">
        <v>0.745</v>
      </c>
      <c r="G1421" s="176">
        <v>0.745</v>
      </c>
      <c r="H1421" s="176">
        <v>1.7498</v>
      </c>
      <c r="I1421" s="176">
        <v>2.5238999999999998</v>
      </c>
      <c r="J1421" s="176">
        <v>5.1924000000000001</v>
      </c>
      <c r="K1421" s="176">
        <v>10.231</v>
      </c>
      <c r="L1421" s="176">
        <v>33.014299999999999</v>
      </c>
      <c r="M1421" s="176">
        <v>4.6790000000000003</v>
      </c>
      <c r="N1421" s="176">
        <v>7.7690999999999999</v>
      </c>
      <c r="O1421" s="176"/>
      <c r="P1421" s="176"/>
      <c r="Q1421" s="176">
        <v>8.4384999999999994</v>
      </c>
      <c r="R1421" s="176">
        <v>10.028</v>
      </c>
      <c r="S1421" s="118" t="s">
        <v>1881</v>
      </c>
    </row>
    <row r="1422" spans="1:19" x14ac:dyDescent="0.3">
      <c r="A1422" s="172" t="s">
        <v>1297</v>
      </c>
      <c r="B1422" s="172" t="s">
        <v>1362</v>
      </c>
      <c r="C1422" s="172">
        <v>118883</v>
      </c>
      <c r="D1422" s="175">
        <v>44158</v>
      </c>
      <c r="E1422" s="176">
        <v>115.51</v>
      </c>
      <c r="F1422" s="176">
        <v>0.82930000000000004</v>
      </c>
      <c r="G1422" s="176">
        <v>0.82930000000000004</v>
      </c>
      <c r="H1422" s="176">
        <v>1.4224000000000001</v>
      </c>
      <c r="I1422" s="176">
        <v>2.4752000000000001</v>
      </c>
      <c r="J1422" s="176">
        <v>5.6429</v>
      </c>
      <c r="K1422" s="176">
        <v>9.6545000000000005</v>
      </c>
      <c r="L1422" s="176">
        <v>32.2684</v>
      </c>
      <c r="M1422" s="176">
        <v>-1.0874999999999999</v>
      </c>
      <c r="N1422" s="176">
        <v>0.55720000000000003</v>
      </c>
      <c r="O1422" s="176">
        <v>-0.90310000000000001</v>
      </c>
      <c r="P1422" s="176">
        <v>5.444</v>
      </c>
      <c r="Q1422" s="176">
        <v>7.7579000000000002</v>
      </c>
      <c r="R1422" s="176">
        <v>3.1236999999999999</v>
      </c>
      <c r="S1422" s="118" t="s">
        <v>1881</v>
      </c>
    </row>
    <row r="1423" spans="1:19" x14ac:dyDescent="0.3">
      <c r="A1423" s="172" t="s">
        <v>1297</v>
      </c>
      <c r="B1423" s="172" t="s">
        <v>1363</v>
      </c>
      <c r="C1423" s="172">
        <v>100476</v>
      </c>
      <c r="D1423" s="175">
        <v>44158</v>
      </c>
      <c r="E1423" s="176">
        <v>111.29</v>
      </c>
      <c r="F1423" s="176">
        <v>0.83360000000000001</v>
      </c>
      <c r="G1423" s="176">
        <v>0.83360000000000001</v>
      </c>
      <c r="H1423" s="176">
        <v>1.4217</v>
      </c>
      <c r="I1423" s="176">
        <v>2.4769999999999999</v>
      </c>
      <c r="J1423" s="176">
        <v>5.6383000000000001</v>
      </c>
      <c r="K1423" s="176">
        <v>9.6344999999999992</v>
      </c>
      <c r="L1423" s="176">
        <v>32.189100000000003</v>
      </c>
      <c r="M1423" s="176">
        <v>-1.216</v>
      </c>
      <c r="N1423" s="176">
        <v>0.41510000000000002</v>
      </c>
      <c r="O1423" s="176">
        <v>-1.0317000000000001</v>
      </c>
      <c r="P1423" s="176">
        <v>5.0084999999999997</v>
      </c>
      <c r="Q1423" s="176">
        <v>9.3943999999999992</v>
      </c>
      <c r="R1423" s="176">
        <v>2.9973000000000001</v>
      </c>
      <c r="S1423" s="118" t="s">
        <v>1881</v>
      </c>
    </row>
    <row r="1424" spans="1:19" x14ac:dyDescent="0.3">
      <c r="A1424" s="172" t="s">
        <v>1297</v>
      </c>
      <c r="B1424" s="172" t="s">
        <v>1364</v>
      </c>
      <c r="C1424" s="172">
        <v>119292</v>
      </c>
      <c r="D1424" s="175">
        <v>44158</v>
      </c>
      <c r="E1424" s="176">
        <v>24.45</v>
      </c>
      <c r="F1424" s="176">
        <v>0.2049</v>
      </c>
      <c r="G1424" s="176">
        <v>0.2049</v>
      </c>
      <c r="H1424" s="176">
        <v>1.4522999999999999</v>
      </c>
      <c r="I1424" s="176">
        <v>3.2953000000000001</v>
      </c>
      <c r="J1424" s="176">
        <v>6.6288999999999998</v>
      </c>
      <c r="K1424" s="176">
        <v>11.2881</v>
      </c>
      <c r="L1424" s="176">
        <v>40.678899999999999</v>
      </c>
      <c r="M1424" s="176">
        <v>8.7149999999999999</v>
      </c>
      <c r="N1424" s="176">
        <v>14.1457</v>
      </c>
      <c r="O1424" s="176">
        <v>8.2703000000000007</v>
      </c>
      <c r="P1424" s="176">
        <v>10.0778</v>
      </c>
      <c r="Q1424" s="176">
        <v>10.7822</v>
      </c>
      <c r="R1424" s="176">
        <v>13.8491</v>
      </c>
      <c r="S1424" s="118" t="s">
        <v>1881</v>
      </c>
    </row>
    <row r="1425" spans="1:19" x14ac:dyDescent="0.3">
      <c r="A1425" s="172" t="s">
        <v>1297</v>
      </c>
      <c r="B1425" s="172" t="s">
        <v>1365</v>
      </c>
      <c r="C1425" s="172">
        <v>115270</v>
      </c>
      <c r="D1425" s="175">
        <v>44158</v>
      </c>
      <c r="E1425" s="176">
        <v>23.09</v>
      </c>
      <c r="F1425" s="176">
        <v>0.217</v>
      </c>
      <c r="G1425" s="176">
        <v>0.217</v>
      </c>
      <c r="H1425" s="176">
        <v>1.4499</v>
      </c>
      <c r="I1425" s="176">
        <v>3.2648000000000001</v>
      </c>
      <c r="J1425" s="176">
        <v>6.5528000000000004</v>
      </c>
      <c r="K1425" s="176">
        <v>11.063000000000001</v>
      </c>
      <c r="L1425" s="176">
        <v>40.109200000000001</v>
      </c>
      <c r="M1425" s="176">
        <v>8.0992999999999995</v>
      </c>
      <c r="N1425" s="176">
        <v>13.2418</v>
      </c>
      <c r="O1425" s="176">
        <v>7.5827</v>
      </c>
      <c r="P1425" s="176">
        <v>9.2776999999999994</v>
      </c>
      <c r="Q1425" s="176">
        <v>9.2457999999999991</v>
      </c>
      <c r="R1425" s="176">
        <v>13.096</v>
      </c>
      <c r="S1425" s="118" t="s">
        <v>1881</v>
      </c>
    </row>
    <row r="1426" spans="1:19" x14ac:dyDescent="0.3">
      <c r="A1426" s="172" t="s">
        <v>1297</v>
      </c>
      <c r="B1426" s="172" t="s">
        <v>1366</v>
      </c>
      <c r="C1426" s="172">
        <v>120663</v>
      </c>
      <c r="D1426" s="175">
        <v>44158</v>
      </c>
      <c r="E1426" s="176">
        <v>166.4108029036</v>
      </c>
      <c r="F1426" s="176">
        <v>1.1452</v>
      </c>
      <c r="G1426" s="176">
        <v>1.1452</v>
      </c>
      <c r="H1426" s="176">
        <v>4.0731999999999999</v>
      </c>
      <c r="I1426" s="176">
        <v>5.5509000000000004</v>
      </c>
      <c r="J1426" s="176">
        <v>11.6158</v>
      </c>
      <c r="K1426" s="176">
        <v>18.984300000000001</v>
      </c>
      <c r="L1426" s="176">
        <v>49.935200000000002</v>
      </c>
      <c r="M1426" s="176">
        <v>13.940099999999999</v>
      </c>
      <c r="N1426" s="176">
        <v>25.050899999999999</v>
      </c>
      <c r="O1426" s="176">
        <v>13.7341</v>
      </c>
      <c r="P1426" s="176">
        <v>13.383800000000001</v>
      </c>
      <c r="Q1426" s="176">
        <v>14.779500000000001</v>
      </c>
      <c r="R1426" s="176">
        <v>18.801200000000001</v>
      </c>
      <c r="S1426" s="118" t="s">
        <v>1894</v>
      </c>
    </row>
    <row r="1427" spans="1:19" x14ac:dyDescent="0.3">
      <c r="A1427" s="172" t="s">
        <v>1297</v>
      </c>
      <c r="B1427" s="172" t="s">
        <v>1367</v>
      </c>
      <c r="C1427" s="172">
        <v>100668</v>
      </c>
      <c r="D1427" s="175">
        <v>44158</v>
      </c>
      <c r="E1427" s="176">
        <v>292.98720999404998</v>
      </c>
      <c r="F1427" s="176">
        <v>1.1395999999999999</v>
      </c>
      <c r="G1427" s="176">
        <v>1.1395999999999999</v>
      </c>
      <c r="H1427" s="176">
        <v>4.0551000000000004</v>
      </c>
      <c r="I1427" s="176">
        <v>5.5254000000000003</v>
      </c>
      <c r="J1427" s="176">
        <v>11.555099999999999</v>
      </c>
      <c r="K1427" s="176">
        <v>18.727499999999999</v>
      </c>
      <c r="L1427" s="176">
        <v>49.379399999999997</v>
      </c>
      <c r="M1427" s="176">
        <v>13.3367</v>
      </c>
      <c r="N1427" s="176">
        <v>24.215699999999998</v>
      </c>
      <c r="O1427" s="176">
        <v>13.0891</v>
      </c>
      <c r="P1427" s="176">
        <v>12.7918</v>
      </c>
      <c r="Q1427" s="176">
        <v>12.5646</v>
      </c>
      <c r="R1427" s="176">
        <v>18.101900000000001</v>
      </c>
      <c r="S1427" s="118" t="s">
        <v>1894</v>
      </c>
    </row>
    <row r="1428" spans="1:19" x14ac:dyDescent="0.3">
      <c r="A1428" s="177" t="s">
        <v>27</v>
      </c>
      <c r="B1428" s="172"/>
      <c r="C1428" s="172"/>
      <c r="D1428" s="172"/>
      <c r="E1428" s="172"/>
      <c r="F1428" s="178">
        <v>0.61787681159420271</v>
      </c>
      <c r="G1428" s="178">
        <v>0.61787681159420271</v>
      </c>
      <c r="H1428" s="178">
        <v>2.301585507246378</v>
      </c>
      <c r="I1428" s="178">
        <v>3.9894666666666669</v>
      </c>
      <c r="J1428" s="178">
        <v>8.3258739130434787</v>
      </c>
      <c r="K1428" s="178">
        <v>11.431352173913043</v>
      </c>
      <c r="L1428" s="178">
        <v>38.172619117647038</v>
      </c>
      <c r="M1428" s="178">
        <v>4.3002338235294113</v>
      </c>
      <c r="N1428" s="178">
        <v>9.6708941176470535</v>
      </c>
      <c r="O1428" s="178">
        <v>5.3651396551724133</v>
      </c>
      <c r="P1428" s="178">
        <v>10.000774074074073</v>
      </c>
      <c r="Q1428" s="178">
        <v>12.945579710144925</v>
      </c>
      <c r="R1428" s="178">
        <v>10.510135937499999</v>
      </c>
      <c r="S1428" s="118"/>
    </row>
    <row r="1429" spans="1:19" x14ac:dyDescent="0.3">
      <c r="A1429" s="177" t="s">
        <v>408</v>
      </c>
      <c r="B1429" s="172"/>
      <c r="C1429" s="172"/>
      <c r="D1429" s="172"/>
      <c r="E1429" s="172"/>
      <c r="F1429" s="178">
        <v>0.6583</v>
      </c>
      <c r="G1429" s="178">
        <v>0.6583</v>
      </c>
      <c r="H1429" s="178">
        <v>2.2126999999999999</v>
      </c>
      <c r="I1429" s="178">
        <v>3.9001999999999999</v>
      </c>
      <c r="J1429" s="178">
        <v>8.3051999999999992</v>
      </c>
      <c r="K1429" s="178">
        <v>11.475</v>
      </c>
      <c r="L1429" s="178">
        <v>38.232799999999997</v>
      </c>
      <c r="M1429" s="178">
        <v>3.492</v>
      </c>
      <c r="N1429" s="178">
        <v>8.8973499999999994</v>
      </c>
      <c r="O1429" s="178">
        <v>4.4278500000000003</v>
      </c>
      <c r="P1429" s="178">
        <v>10.154199999999999</v>
      </c>
      <c r="Q1429" s="178">
        <v>13.0276</v>
      </c>
      <c r="R1429" s="178">
        <v>9.9834500000000013</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1368</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1369</v>
      </c>
      <c r="B1432" s="172" t="s">
        <v>1370</v>
      </c>
      <c r="C1432" s="172">
        <v>145486</v>
      </c>
      <c r="D1432" s="175">
        <v>44158</v>
      </c>
      <c r="E1432" s="176">
        <v>1101.1402</v>
      </c>
      <c r="F1432" s="176">
        <v>2.778</v>
      </c>
      <c r="G1432" s="176">
        <v>2.6467999999999998</v>
      </c>
      <c r="H1432" s="176">
        <v>2.6118999999999999</v>
      </c>
      <c r="I1432" s="176">
        <v>2.5874000000000001</v>
      </c>
      <c r="J1432" s="176">
        <v>2.7743000000000002</v>
      </c>
      <c r="K1432" s="176">
        <v>2.9784000000000002</v>
      </c>
      <c r="L1432" s="176">
        <v>2.9994999999999998</v>
      </c>
      <c r="M1432" s="176">
        <v>3.1282999999999999</v>
      </c>
      <c r="N1432" s="176">
        <v>3.5731000000000002</v>
      </c>
      <c r="O1432" s="176"/>
      <c r="P1432" s="176"/>
      <c r="Q1432" s="176">
        <v>4.7808999999999999</v>
      </c>
      <c r="R1432" s="176">
        <v>4.7209000000000003</v>
      </c>
      <c r="S1432" s="118"/>
    </row>
    <row r="1433" spans="1:19" x14ac:dyDescent="0.3">
      <c r="A1433" s="172" t="s">
        <v>1369</v>
      </c>
      <c r="B1433" s="172" t="s">
        <v>1371</v>
      </c>
      <c r="C1433" s="172">
        <v>145481</v>
      </c>
      <c r="D1433" s="175">
        <v>44158</v>
      </c>
      <c r="E1433" s="176">
        <v>1098.2277999999999</v>
      </c>
      <c r="F1433" s="176">
        <v>2.6589999999999998</v>
      </c>
      <c r="G1433" s="176">
        <v>2.5264000000000002</v>
      </c>
      <c r="H1433" s="176">
        <v>2.4918999999999998</v>
      </c>
      <c r="I1433" s="176">
        <v>2.4672000000000001</v>
      </c>
      <c r="J1433" s="176">
        <v>2.6541000000000001</v>
      </c>
      <c r="K1433" s="176">
        <v>2.8576000000000001</v>
      </c>
      <c r="L1433" s="176">
        <v>2.8780999999999999</v>
      </c>
      <c r="M1433" s="176">
        <v>3.0057</v>
      </c>
      <c r="N1433" s="176">
        <v>3.4468999999999999</v>
      </c>
      <c r="O1433" s="176"/>
      <c r="P1433" s="176"/>
      <c r="Q1433" s="176">
        <v>4.6464999999999996</v>
      </c>
      <c r="R1433" s="176">
        <v>4.5869999999999997</v>
      </c>
      <c r="S1433" s="118"/>
    </row>
    <row r="1434" spans="1:19" x14ac:dyDescent="0.3">
      <c r="A1434" s="172" t="s">
        <v>1369</v>
      </c>
      <c r="B1434" s="172" t="s">
        <v>1372</v>
      </c>
      <c r="C1434" s="172">
        <v>146675</v>
      </c>
      <c r="D1434" s="175">
        <v>44158</v>
      </c>
      <c r="E1434" s="176">
        <v>1076.3587</v>
      </c>
      <c r="F1434" s="176">
        <v>2.8487</v>
      </c>
      <c r="G1434" s="176">
        <v>2.7723</v>
      </c>
      <c r="H1434" s="176">
        <v>2.6968000000000001</v>
      </c>
      <c r="I1434" s="176">
        <v>2.6772999999999998</v>
      </c>
      <c r="J1434" s="176">
        <v>2.8283</v>
      </c>
      <c r="K1434" s="176">
        <v>3.0072999999999999</v>
      </c>
      <c r="L1434" s="176">
        <v>3.0430999999999999</v>
      </c>
      <c r="M1434" s="176">
        <v>3.1637</v>
      </c>
      <c r="N1434" s="176">
        <v>3.6031</v>
      </c>
      <c r="O1434" s="176"/>
      <c r="P1434" s="176"/>
      <c r="Q1434" s="176">
        <v>4.4344999999999999</v>
      </c>
      <c r="R1434" s="176"/>
      <c r="S1434" s="118" t="s">
        <v>1908</v>
      </c>
    </row>
    <row r="1435" spans="1:19" x14ac:dyDescent="0.3">
      <c r="A1435" s="172" t="s">
        <v>1369</v>
      </c>
      <c r="B1435" s="172" t="s">
        <v>1373</v>
      </c>
      <c r="C1435" s="172">
        <v>146678</v>
      </c>
      <c r="D1435" s="175">
        <v>44158</v>
      </c>
      <c r="E1435" s="176">
        <v>1075.2581</v>
      </c>
      <c r="F1435" s="176">
        <v>2.8007</v>
      </c>
      <c r="G1435" s="176">
        <v>2.7219000000000002</v>
      </c>
      <c r="H1435" s="176">
        <v>2.6467000000000001</v>
      </c>
      <c r="I1435" s="176">
        <v>2.6273</v>
      </c>
      <c r="J1435" s="176">
        <v>2.7780999999999998</v>
      </c>
      <c r="K1435" s="176">
        <v>2.9569000000000001</v>
      </c>
      <c r="L1435" s="176">
        <v>2.9923999999999999</v>
      </c>
      <c r="M1435" s="176">
        <v>3.1126</v>
      </c>
      <c r="N1435" s="176">
        <v>3.5514000000000001</v>
      </c>
      <c r="O1435" s="176"/>
      <c r="P1435" s="176"/>
      <c r="Q1435" s="176">
        <v>4.3715000000000002</v>
      </c>
      <c r="R1435" s="176"/>
      <c r="S1435" s="118" t="s">
        <v>1908</v>
      </c>
    </row>
    <row r="1436" spans="1:19" x14ac:dyDescent="0.3">
      <c r="A1436" s="172" t="s">
        <v>1369</v>
      </c>
      <c r="B1436" s="172" t="s">
        <v>1374</v>
      </c>
      <c r="C1436" s="172">
        <v>147196</v>
      </c>
      <c r="D1436" s="175">
        <v>44158</v>
      </c>
      <c r="E1436" s="176">
        <v>1069.4213999999999</v>
      </c>
      <c r="F1436" s="176">
        <v>2.8193999999999999</v>
      </c>
      <c r="G1436" s="176">
        <v>2.7970999999999999</v>
      </c>
      <c r="H1436" s="176">
        <v>2.7147999999999999</v>
      </c>
      <c r="I1436" s="176">
        <v>2.7932000000000001</v>
      </c>
      <c r="J1436" s="176">
        <v>2.8990999999999998</v>
      </c>
      <c r="K1436" s="176">
        <v>3.0432999999999999</v>
      </c>
      <c r="L1436" s="176">
        <v>3.0480999999999998</v>
      </c>
      <c r="M1436" s="176">
        <v>3.2098</v>
      </c>
      <c r="N1436" s="176">
        <v>3.6459000000000001</v>
      </c>
      <c r="O1436" s="176"/>
      <c r="P1436" s="176"/>
      <c r="Q1436" s="176">
        <v>4.3182999999999998</v>
      </c>
      <c r="R1436" s="176"/>
      <c r="S1436" s="118"/>
    </row>
    <row r="1437" spans="1:19" x14ac:dyDescent="0.3">
      <c r="A1437" s="172" t="s">
        <v>1369</v>
      </c>
      <c r="B1437" s="172" t="s">
        <v>1375</v>
      </c>
      <c r="C1437" s="172">
        <v>147193</v>
      </c>
      <c r="D1437" s="175">
        <v>44158</v>
      </c>
      <c r="E1437" s="176">
        <v>1068.4692</v>
      </c>
      <c r="F1437" s="176">
        <v>2.7433000000000001</v>
      </c>
      <c r="G1437" s="176">
        <v>2.7174999999999998</v>
      </c>
      <c r="H1437" s="176">
        <v>2.6351</v>
      </c>
      <c r="I1437" s="176">
        <v>2.7132999999999998</v>
      </c>
      <c r="J1437" s="176">
        <v>2.8191000000000002</v>
      </c>
      <c r="K1437" s="176">
        <v>2.9626999999999999</v>
      </c>
      <c r="L1437" s="176">
        <v>2.9769999999999999</v>
      </c>
      <c r="M1437" s="176">
        <v>3.145</v>
      </c>
      <c r="N1437" s="176">
        <v>3.5838999999999999</v>
      </c>
      <c r="O1437" s="176"/>
      <c r="P1437" s="176"/>
      <c r="Q1437" s="176">
        <v>4.2596999999999996</v>
      </c>
      <c r="R1437" s="176"/>
      <c r="S1437" s="118"/>
    </row>
    <row r="1438" spans="1:19" x14ac:dyDescent="0.3">
      <c r="A1438" s="172" t="s">
        <v>1369</v>
      </c>
      <c r="B1438" s="172" t="s">
        <v>1376</v>
      </c>
      <c r="C1438" s="172">
        <v>147125</v>
      </c>
      <c r="D1438" s="175">
        <v>44158</v>
      </c>
      <c r="E1438" s="176">
        <v>1071.7349999999999</v>
      </c>
      <c r="F1438" s="176">
        <v>2.7519999999999998</v>
      </c>
      <c r="G1438" s="176">
        <v>2.9931999999999999</v>
      </c>
      <c r="H1438" s="176">
        <v>2.8370000000000002</v>
      </c>
      <c r="I1438" s="176">
        <v>2.8664000000000001</v>
      </c>
      <c r="J1438" s="176">
        <v>2.9104999999999999</v>
      </c>
      <c r="K1438" s="176">
        <v>3.0175000000000001</v>
      </c>
      <c r="L1438" s="176">
        <v>3.0318999999999998</v>
      </c>
      <c r="M1438" s="176">
        <v>3.1937000000000002</v>
      </c>
      <c r="N1438" s="176">
        <v>3.6312000000000002</v>
      </c>
      <c r="O1438" s="176"/>
      <c r="P1438" s="176"/>
      <c r="Q1438" s="176">
        <v>4.3574000000000002</v>
      </c>
      <c r="R1438" s="176"/>
      <c r="S1438" s="118"/>
    </row>
    <row r="1439" spans="1:19" x14ac:dyDescent="0.3">
      <c r="A1439" s="172" t="s">
        <v>1369</v>
      </c>
      <c r="B1439" s="172" t="s">
        <v>1377</v>
      </c>
      <c r="C1439" s="172">
        <v>147124</v>
      </c>
      <c r="D1439" s="175">
        <v>44158</v>
      </c>
      <c r="E1439" s="176">
        <v>1069.8012000000001</v>
      </c>
      <c r="F1439" s="176">
        <v>2.6545999999999998</v>
      </c>
      <c r="G1439" s="176">
        <v>2.8938999999999999</v>
      </c>
      <c r="H1439" s="176">
        <v>2.7372999999999998</v>
      </c>
      <c r="I1439" s="176">
        <v>2.766</v>
      </c>
      <c r="J1439" s="176">
        <v>2.8100999999999998</v>
      </c>
      <c r="K1439" s="176">
        <v>2.9167000000000001</v>
      </c>
      <c r="L1439" s="176">
        <v>2.9304000000000001</v>
      </c>
      <c r="M1439" s="176">
        <v>3.0908000000000002</v>
      </c>
      <c r="N1439" s="176">
        <v>3.5232999999999999</v>
      </c>
      <c r="O1439" s="176"/>
      <c r="P1439" s="176"/>
      <c r="Q1439" s="176">
        <v>4.2412999999999998</v>
      </c>
      <c r="R1439" s="176"/>
      <c r="S1439" s="118"/>
    </row>
    <row r="1440" spans="1:19" x14ac:dyDescent="0.3">
      <c r="A1440" s="172" t="s">
        <v>1369</v>
      </c>
      <c r="B1440" s="172" t="s">
        <v>1378</v>
      </c>
      <c r="C1440" s="172">
        <v>147951</v>
      </c>
      <c r="D1440" s="175">
        <v>44158</v>
      </c>
      <c r="E1440" s="176">
        <v>1029.6705999999999</v>
      </c>
      <c r="F1440" s="176">
        <v>3.024</v>
      </c>
      <c r="G1440" s="176">
        <v>2.9830999999999999</v>
      </c>
      <c r="H1440" s="176">
        <v>2.9083999999999999</v>
      </c>
      <c r="I1440" s="176">
        <v>2.9670999999999998</v>
      </c>
      <c r="J1440" s="176">
        <v>3.0188999999999999</v>
      </c>
      <c r="K1440" s="176">
        <v>3.1505000000000001</v>
      </c>
      <c r="L1440" s="176">
        <v>3.1717</v>
      </c>
      <c r="M1440" s="176">
        <v>3.4470999999999998</v>
      </c>
      <c r="N1440" s="176"/>
      <c r="O1440" s="176"/>
      <c r="P1440" s="176"/>
      <c r="Q1440" s="176">
        <v>3.5939000000000001</v>
      </c>
      <c r="R1440" s="176"/>
      <c r="S1440" s="118"/>
    </row>
    <row r="1441" spans="1:19" x14ac:dyDescent="0.3">
      <c r="A1441" s="172" t="s">
        <v>1369</v>
      </c>
      <c r="B1441" s="172" t="s">
        <v>1379</v>
      </c>
      <c r="C1441" s="172">
        <v>147936</v>
      </c>
      <c r="D1441" s="175">
        <v>44158</v>
      </c>
      <c r="E1441" s="176">
        <v>1028.8667</v>
      </c>
      <c r="F1441" s="176">
        <v>2.9340999999999999</v>
      </c>
      <c r="G1441" s="176">
        <v>2.8919999999999999</v>
      </c>
      <c r="H1441" s="176">
        <v>2.8153000000000001</v>
      </c>
      <c r="I1441" s="176">
        <v>2.8742000000000001</v>
      </c>
      <c r="J1441" s="176">
        <v>2.9258000000000002</v>
      </c>
      <c r="K1441" s="176">
        <v>3.0571999999999999</v>
      </c>
      <c r="L1441" s="176">
        <v>3.0777000000000001</v>
      </c>
      <c r="M1441" s="176">
        <v>3.3509000000000002</v>
      </c>
      <c r="N1441" s="176"/>
      <c r="O1441" s="176"/>
      <c r="P1441" s="176"/>
      <c r="Q1441" s="176">
        <v>3.4965000000000002</v>
      </c>
      <c r="R1441" s="176"/>
      <c r="S1441" s="118"/>
    </row>
    <row r="1442" spans="1:19" x14ac:dyDescent="0.3">
      <c r="A1442" s="172" t="s">
        <v>1369</v>
      </c>
      <c r="B1442" s="172" t="s">
        <v>1380</v>
      </c>
      <c r="C1442" s="172">
        <v>147531</v>
      </c>
      <c r="D1442" s="175">
        <v>44158</v>
      </c>
      <c r="E1442" s="176">
        <v>1054.6171999999999</v>
      </c>
      <c r="F1442" s="176">
        <v>2.7412999999999998</v>
      </c>
      <c r="G1442" s="176">
        <v>2.7475000000000001</v>
      </c>
      <c r="H1442" s="176">
        <v>2.7029000000000001</v>
      </c>
      <c r="I1442" s="176">
        <v>2.7913000000000001</v>
      </c>
      <c r="J1442" s="176">
        <v>2.8759000000000001</v>
      </c>
      <c r="K1442" s="176">
        <v>3.0121000000000002</v>
      </c>
      <c r="L1442" s="176">
        <v>3.0407999999999999</v>
      </c>
      <c r="M1442" s="176">
        <v>3.2317999999999998</v>
      </c>
      <c r="N1442" s="176">
        <v>3.6539000000000001</v>
      </c>
      <c r="O1442" s="176"/>
      <c r="P1442" s="176"/>
      <c r="Q1442" s="176">
        <v>4.0491000000000001</v>
      </c>
      <c r="R1442" s="176"/>
      <c r="S1442" s="118"/>
    </row>
    <row r="1443" spans="1:19" x14ac:dyDescent="0.3">
      <c r="A1443" s="172" t="s">
        <v>1369</v>
      </c>
      <c r="B1443" s="172" t="s">
        <v>1381</v>
      </c>
      <c r="C1443" s="172">
        <v>147534</v>
      </c>
      <c r="D1443" s="175">
        <v>44158</v>
      </c>
      <c r="E1443" s="176">
        <v>1054.1631</v>
      </c>
      <c r="F1443" s="176">
        <v>2.7216999999999998</v>
      </c>
      <c r="G1443" s="176">
        <v>2.7279</v>
      </c>
      <c r="H1443" s="176">
        <v>2.6827999999999999</v>
      </c>
      <c r="I1443" s="176">
        <v>2.7711999999999999</v>
      </c>
      <c r="J1443" s="176">
        <v>2.8557000000000001</v>
      </c>
      <c r="K1443" s="176">
        <v>2.9918999999999998</v>
      </c>
      <c r="L1443" s="176">
        <v>3.0203000000000002</v>
      </c>
      <c r="M1443" s="176">
        <v>3.2136</v>
      </c>
      <c r="N1443" s="176">
        <v>3.6313</v>
      </c>
      <c r="O1443" s="176"/>
      <c r="P1443" s="176"/>
      <c r="Q1443" s="176">
        <v>4.0156999999999998</v>
      </c>
      <c r="R1443" s="176"/>
      <c r="S1443" s="118"/>
    </row>
    <row r="1444" spans="1:19" x14ac:dyDescent="0.3">
      <c r="A1444" s="172" t="s">
        <v>1369</v>
      </c>
      <c r="B1444" s="172" t="s">
        <v>1382</v>
      </c>
      <c r="C1444" s="172">
        <v>146062</v>
      </c>
      <c r="D1444" s="175">
        <v>44158</v>
      </c>
      <c r="E1444" s="176">
        <v>1090.6179999999999</v>
      </c>
      <c r="F1444" s="176">
        <v>2.8616999999999999</v>
      </c>
      <c r="G1444" s="176">
        <v>2.8866999999999998</v>
      </c>
      <c r="H1444" s="176">
        <v>2.7946</v>
      </c>
      <c r="I1444" s="176">
        <v>2.7942</v>
      </c>
      <c r="J1444" s="176">
        <v>2.8978999999999999</v>
      </c>
      <c r="K1444" s="176">
        <v>3.0436999999999999</v>
      </c>
      <c r="L1444" s="176">
        <v>3.0731000000000002</v>
      </c>
      <c r="M1444" s="176">
        <v>3.3205</v>
      </c>
      <c r="N1444" s="176">
        <v>3.7425999999999999</v>
      </c>
      <c r="O1444" s="176"/>
      <c r="P1444" s="176"/>
      <c r="Q1444" s="176">
        <v>4.7278000000000002</v>
      </c>
      <c r="R1444" s="176"/>
      <c r="S1444" s="118"/>
    </row>
    <row r="1445" spans="1:19" x14ac:dyDescent="0.3">
      <c r="A1445" s="172" t="s">
        <v>1369</v>
      </c>
      <c r="B1445" s="172" t="s">
        <v>1383</v>
      </c>
      <c r="C1445" s="172">
        <v>146061</v>
      </c>
      <c r="D1445" s="175">
        <v>44158</v>
      </c>
      <c r="E1445" s="176">
        <v>1088.8061</v>
      </c>
      <c r="F1445" s="176">
        <v>2.7927</v>
      </c>
      <c r="G1445" s="176">
        <v>2.8166000000000002</v>
      </c>
      <c r="H1445" s="176">
        <v>2.7244000000000002</v>
      </c>
      <c r="I1445" s="176">
        <v>2.7242000000000002</v>
      </c>
      <c r="J1445" s="176">
        <v>2.8275000000000001</v>
      </c>
      <c r="K1445" s="176">
        <v>2.9765999999999999</v>
      </c>
      <c r="L1445" s="176">
        <v>3.0047999999999999</v>
      </c>
      <c r="M1445" s="176">
        <v>3.2471000000000001</v>
      </c>
      <c r="N1445" s="176">
        <v>3.6608999999999998</v>
      </c>
      <c r="O1445" s="176"/>
      <c r="P1445" s="176"/>
      <c r="Q1445" s="176">
        <v>4.6349999999999998</v>
      </c>
      <c r="R1445" s="176"/>
      <c r="S1445" s="118"/>
    </row>
    <row r="1446" spans="1:19" x14ac:dyDescent="0.3">
      <c r="A1446" s="172" t="s">
        <v>1369</v>
      </c>
      <c r="B1446" s="172" t="s">
        <v>1384</v>
      </c>
      <c r="C1446" s="172">
        <v>147570</v>
      </c>
      <c r="D1446" s="175">
        <v>44158</v>
      </c>
      <c r="E1446" s="176">
        <v>1056.3036999999999</v>
      </c>
      <c r="F1446" s="176">
        <v>2.8993000000000002</v>
      </c>
      <c r="G1446" s="176">
        <v>2.7326999999999999</v>
      </c>
      <c r="H1446" s="176">
        <v>2.7311999999999999</v>
      </c>
      <c r="I1446" s="176">
        <v>2.7797000000000001</v>
      </c>
      <c r="J1446" s="176">
        <v>2.9285000000000001</v>
      </c>
      <c r="K1446" s="176">
        <v>3.1257000000000001</v>
      </c>
      <c r="L1446" s="176">
        <v>3.1288999999999998</v>
      </c>
      <c r="M1446" s="176">
        <v>3.3632</v>
      </c>
      <c r="N1446" s="176">
        <v>3.7907999999999999</v>
      </c>
      <c r="O1446" s="176"/>
      <c r="P1446" s="176"/>
      <c r="Q1446" s="176">
        <v>4.1733000000000002</v>
      </c>
      <c r="R1446" s="176"/>
      <c r="S1446" s="118"/>
    </row>
    <row r="1447" spans="1:19" x14ac:dyDescent="0.3">
      <c r="A1447" s="172" t="s">
        <v>1369</v>
      </c>
      <c r="B1447" s="172" t="s">
        <v>1385</v>
      </c>
      <c r="C1447" s="172">
        <v>147569</v>
      </c>
      <c r="D1447" s="175">
        <v>44158</v>
      </c>
      <c r="E1447" s="176">
        <v>1055.2919999999999</v>
      </c>
      <c r="F1447" s="176">
        <v>2.8502000000000001</v>
      </c>
      <c r="G1447" s="176">
        <v>2.6846000000000001</v>
      </c>
      <c r="H1447" s="176">
        <v>2.6819000000000002</v>
      </c>
      <c r="I1447" s="176">
        <v>2.7298</v>
      </c>
      <c r="J1447" s="176">
        <v>2.8786</v>
      </c>
      <c r="K1447" s="176">
        <v>3.0754000000000001</v>
      </c>
      <c r="L1447" s="176">
        <v>3.0781999999999998</v>
      </c>
      <c r="M1447" s="176">
        <v>3.3043</v>
      </c>
      <c r="N1447" s="176">
        <v>3.7227000000000001</v>
      </c>
      <c r="O1447" s="176"/>
      <c r="P1447" s="176"/>
      <c r="Q1447" s="176">
        <v>4.0987999999999998</v>
      </c>
      <c r="R1447" s="176"/>
      <c r="S1447" s="118"/>
    </row>
    <row r="1448" spans="1:19" x14ac:dyDescent="0.3">
      <c r="A1448" s="172" t="s">
        <v>1369</v>
      </c>
      <c r="B1448" s="172" t="s">
        <v>1386</v>
      </c>
      <c r="C1448" s="172">
        <v>147213</v>
      </c>
      <c r="D1448" s="175">
        <v>44158</v>
      </c>
      <c r="E1448" s="176">
        <v>1063.4342999999999</v>
      </c>
      <c r="F1448" s="176">
        <v>2.7048000000000001</v>
      </c>
      <c r="G1448" s="176">
        <v>2.5861999999999998</v>
      </c>
      <c r="H1448" s="176">
        <v>2.5343</v>
      </c>
      <c r="I1448" s="176">
        <v>2.5150999999999999</v>
      </c>
      <c r="J1448" s="176">
        <v>2.6985000000000001</v>
      </c>
      <c r="K1448" s="176">
        <v>2.9001999999999999</v>
      </c>
      <c r="L1448" s="176">
        <v>2.89</v>
      </c>
      <c r="M1448" s="176">
        <v>2.9257</v>
      </c>
      <c r="N1448" s="176">
        <v>3.3843999999999999</v>
      </c>
      <c r="O1448" s="176"/>
      <c r="P1448" s="176"/>
      <c r="Q1448" s="176">
        <v>4.0532000000000004</v>
      </c>
      <c r="R1448" s="176"/>
      <c r="S1448" s="118"/>
    </row>
    <row r="1449" spans="1:19" x14ac:dyDescent="0.3">
      <c r="A1449" s="172" t="s">
        <v>1369</v>
      </c>
      <c r="B1449" s="172" t="s">
        <v>1387</v>
      </c>
      <c r="C1449" s="172">
        <v>147214</v>
      </c>
      <c r="D1449" s="175">
        <v>44158</v>
      </c>
      <c r="E1449" s="176">
        <v>1064.4159</v>
      </c>
      <c r="F1449" s="176">
        <v>2.7572000000000001</v>
      </c>
      <c r="G1449" s="176">
        <v>2.6364000000000001</v>
      </c>
      <c r="H1449" s="176">
        <v>2.5844</v>
      </c>
      <c r="I1449" s="176">
        <v>2.5653000000000001</v>
      </c>
      <c r="J1449" s="176">
        <v>2.7490000000000001</v>
      </c>
      <c r="K1449" s="176">
        <v>2.9510000000000001</v>
      </c>
      <c r="L1449" s="176">
        <v>2.948</v>
      </c>
      <c r="M1449" s="176">
        <v>2.9942000000000002</v>
      </c>
      <c r="N1449" s="176">
        <v>3.4493999999999998</v>
      </c>
      <c r="O1449" s="176"/>
      <c r="P1449" s="176"/>
      <c r="Q1449" s="176">
        <v>4.1153000000000004</v>
      </c>
      <c r="R1449" s="176"/>
      <c r="S1449" s="118"/>
    </row>
    <row r="1450" spans="1:19" x14ac:dyDescent="0.3">
      <c r="A1450" s="172" t="s">
        <v>1369</v>
      </c>
      <c r="B1450" s="172" t="s">
        <v>1388</v>
      </c>
      <c r="C1450" s="172">
        <v>101996</v>
      </c>
      <c r="D1450" s="175">
        <v>44158</v>
      </c>
      <c r="E1450" s="176">
        <v>3009.5025999999998</v>
      </c>
      <c r="F1450" s="176">
        <v>2.7667000000000002</v>
      </c>
      <c r="G1450" s="176">
        <v>2.5781999999999998</v>
      </c>
      <c r="H1450" s="176">
        <v>2.5206</v>
      </c>
      <c r="I1450" s="176">
        <v>2.5087000000000002</v>
      </c>
      <c r="J1450" s="176">
        <v>2.6429</v>
      </c>
      <c r="K1450" s="176">
        <v>2.8540999999999999</v>
      </c>
      <c r="L1450" s="176">
        <v>2.8694999999999999</v>
      </c>
      <c r="M1450" s="176">
        <v>2.9754999999999998</v>
      </c>
      <c r="N1450" s="176">
        <v>3.4264999999999999</v>
      </c>
      <c r="O1450" s="176">
        <v>5.0639000000000003</v>
      </c>
      <c r="P1450" s="176">
        <v>5.5122</v>
      </c>
      <c r="Q1450" s="176">
        <v>6.0328999999999997</v>
      </c>
      <c r="R1450" s="176">
        <v>4.5662000000000003</v>
      </c>
      <c r="S1450" s="118"/>
    </row>
    <row r="1451" spans="1:19" x14ac:dyDescent="0.3">
      <c r="A1451" s="172" t="s">
        <v>1369</v>
      </c>
      <c r="B1451" s="172" t="s">
        <v>1389</v>
      </c>
      <c r="C1451" s="172">
        <v>119110</v>
      </c>
      <c r="D1451" s="175">
        <v>44158</v>
      </c>
      <c r="E1451" s="176">
        <v>3026.0120000000002</v>
      </c>
      <c r="F1451" s="176">
        <v>2.8673999999999999</v>
      </c>
      <c r="G1451" s="176">
        <v>2.6783999999999999</v>
      </c>
      <c r="H1451" s="176">
        <v>2.6206999999999998</v>
      </c>
      <c r="I1451" s="176">
        <v>2.6095999999999999</v>
      </c>
      <c r="J1451" s="176">
        <v>2.7435</v>
      </c>
      <c r="K1451" s="176">
        <v>2.9552</v>
      </c>
      <c r="L1451" s="176">
        <v>2.9712999999999998</v>
      </c>
      <c r="M1451" s="176">
        <v>3.0783</v>
      </c>
      <c r="N1451" s="176">
        <v>3.5310999999999999</v>
      </c>
      <c r="O1451" s="176">
        <v>5.1559999999999997</v>
      </c>
      <c r="P1451" s="176">
        <v>5.5932000000000004</v>
      </c>
      <c r="Q1451" s="176">
        <v>6.4659000000000004</v>
      </c>
      <c r="R1451" s="176">
        <v>4.6714000000000002</v>
      </c>
      <c r="S1451" s="118"/>
    </row>
    <row r="1452" spans="1:19" x14ac:dyDescent="0.3">
      <c r="A1452" s="172" t="s">
        <v>1369</v>
      </c>
      <c r="B1452" s="172" t="s">
        <v>1390</v>
      </c>
      <c r="C1452" s="172">
        <v>147287</v>
      </c>
      <c r="D1452" s="175">
        <v>44158</v>
      </c>
      <c r="E1452" s="176">
        <v>1064.5555999999999</v>
      </c>
      <c r="F1452" s="176">
        <v>2.8734000000000002</v>
      </c>
      <c r="G1452" s="176">
        <v>2.7138</v>
      </c>
      <c r="H1452" s="176">
        <v>2.6939000000000002</v>
      </c>
      <c r="I1452" s="176">
        <v>2.7311000000000001</v>
      </c>
      <c r="J1452" s="176">
        <v>2.8906999999999998</v>
      </c>
      <c r="K1452" s="176">
        <v>3.0556000000000001</v>
      </c>
      <c r="L1452" s="176">
        <v>3.0754999999999999</v>
      </c>
      <c r="M1452" s="176">
        <v>3.2023000000000001</v>
      </c>
      <c r="N1452" s="176">
        <v>3.64</v>
      </c>
      <c r="O1452" s="176"/>
      <c r="P1452" s="176"/>
      <c r="Q1452" s="176">
        <v>4.22</v>
      </c>
      <c r="R1452" s="176"/>
      <c r="S1452" s="118"/>
    </row>
    <row r="1453" spans="1:19" x14ac:dyDescent="0.3">
      <c r="A1453" s="172" t="s">
        <v>1369</v>
      </c>
      <c r="B1453" s="172" t="s">
        <v>1391</v>
      </c>
      <c r="C1453" s="172">
        <v>147290</v>
      </c>
      <c r="D1453" s="175">
        <v>44158</v>
      </c>
      <c r="E1453" s="176">
        <v>1062.1353999999999</v>
      </c>
      <c r="F1453" s="176">
        <v>2.7219000000000002</v>
      </c>
      <c r="G1453" s="176">
        <v>2.5640999999999998</v>
      </c>
      <c r="H1453" s="176">
        <v>2.5442</v>
      </c>
      <c r="I1453" s="176">
        <v>2.5809000000000002</v>
      </c>
      <c r="J1453" s="176">
        <v>2.7402000000000002</v>
      </c>
      <c r="K1453" s="176">
        <v>2.9043999999999999</v>
      </c>
      <c r="L1453" s="176">
        <v>2.9230999999999998</v>
      </c>
      <c r="M1453" s="176">
        <v>3.0486</v>
      </c>
      <c r="N1453" s="176">
        <v>3.484</v>
      </c>
      <c r="O1453" s="176"/>
      <c r="P1453" s="176"/>
      <c r="Q1453" s="176">
        <v>4.0632999999999999</v>
      </c>
      <c r="R1453" s="176"/>
      <c r="S1453" s="118"/>
    </row>
    <row r="1454" spans="1:19" x14ac:dyDescent="0.3">
      <c r="A1454" s="172" t="s">
        <v>1369</v>
      </c>
      <c r="B1454" s="172" t="s">
        <v>1392</v>
      </c>
      <c r="C1454" s="172">
        <v>145535</v>
      </c>
      <c r="D1454" s="175">
        <v>44158</v>
      </c>
      <c r="E1454" s="176">
        <v>109.59399999999999</v>
      </c>
      <c r="F1454" s="176">
        <v>2.6979000000000002</v>
      </c>
      <c r="G1454" s="176">
        <v>2.5983000000000001</v>
      </c>
      <c r="H1454" s="176">
        <v>2.5467</v>
      </c>
      <c r="I1454" s="176">
        <v>2.5384000000000002</v>
      </c>
      <c r="J1454" s="176">
        <v>2.6962999999999999</v>
      </c>
      <c r="K1454" s="176">
        <v>2.8792</v>
      </c>
      <c r="L1454" s="176">
        <v>2.8879000000000001</v>
      </c>
      <c r="M1454" s="176">
        <v>2.9971000000000001</v>
      </c>
      <c r="N1454" s="176">
        <v>3.4424999999999999</v>
      </c>
      <c r="O1454" s="176"/>
      <c r="P1454" s="176"/>
      <c r="Q1454" s="176">
        <v>4.6207000000000003</v>
      </c>
      <c r="R1454" s="176">
        <v>4.6050000000000004</v>
      </c>
      <c r="S1454" s="118"/>
    </row>
    <row r="1455" spans="1:19" x14ac:dyDescent="0.3">
      <c r="A1455" s="172" t="s">
        <v>1369</v>
      </c>
      <c r="B1455" s="172" t="s">
        <v>1393</v>
      </c>
      <c r="C1455" s="172">
        <v>145536</v>
      </c>
      <c r="D1455" s="175">
        <v>44158</v>
      </c>
      <c r="E1455" s="176">
        <v>109.8163</v>
      </c>
      <c r="F1455" s="176">
        <v>2.7921</v>
      </c>
      <c r="G1455" s="176">
        <v>2.6928000000000001</v>
      </c>
      <c r="H1455" s="176">
        <v>2.6413000000000002</v>
      </c>
      <c r="I1455" s="176">
        <v>2.6379000000000001</v>
      </c>
      <c r="J1455" s="176">
        <v>2.7964000000000002</v>
      </c>
      <c r="K1455" s="176">
        <v>2.98</v>
      </c>
      <c r="L1455" s="176">
        <v>2.9893000000000001</v>
      </c>
      <c r="M1455" s="176">
        <v>3.0994000000000002</v>
      </c>
      <c r="N1455" s="176">
        <v>3.5459999999999998</v>
      </c>
      <c r="O1455" s="176"/>
      <c r="P1455" s="176"/>
      <c r="Q1455" s="176">
        <v>4.7252999999999998</v>
      </c>
      <c r="R1455" s="176">
        <v>4.7096</v>
      </c>
      <c r="S1455" s="118"/>
    </row>
    <row r="1456" spans="1:19" x14ac:dyDescent="0.3">
      <c r="A1456" s="172" t="s">
        <v>1369</v>
      </c>
      <c r="B1456" s="172" t="s">
        <v>1394</v>
      </c>
      <c r="C1456" s="172">
        <v>146191</v>
      </c>
      <c r="D1456" s="175">
        <v>44158</v>
      </c>
      <c r="E1456" s="176">
        <v>1086.403</v>
      </c>
      <c r="F1456" s="176">
        <v>2.819</v>
      </c>
      <c r="G1456" s="176">
        <v>2.6435</v>
      </c>
      <c r="H1456" s="176">
        <v>2.6141999999999999</v>
      </c>
      <c r="I1456" s="176">
        <v>2.6497000000000002</v>
      </c>
      <c r="J1456" s="176">
        <v>2.8165</v>
      </c>
      <c r="K1456" s="176">
        <v>3.0022000000000002</v>
      </c>
      <c r="L1456" s="176">
        <v>3.0116999999999998</v>
      </c>
      <c r="M1456" s="176">
        <v>3.0931999999999999</v>
      </c>
      <c r="N1456" s="176">
        <v>3.5514000000000001</v>
      </c>
      <c r="O1456" s="176"/>
      <c r="P1456" s="176"/>
      <c r="Q1456" s="176">
        <v>4.5831999999999997</v>
      </c>
      <c r="R1456" s="176"/>
      <c r="S1456" s="118" t="s">
        <v>1908</v>
      </c>
    </row>
    <row r="1457" spans="1:19" x14ac:dyDescent="0.3">
      <c r="A1457" s="172" t="s">
        <v>1369</v>
      </c>
      <c r="B1457" s="172" t="s">
        <v>1395</v>
      </c>
      <c r="C1457" s="172">
        <v>146187</v>
      </c>
      <c r="D1457" s="175">
        <v>44158</v>
      </c>
      <c r="E1457" s="176">
        <v>1083.8795</v>
      </c>
      <c r="F1457" s="176">
        <v>2.6909000000000001</v>
      </c>
      <c r="G1457" s="176">
        <v>2.5137999999999998</v>
      </c>
      <c r="H1457" s="176">
        <v>2.484</v>
      </c>
      <c r="I1457" s="176">
        <v>2.5194000000000001</v>
      </c>
      <c r="J1457" s="176">
        <v>2.6861000000000002</v>
      </c>
      <c r="K1457" s="176">
        <v>2.8711000000000002</v>
      </c>
      <c r="L1457" s="176">
        <v>2.8795999999999999</v>
      </c>
      <c r="M1457" s="176">
        <v>2.9592000000000001</v>
      </c>
      <c r="N1457" s="176">
        <v>3.415</v>
      </c>
      <c r="O1457" s="176"/>
      <c r="P1457" s="176"/>
      <c r="Q1457" s="176">
        <v>4.4516999999999998</v>
      </c>
      <c r="R1457" s="176"/>
      <c r="S1457" s="118" t="s">
        <v>1908</v>
      </c>
    </row>
    <row r="1458" spans="1:19" x14ac:dyDescent="0.3">
      <c r="A1458" s="172" t="s">
        <v>1369</v>
      </c>
      <c r="B1458" s="172" t="s">
        <v>1396</v>
      </c>
      <c r="C1458" s="172">
        <v>147450</v>
      </c>
      <c r="D1458" s="175">
        <v>44158</v>
      </c>
      <c r="E1458" s="176">
        <v>1056.1982</v>
      </c>
      <c r="F1458" s="176">
        <v>2.7406000000000001</v>
      </c>
      <c r="G1458" s="176">
        <v>2.665</v>
      </c>
      <c r="H1458" s="176">
        <v>2.6074999999999999</v>
      </c>
      <c r="I1458" s="176">
        <v>2.6339999999999999</v>
      </c>
      <c r="J1458" s="176">
        <v>2.7732000000000001</v>
      </c>
      <c r="K1458" s="176">
        <v>2.9319000000000002</v>
      </c>
      <c r="L1458" s="176">
        <v>2.9567000000000001</v>
      </c>
      <c r="M1458" s="176">
        <v>3.0657000000000001</v>
      </c>
      <c r="N1458" s="176">
        <v>3.5110999999999999</v>
      </c>
      <c r="O1458" s="176"/>
      <c r="P1458" s="176"/>
      <c r="Q1458" s="176">
        <v>4.0391000000000004</v>
      </c>
      <c r="R1458" s="176"/>
      <c r="S1458" s="118"/>
    </row>
    <row r="1459" spans="1:19" x14ac:dyDescent="0.3">
      <c r="A1459" s="172" t="s">
        <v>1369</v>
      </c>
      <c r="B1459" s="172" t="s">
        <v>1397</v>
      </c>
      <c r="C1459" s="172">
        <v>147454</v>
      </c>
      <c r="D1459" s="175">
        <v>44158</v>
      </c>
      <c r="E1459" s="176">
        <v>1054.7292</v>
      </c>
      <c r="F1459" s="176">
        <v>2.6372</v>
      </c>
      <c r="G1459" s="176">
        <v>2.5636999999999999</v>
      </c>
      <c r="H1459" s="176">
        <v>2.5076999999999998</v>
      </c>
      <c r="I1459" s="176">
        <v>2.5335999999999999</v>
      </c>
      <c r="J1459" s="176">
        <v>2.6726999999999999</v>
      </c>
      <c r="K1459" s="176">
        <v>2.8307000000000002</v>
      </c>
      <c r="L1459" s="176">
        <v>2.8549000000000002</v>
      </c>
      <c r="M1459" s="176">
        <v>2.9634</v>
      </c>
      <c r="N1459" s="176">
        <v>3.4070999999999998</v>
      </c>
      <c r="O1459" s="176"/>
      <c r="P1459" s="176"/>
      <c r="Q1459" s="176">
        <v>3.9342999999999999</v>
      </c>
      <c r="R1459" s="176"/>
      <c r="S1459" s="118"/>
    </row>
    <row r="1460" spans="1:19" x14ac:dyDescent="0.3">
      <c r="A1460" s="172" t="s">
        <v>1369</v>
      </c>
      <c r="B1460" s="172" t="s">
        <v>1398</v>
      </c>
      <c r="C1460" s="172">
        <v>147883</v>
      </c>
      <c r="D1460" s="175">
        <v>44158</v>
      </c>
      <c r="E1460" s="176">
        <v>1029.5265999999999</v>
      </c>
      <c r="F1460" s="176">
        <v>2.7690999999999999</v>
      </c>
      <c r="G1460" s="176">
        <v>2.7269999999999999</v>
      </c>
      <c r="H1460" s="176">
        <v>2.6562999999999999</v>
      </c>
      <c r="I1460" s="176">
        <v>2.7008000000000001</v>
      </c>
      <c r="J1460" s="176">
        <v>2.8132999999999999</v>
      </c>
      <c r="K1460" s="176">
        <v>2.9708999999999999</v>
      </c>
      <c r="L1460" s="176">
        <v>2.9904999999999999</v>
      </c>
      <c r="M1460" s="176">
        <v>3.0836999999999999</v>
      </c>
      <c r="N1460" s="176"/>
      <c r="O1460" s="176"/>
      <c r="P1460" s="176"/>
      <c r="Q1460" s="176">
        <v>3.3679000000000001</v>
      </c>
      <c r="R1460" s="176"/>
      <c r="S1460" s="118"/>
    </row>
    <row r="1461" spans="1:19" x14ac:dyDescent="0.3">
      <c r="A1461" s="172" t="s">
        <v>1369</v>
      </c>
      <c r="B1461" s="172" t="s">
        <v>1399</v>
      </c>
      <c r="C1461" s="172">
        <v>147878</v>
      </c>
      <c r="D1461" s="175">
        <v>44158</v>
      </c>
      <c r="E1461" s="176">
        <v>1028.982</v>
      </c>
      <c r="F1461" s="176">
        <v>2.7103000000000002</v>
      </c>
      <c r="G1461" s="176">
        <v>2.6669</v>
      </c>
      <c r="H1461" s="176">
        <v>2.5962999999999998</v>
      </c>
      <c r="I1461" s="176">
        <v>2.6408</v>
      </c>
      <c r="J1461" s="176">
        <v>2.7532000000000001</v>
      </c>
      <c r="K1461" s="176">
        <v>2.9104000000000001</v>
      </c>
      <c r="L1461" s="176">
        <v>2.9296000000000002</v>
      </c>
      <c r="M1461" s="176">
        <v>3.0221</v>
      </c>
      <c r="N1461" s="176"/>
      <c r="O1461" s="176"/>
      <c r="P1461" s="176"/>
      <c r="Q1461" s="176">
        <v>3.3058000000000001</v>
      </c>
      <c r="R1461" s="176"/>
      <c r="S1461" s="118"/>
    </row>
    <row r="1462" spans="1:19" x14ac:dyDescent="0.3">
      <c r="A1462" s="172" t="s">
        <v>1369</v>
      </c>
      <c r="B1462" s="172" t="s">
        <v>1400</v>
      </c>
      <c r="C1462" s="172">
        <v>147713</v>
      </c>
      <c r="D1462" s="175">
        <v>44158</v>
      </c>
      <c r="E1462" s="176">
        <v>1039.7357</v>
      </c>
      <c r="F1462" s="176">
        <v>2.7454000000000001</v>
      </c>
      <c r="G1462" s="176">
        <v>2.6076999999999999</v>
      </c>
      <c r="H1462" s="176">
        <v>2.5564</v>
      </c>
      <c r="I1462" s="176">
        <v>2.5651999999999999</v>
      </c>
      <c r="J1462" s="176">
        <v>2.7401</v>
      </c>
      <c r="K1462" s="176">
        <v>2.9333999999999998</v>
      </c>
      <c r="L1462" s="176">
        <v>2.9599000000000002</v>
      </c>
      <c r="M1462" s="176">
        <v>3.0819999999999999</v>
      </c>
      <c r="N1462" s="176">
        <v>3.5291000000000001</v>
      </c>
      <c r="O1462" s="176"/>
      <c r="P1462" s="176"/>
      <c r="Q1462" s="176">
        <v>3.6568999999999998</v>
      </c>
      <c r="R1462" s="176"/>
      <c r="S1462" s="118"/>
    </row>
    <row r="1463" spans="1:19" x14ac:dyDescent="0.3">
      <c r="A1463" s="172" t="s">
        <v>1369</v>
      </c>
      <c r="B1463" s="172" t="s">
        <v>1401</v>
      </c>
      <c r="C1463" s="172">
        <v>147714</v>
      </c>
      <c r="D1463" s="175">
        <v>44158</v>
      </c>
      <c r="E1463" s="176">
        <v>1038.6103000000001</v>
      </c>
      <c r="F1463" s="176">
        <v>2.6465000000000001</v>
      </c>
      <c r="G1463" s="176">
        <v>2.5074000000000001</v>
      </c>
      <c r="H1463" s="176">
        <v>2.4561999999999999</v>
      </c>
      <c r="I1463" s="176">
        <v>2.4651000000000001</v>
      </c>
      <c r="J1463" s="176">
        <v>2.6408</v>
      </c>
      <c r="K1463" s="176">
        <v>2.8319999999999999</v>
      </c>
      <c r="L1463" s="176">
        <v>2.859</v>
      </c>
      <c r="M1463" s="176">
        <v>2.9802</v>
      </c>
      <c r="N1463" s="176">
        <v>3.4258000000000002</v>
      </c>
      <c r="O1463" s="176"/>
      <c r="P1463" s="176"/>
      <c r="Q1463" s="176">
        <v>3.5535000000000001</v>
      </c>
      <c r="R1463" s="176"/>
      <c r="S1463" s="118"/>
    </row>
    <row r="1464" spans="1:19" x14ac:dyDescent="0.3">
      <c r="A1464" s="172" t="s">
        <v>1369</v>
      </c>
      <c r="B1464" s="172" t="s">
        <v>1402</v>
      </c>
      <c r="C1464" s="172">
        <v>147837</v>
      </c>
      <c r="D1464" s="175">
        <v>44158</v>
      </c>
      <c r="E1464" s="176">
        <v>1034.8064999999999</v>
      </c>
      <c r="F1464" s="176">
        <v>2.7831999999999999</v>
      </c>
      <c r="G1464" s="176">
        <v>2.7789000000000001</v>
      </c>
      <c r="H1464" s="176">
        <v>2.6911999999999998</v>
      </c>
      <c r="I1464" s="176">
        <v>2.7848999999999999</v>
      </c>
      <c r="J1464" s="176">
        <v>2.8769999999999998</v>
      </c>
      <c r="K1464" s="176">
        <v>3.0084</v>
      </c>
      <c r="L1464" s="176">
        <v>3.0266999999999999</v>
      </c>
      <c r="M1464" s="176">
        <v>3.1703000000000001</v>
      </c>
      <c r="N1464" s="176"/>
      <c r="O1464" s="176"/>
      <c r="P1464" s="176"/>
      <c r="Q1464" s="176">
        <v>3.5686</v>
      </c>
      <c r="R1464" s="176"/>
      <c r="S1464" s="118"/>
    </row>
    <row r="1465" spans="1:19" x14ac:dyDescent="0.3">
      <c r="A1465" s="172" t="s">
        <v>1369</v>
      </c>
      <c r="B1465" s="172" t="s">
        <v>1403</v>
      </c>
      <c r="C1465" s="172">
        <v>147836</v>
      </c>
      <c r="D1465" s="175">
        <v>44158</v>
      </c>
      <c r="E1465" s="176">
        <v>1034.1104</v>
      </c>
      <c r="F1465" s="176">
        <v>2.7145000000000001</v>
      </c>
      <c r="G1465" s="176">
        <v>2.7090000000000001</v>
      </c>
      <c r="H1465" s="176">
        <v>2.6213000000000002</v>
      </c>
      <c r="I1465" s="176">
        <v>2.7147999999999999</v>
      </c>
      <c r="J1465" s="176">
        <v>2.8069000000000002</v>
      </c>
      <c r="K1465" s="176">
        <v>2.9379</v>
      </c>
      <c r="L1465" s="176">
        <v>2.9557000000000002</v>
      </c>
      <c r="M1465" s="176">
        <v>3.0985999999999998</v>
      </c>
      <c r="N1465" s="176"/>
      <c r="O1465" s="176"/>
      <c r="P1465" s="176"/>
      <c r="Q1465" s="176">
        <v>3.4973000000000001</v>
      </c>
      <c r="R1465" s="176"/>
      <c r="S1465" s="118"/>
    </row>
    <row r="1466" spans="1:19" x14ac:dyDescent="0.3">
      <c r="A1466" s="172" t="s">
        <v>1369</v>
      </c>
      <c r="B1466" s="172" t="s">
        <v>1404</v>
      </c>
      <c r="C1466" s="172">
        <v>146141</v>
      </c>
      <c r="D1466" s="175">
        <v>44158</v>
      </c>
      <c r="E1466" s="176">
        <v>1086.3690999999999</v>
      </c>
      <c r="F1466" s="176">
        <v>2.8022999999999998</v>
      </c>
      <c r="G1466" s="176">
        <v>2.6648999999999998</v>
      </c>
      <c r="H1466" s="176">
        <v>2.6219999999999999</v>
      </c>
      <c r="I1466" s="176">
        <v>2.6358000000000001</v>
      </c>
      <c r="J1466" s="176">
        <v>2.8062</v>
      </c>
      <c r="K1466" s="176">
        <v>2.9906000000000001</v>
      </c>
      <c r="L1466" s="176">
        <v>2.9849999999999999</v>
      </c>
      <c r="M1466" s="176">
        <v>3.0979000000000001</v>
      </c>
      <c r="N1466" s="176">
        <v>3.5571999999999999</v>
      </c>
      <c r="O1466" s="176"/>
      <c r="P1466" s="176"/>
      <c r="Q1466" s="176">
        <v>4.5606999999999998</v>
      </c>
      <c r="R1466" s="176"/>
      <c r="S1466" s="118" t="s">
        <v>1908</v>
      </c>
    </row>
    <row r="1467" spans="1:19" x14ac:dyDescent="0.3">
      <c r="A1467" s="172" t="s">
        <v>1369</v>
      </c>
      <c r="B1467" s="172" t="s">
        <v>1405</v>
      </c>
      <c r="C1467" s="172">
        <v>146142</v>
      </c>
      <c r="D1467" s="175">
        <v>44158</v>
      </c>
      <c r="E1467" s="176">
        <v>1085.0157999999999</v>
      </c>
      <c r="F1467" s="176">
        <v>2.6981000000000002</v>
      </c>
      <c r="G1467" s="176">
        <v>2.5638999999999998</v>
      </c>
      <c r="H1467" s="176">
        <v>2.5213000000000001</v>
      </c>
      <c r="I1467" s="176">
        <v>2.5350999999999999</v>
      </c>
      <c r="J1467" s="176">
        <v>2.7057000000000002</v>
      </c>
      <c r="K1467" s="176">
        <v>2.8896000000000002</v>
      </c>
      <c r="L1467" s="176">
        <v>2.8832</v>
      </c>
      <c r="M1467" s="176">
        <v>3.0049999999999999</v>
      </c>
      <c r="N1467" s="176">
        <v>3.4738000000000002</v>
      </c>
      <c r="O1467" s="176"/>
      <c r="P1467" s="176"/>
      <c r="Q1467" s="176">
        <v>4.4904999999999999</v>
      </c>
      <c r="R1467" s="176"/>
      <c r="S1467" s="118" t="s">
        <v>1908</v>
      </c>
    </row>
    <row r="1468" spans="1:19" x14ac:dyDescent="0.3">
      <c r="A1468" s="172" t="s">
        <v>1369</v>
      </c>
      <c r="B1468" s="172" t="s">
        <v>1406</v>
      </c>
      <c r="C1468" s="172">
        <v>119283</v>
      </c>
      <c r="D1468" s="175">
        <v>44158</v>
      </c>
      <c r="E1468" s="176">
        <v>2647.8791666666698</v>
      </c>
      <c r="F1468" s="176">
        <v>2.7801</v>
      </c>
      <c r="G1468" s="176">
        <v>2.6917</v>
      </c>
      <c r="H1468" s="176">
        <v>2.645</v>
      </c>
      <c r="I1468" s="176">
        <v>2.6322000000000001</v>
      </c>
      <c r="J1468" s="176">
        <v>2.7978999999999998</v>
      </c>
      <c r="K1468" s="176">
        <v>2.9847000000000001</v>
      </c>
      <c r="L1468" s="176">
        <v>3.0076000000000001</v>
      </c>
      <c r="M1468" s="176">
        <v>3.1432000000000002</v>
      </c>
      <c r="N1468" s="176">
        <v>3.5992000000000002</v>
      </c>
      <c r="O1468" s="176">
        <v>5.2606000000000002</v>
      </c>
      <c r="P1468" s="176">
        <v>5.8925000000000001</v>
      </c>
      <c r="Q1468" s="176">
        <v>6.9059999999999997</v>
      </c>
      <c r="R1468" s="176">
        <v>4.7310999999999996</v>
      </c>
      <c r="S1468" s="118"/>
    </row>
    <row r="1469" spans="1:19" x14ac:dyDescent="0.3">
      <c r="A1469" s="172" t="s">
        <v>1369</v>
      </c>
      <c r="B1469" s="172" t="s">
        <v>1407</v>
      </c>
      <c r="C1469" s="172">
        <v>118058</v>
      </c>
      <c r="D1469" s="175">
        <v>44158</v>
      </c>
      <c r="E1469" s="176">
        <v>2522.5981666666698</v>
      </c>
      <c r="F1469" s="176">
        <v>2.6793999999999998</v>
      </c>
      <c r="G1469" s="176">
        <v>2.5920999999999998</v>
      </c>
      <c r="H1469" s="176">
        <v>2.5451000000000001</v>
      </c>
      <c r="I1469" s="176">
        <v>2.5322</v>
      </c>
      <c r="J1469" s="176">
        <v>2.6977000000000002</v>
      </c>
      <c r="K1469" s="176">
        <v>2.8839999999999999</v>
      </c>
      <c r="L1469" s="176">
        <v>2.9034</v>
      </c>
      <c r="M1469" s="176">
        <v>2.9365999999999999</v>
      </c>
      <c r="N1469" s="176">
        <v>3.2519999999999998</v>
      </c>
      <c r="O1469" s="176">
        <v>4.6105999999999998</v>
      </c>
      <c r="P1469" s="176">
        <v>5.1623999999999999</v>
      </c>
      <c r="Q1469" s="176">
        <v>6.8324999999999996</v>
      </c>
      <c r="R1469" s="176">
        <v>4.181</v>
      </c>
      <c r="S1469" s="118"/>
    </row>
    <row r="1470" spans="1:19" x14ac:dyDescent="0.3">
      <c r="A1470" s="172" t="s">
        <v>1369</v>
      </c>
      <c r="B1470" s="172" t="s">
        <v>1408</v>
      </c>
      <c r="C1470" s="172">
        <v>147515</v>
      </c>
      <c r="D1470" s="175">
        <v>44158</v>
      </c>
      <c r="E1470" s="176">
        <v>1055.3415</v>
      </c>
      <c r="F1470" s="176">
        <v>2.7671000000000001</v>
      </c>
      <c r="G1470" s="176">
        <v>2.5876000000000001</v>
      </c>
      <c r="H1470" s="176">
        <v>2.5813999999999999</v>
      </c>
      <c r="I1470" s="176">
        <v>2.6120999999999999</v>
      </c>
      <c r="J1470" s="176">
        <v>2.7926000000000002</v>
      </c>
      <c r="K1470" s="176">
        <v>2.9811000000000001</v>
      </c>
      <c r="L1470" s="176">
        <v>2.9984000000000002</v>
      </c>
      <c r="M1470" s="176">
        <v>3.1326999999999998</v>
      </c>
      <c r="N1470" s="176">
        <v>3.5943999999999998</v>
      </c>
      <c r="O1470" s="176"/>
      <c r="P1470" s="176"/>
      <c r="Q1470" s="176">
        <v>4.0175999999999998</v>
      </c>
      <c r="R1470" s="176"/>
      <c r="S1470" s="118" t="s">
        <v>1908</v>
      </c>
    </row>
    <row r="1471" spans="1:19" x14ac:dyDescent="0.3">
      <c r="A1471" s="172" t="s">
        <v>1369</v>
      </c>
      <c r="B1471" s="172" t="s">
        <v>1409</v>
      </c>
      <c r="C1471" s="172">
        <v>147519</v>
      </c>
      <c r="D1471" s="175">
        <v>44158</v>
      </c>
      <c r="E1471" s="176">
        <v>1053.4831999999999</v>
      </c>
      <c r="F1471" s="176">
        <v>2.6402999999999999</v>
      </c>
      <c r="G1471" s="176">
        <v>2.4581</v>
      </c>
      <c r="H1471" s="176">
        <v>2.4517000000000002</v>
      </c>
      <c r="I1471" s="176">
        <v>2.4815999999999998</v>
      </c>
      <c r="J1471" s="176">
        <v>2.6619000000000002</v>
      </c>
      <c r="K1471" s="176">
        <v>2.8498999999999999</v>
      </c>
      <c r="L1471" s="176">
        <v>2.8662999999999998</v>
      </c>
      <c r="M1471" s="176">
        <v>2.9996</v>
      </c>
      <c r="N1471" s="176">
        <v>3.4598</v>
      </c>
      <c r="O1471" s="176"/>
      <c r="P1471" s="176"/>
      <c r="Q1471" s="176">
        <v>3.8824999999999998</v>
      </c>
      <c r="R1471" s="176"/>
      <c r="S1471" s="118" t="s">
        <v>1908</v>
      </c>
    </row>
    <row r="1472" spans="1:19" x14ac:dyDescent="0.3">
      <c r="A1472" s="172" t="s">
        <v>1369</v>
      </c>
      <c r="B1472" s="172" t="s">
        <v>1410</v>
      </c>
      <c r="C1472" s="172">
        <v>147564</v>
      </c>
      <c r="D1472" s="175">
        <v>44158</v>
      </c>
      <c r="E1472" s="176">
        <v>1053.5926999999999</v>
      </c>
      <c r="F1472" s="176">
        <v>2.8062999999999998</v>
      </c>
      <c r="G1472" s="176">
        <v>2.6635</v>
      </c>
      <c r="H1472" s="176">
        <v>2.6511</v>
      </c>
      <c r="I1472" s="176">
        <v>2.6911</v>
      </c>
      <c r="J1472" s="176">
        <v>2.8538999999999999</v>
      </c>
      <c r="K1472" s="176">
        <v>3.0337999999999998</v>
      </c>
      <c r="L1472" s="176">
        <v>3.0731000000000002</v>
      </c>
      <c r="M1472" s="176">
        <v>3.1617000000000002</v>
      </c>
      <c r="N1472" s="176">
        <v>3.5716000000000001</v>
      </c>
      <c r="O1472" s="176"/>
      <c r="P1472" s="176"/>
      <c r="Q1472" s="176">
        <v>3.9737</v>
      </c>
      <c r="R1472" s="176"/>
      <c r="S1472" s="118"/>
    </row>
    <row r="1473" spans="1:19" x14ac:dyDescent="0.3">
      <c r="A1473" s="172" t="s">
        <v>1369</v>
      </c>
      <c r="B1473" s="172" t="s">
        <v>1411</v>
      </c>
      <c r="C1473" s="172">
        <v>147565</v>
      </c>
      <c r="D1473" s="175">
        <v>44158</v>
      </c>
      <c r="E1473" s="176">
        <v>1052.1570999999999</v>
      </c>
      <c r="F1473" s="176">
        <v>2.7094999999999998</v>
      </c>
      <c r="G1473" s="176">
        <v>2.5642</v>
      </c>
      <c r="H1473" s="176">
        <v>2.5510000000000002</v>
      </c>
      <c r="I1473" s="176">
        <v>2.5910000000000002</v>
      </c>
      <c r="J1473" s="176">
        <v>2.7538</v>
      </c>
      <c r="K1473" s="176">
        <v>2.9329000000000001</v>
      </c>
      <c r="L1473" s="176">
        <v>2.9714999999999998</v>
      </c>
      <c r="M1473" s="176">
        <v>3.0556999999999999</v>
      </c>
      <c r="N1473" s="176">
        <v>3.4659</v>
      </c>
      <c r="O1473" s="176"/>
      <c r="P1473" s="176"/>
      <c r="Q1473" s="176">
        <v>3.8679000000000001</v>
      </c>
      <c r="R1473" s="176"/>
      <c r="S1473" s="118"/>
    </row>
    <row r="1474" spans="1:19" x14ac:dyDescent="0.3">
      <c r="A1474" s="172" t="s">
        <v>1369</v>
      </c>
      <c r="B1474" s="172" t="s">
        <v>1412</v>
      </c>
      <c r="C1474" s="172">
        <v>147736</v>
      </c>
      <c r="D1474" s="175">
        <v>44158</v>
      </c>
      <c r="E1474" s="176">
        <v>1042.9069</v>
      </c>
      <c r="F1474" s="176">
        <v>2.8351000000000002</v>
      </c>
      <c r="G1474" s="176">
        <v>2.6838000000000002</v>
      </c>
      <c r="H1474" s="176">
        <v>2.6978</v>
      </c>
      <c r="I1474" s="176">
        <v>2.7458</v>
      </c>
      <c r="J1474" s="176">
        <v>2.9062999999999999</v>
      </c>
      <c r="K1474" s="176">
        <v>3.0832999999999999</v>
      </c>
      <c r="L1474" s="176">
        <v>3.1038999999999999</v>
      </c>
      <c r="M1474" s="176">
        <v>3.2991000000000001</v>
      </c>
      <c r="N1474" s="176">
        <v>3.7446000000000002</v>
      </c>
      <c r="O1474" s="176"/>
      <c r="P1474" s="176"/>
      <c r="Q1474" s="176">
        <v>3.8589000000000002</v>
      </c>
      <c r="R1474" s="176"/>
      <c r="S1474" s="118"/>
    </row>
    <row r="1475" spans="1:19" x14ac:dyDescent="0.3">
      <c r="A1475" s="172" t="s">
        <v>1369</v>
      </c>
      <c r="B1475" s="172" t="s">
        <v>1413</v>
      </c>
      <c r="C1475" s="172">
        <v>147739</v>
      </c>
      <c r="D1475" s="175">
        <v>44158</v>
      </c>
      <c r="E1475" s="176">
        <v>1041.7180000000001</v>
      </c>
      <c r="F1475" s="176">
        <v>2.7402000000000002</v>
      </c>
      <c r="G1475" s="176">
        <v>2.5863999999999998</v>
      </c>
      <c r="H1475" s="176">
        <v>2.5991</v>
      </c>
      <c r="I1475" s="176">
        <v>2.6465999999999998</v>
      </c>
      <c r="J1475" s="176">
        <v>2.8067000000000002</v>
      </c>
      <c r="K1475" s="176">
        <v>2.9826000000000001</v>
      </c>
      <c r="L1475" s="176">
        <v>3.0063</v>
      </c>
      <c r="M1475" s="176">
        <v>3.1974</v>
      </c>
      <c r="N1475" s="176">
        <v>3.6389</v>
      </c>
      <c r="O1475" s="176"/>
      <c r="P1475" s="176"/>
      <c r="Q1475" s="176">
        <v>3.7521</v>
      </c>
      <c r="R1475" s="176"/>
      <c r="S1475" s="118"/>
    </row>
    <row r="1476" spans="1:19" x14ac:dyDescent="0.3">
      <c r="A1476" s="172" t="s">
        <v>1369</v>
      </c>
      <c r="B1476" s="172" t="s">
        <v>1414</v>
      </c>
      <c r="C1476" s="172">
        <v>145810</v>
      </c>
      <c r="D1476" s="175">
        <v>44158</v>
      </c>
      <c r="E1476" s="176">
        <v>109.31319999999999</v>
      </c>
      <c r="F1476" s="176">
        <v>2.8050000000000002</v>
      </c>
      <c r="G1476" s="176">
        <v>2.7498</v>
      </c>
      <c r="H1476" s="176">
        <v>2.6869000000000001</v>
      </c>
      <c r="I1476" s="176">
        <v>2.7624</v>
      </c>
      <c r="J1476" s="176">
        <v>2.8559000000000001</v>
      </c>
      <c r="K1476" s="176">
        <v>3.0041000000000002</v>
      </c>
      <c r="L1476" s="176">
        <v>3.0287000000000002</v>
      </c>
      <c r="M1476" s="176">
        <v>3.1816</v>
      </c>
      <c r="N1476" s="176">
        <v>3.6347999999999998</v>
      </c>
      <c r="O1476" s="176"/>
      <c r="P1476" s="176"/>
      <c r="Q1476" s="176">
        <v>4.7112999999999996</v>
      </c>
      <c r="R1476" s="176"/>
      <c r="S1476" s="118"/>
    </row>
    <row r="1477" spans="1:19" x14ac:dyDescent="0.3">
      <c r="A1477" s="172" t="s">
        <v>1369</v>
      </c>
      <c r="B1477" s="172" t="s">
        <v>1415</v>
      </c>
      <c r="C1477" s="172">
        <v>145811</v>
      </c>
      <c r="D1477" s="175">
        <v>44158</v>
      </c>
      <c r="E1477" s="176">
        <v>109.1053</v>
      </c>
      <c r="F1477" s="176">
        <v>2.7433999999999998</v>
      </c>
      <c r="G1477" s="176">
        <v>2.6657000000000002</v>
      </c>
      <c r="H1477" s="176">
        <v>2.6011000000000002</v>
      </c>
      <c r="I1477" s="176">
        <v>2.6743000000000001</v>
      </c>
      <c r="J1477" s="176">
        <v>2.7669999999999999</v>
      </c>
      <c r="K1477" s="176">
        <v>2.9138999999999999</v>
      </c>
      <c r="L1477" s="176">
        <v>2.9338000000000002</v>
      </c>
      <c r="M1477" s="176">
        <v>3.0838000000000001</v>
      </c>
      <c r="N1477" s="176">
        <v>3.5345</v>
      </c>
      <c r="O1477" s="176"/>
      <c r="P1477" s="176"/>
      <c r="Q1477" s="176">
        <v>4.6082999999999998</v>
      </c>
      <c r="R1477" s="176"/>
      <c r="S1477" s="118"/>
    </row>
    <row r="1478" spans="1:19" x14ac:dyDescent="0.3">
      <c r="A1478" s="172" t="s">
        <v>1369</v>
      </c>
      <c r="B1478" s="172" t="s">
        <v>1416</v>
      </c>
      <c r="C1478" s="172">
        <v>147606</v>
      </c>
      <c r="D1478" s="175">
        <v>44158</v>
      </c>
      <c r="E1478" s="176">
        <v>1050.6222</v>
      </c>
      <c r="F1478" s="176">
        <v>2.9359000000000002</v>
      </c>
      <c r="G1478" s="176">
        <v>2.9420999999999999</v>
      </c>
      <c r="H1478" s="176">
        <v>2.7947000000000002</v>
      </c>
      <c r="I1478" s="176">
        <v>2.8489</v>
      </c>
      <c r="J1478" s="176">
        <v>2.9245000000000001</v>
      </c>
      <c r="K1478" s="176">
        <v>3.0518000000000001</v>
      </c>
      <c r="L1478" s="176">
        <v>3.0802</v>
      </c>
      <c r="M1478" s="176">
        <v>3.3380000000000001</v>
      </c>
      <c r="N1478" s="176">
        <v>3.7564000000000002</v>
      </c>
      <c r="O1478" s="176"/>
      <c r="P1478" s="176"/>
      <c r="Q1478" s="176">
        <v>4.05</v>
      </c>
      <c r="R1478" s="176"/>
      <c r="S1478" s="118" t="s">
        <v>1908</v>
      </c>
    </row>
    <row r="1479" spans="1:19" x14ac:dyDescent="0.3">
      <c r="A1479" s="172" t="s">
        <v>1369</v>
      </c>
      <c r="B1479" s="172" t="s">
        <v>1417</v>
      </c>
      <c r="C1479" s="172">
        <v>147600</v>
      </c>
      <c r="D1479" s="175">
        <v>44158</v>
      </c>
      <c r="E1479" s="176">
        <v>1049.2065</v>
      </c>
      <c r="F1479" s="176">
        <v>2.8355000000000001</v>
      </c>
      <c r="G1479" s="176">
        <v>2.8416999999999999</v>
      </c>
      <c r="H1479" s="176">
        <v>2.694</v>
      </c>
      <c r="I1479" s="176">
        <v>2.7482000000000002</v>
      </c>
      <c r="J1479" s="176">
        <v>2.8237999999999999</v>
      </c>
      <c r="K1479" s="176">
        <v>2.9508000000000001</v>
      </c>
      <c r="L1479" s="176">
        <v>2.9763999999999999</v>
      </c>
      <c r="M1479" s="176">
        <v>3.2305999999999999</v>
      </c>
      <c r="N1479" s="176">
        <v>3.6463000000000001</v>
      </c>
      <c r="O1479" s="176"/>
      <c r="P1479" s="176"/>
      <c r="Q1479" s="176">
        <v>3.9373</v>
      </c>
      <c r="R1479" s="176"/>
      <c r="S1479" s="118" t="s">
        <v>1908</v>
      </c>
    </row>
    <row r="1480" spans="1:19" x14ac:dyDescent="0.3">
      <c r="A1480" s="172" t="s">
        <v>1369</v>
      </c>
      <c r="B1480" s="172" t="s">
        <v>1418</v>
      </c>
      <c r="C1480" s="172">
        <v>119833</v>
      </c>
      <c r="D1480" s="175">
        <v>44158</v>
      </c>
      <c r="E1480" s="176">
        <v>3316.6529999999998</v>
      </c>
      <c r="F1480" s="176">
        <v>2.7955000000000001</v>
      </c>
      <c r="G1480" s="176">
        <v>2.6554000000000002</v>
      </c>
      <c r="H1480" s="176">
        <v>2.5954999999999999</v>
      </c>
      <c r="I1480" s="176">
        <v>2.6219000000000001</v>
      </c>
      <c r="J1480" s="176">
        <v>2.7860999999999998</v>
      </c>
      <c r="K1480" s="176">
        <v>2.9723000000000002</v>
      </c>
      <c r="L1480" s="176">
        <v>2.9996</v>
      </c>
      <c r="M1480" s="176">
        <v>3.117</v>
      </c>
      <c r="N1480" s="176">
        <v>3.5605000000000002</v>
      </c>
      <c r="O1480" s="176">
        <v>5.1959</v>
      </c>
      <c r="P1480" s="176">
        <v>5.6976000000000004</v>
      </c>
      <c r="Q1480" s="176">
        <v>6.7881999999999998</v>
      </c>
      <c r="R1480" s="176">
        <v>4.6963999999999997</v>
      </c>
      <c r="S1480" s="118"/>
    </row>
    <row r="1481" spans="1:19" x14ac:dyDescent="0.3">
      <c r="A1481" s="172" t="s">
        <v>1369</v>
      </c>
      <c r="B1481" s="172" t="s">
        <v>1419</v>
      </c>
      <c r="C1481" s="172">
        <v>101206</v>
      </c>
      <c r="D1481" s="175">
        <v>44158</v>
      </c>
      <c r="E1481" s="176">
        <v>3285.3939999999998</v>
      </c>
      <c r="F1481" s="176">
        <v>2.7242999999999999</v>
      </c>
      <c r="G1481" s="176">
        <v>2.5851000000000002</v>
      </c>
      <c r="H1481" s="176">
        <v>2.5253999999999999</v>
      </c>
      <c r="I1481" s="176">
        <v>2.5518000000000001</v>
      </c>
      <c r="J1481" s="176">
        <v>2.7159</v>
      </c>
      <c r="K1481" s="176">
        <v>2.9016999999999999</v>
      </c>
      <c r="L1481" s="176">
        <v>2.9285999999999999</v>
      </c>
      <c r="M1481" s="176">
        <v>3.0451999999999999</v>
      </c>
      <c r="N1481" s="176">
        <v>3.4878999999999998</v>
      </c>
      <c r="O1481" s="176">
        <v>5.1243999999999996</v>
      </c>
      <c r="P1481" s="176">
        <v>5.5975000000000001</v>
      </c>
      <c r="Q1481" s="176">
        <v>6.7624000000000004</v>
      </c>
      <c r="R1481" s="176">
        <v>4.6257000000000001</v>
      </c>
      <c r="S1481" s="118"/>
    </row>
    <row r="1482" spans="1:19" x14ac:dyDescent="0.3">
      <c r="A1482" s="172" t="s">
        <v>1369</v>
      </c>
      <c r="B1482" s="172" t="s">
        <v>1420</v>
      </c>
      <c r="C1482" s="172">
        <v>146963</v>
      </c>
      <c r="D1482" s="175">
        <v>44158</v>
      </c>
      <c r="E1482" s="176">
        <v>1083.0083</v>
      </c>
      <c r="F1482" s="176">
        <v>2.7604000000000002</v>
      </c>
      <c r="G1482" s="176">
        <v>2.6215000000000002</v>
      </c>
      <c r="H1482" s="176">
        <v>2.5983000000000001</v>
      </c>
      <c r="I1482" s="176">
        <v>2.6059000000000001</v>
      </c>
      <c r="J1482" s="176">
        <v>2.7723</v>
      </c>
      <c r="K1482" s="176">
        <v>2.9581</v>
      </c>
      <c r="L1482" s="176">
        <v>2.9674999999999998</v>
      </c>
      <c r="M1482" s="176">
        <v>3.1650999999999998</v>
      </c>
      <c r="N1482" s="176">
        <v>3.6230000000000002</v>
      </c>
      <c r="O1482" s="176"/>
      <c r="P1482" s="176"/>
      <c r="Q1482" s="176">
        <v>4.8545999999999996</v>
      </c>
      <c r="R1482" s="176"/>
      <c r="S1482" s="118" t="s">
        <v>1908</v>
      </c>
    </row>
    <row r="1483" spans="1:19" x14ac:dyDescent="0.3">
      <c r="A1483" s="172" t="s">
        <v>1369</v>
      </c>
      <c r="B1483" s="172" t="s">
        <v>1421</v>
      </c>
      <c r="C1483" s="172">
        <v>146959</v>
      </c>
      <c r="D1483" s="175">
        <v>44158</v>
      </c>
      <c r="E1483" s="176">
        <v>1081.1383000000001</v>
      </c>
      <c r="F1483" s="176">
        <v>2.6604999999999999</v>
      </c>
      <c r="G1483" s="176">
        <v>2.5213000000000001</v>
      </c>
      <c r="H1483" s="176">
        <v>2.4984999999999999</v>
      </c>
      <c r="I1483" s="176">
        <v>2.5057999999999998</v>
      </c>
      <c r="J1483" s="176">
        <v>2.6720999999999999</v>
      </c>
      <c r="K1483" s="176">
        <v>2.8572000000000002</v>
      </c>
      <c r="L1483" s="176">
        <v>2.8658999999999999</v>
      </c>
      <c r="M1483" s="176">
        <v>3.0596999999999999</v>
      </c>
      <c r="N1483" s="176">
        <v>3.5167999999999999</v>
      </c>
      <c r="O1483" s="176"/>
      <c r="P1483" s="176"/>
      <c r="Q1483" s="176">
        <v>4.7469000000000001</v>
      </c>
      <c r="R1483" s="176"/>
      <c r="S1483" s="118" t="s">
        <v>1908</v>
      </c>
    </row>
    <row r="1484" spans="1:19" x14ac:dyDescent="0.3">
      <c r="A1484" s="172" t="s">
        <v>1369</v>
      </c>
      <c r="B1484" s="172" t="s">
        <v>1422</v>
      </c>
      <c r="C1484" s="172">
        <v>146980</v>
      </c>
      <c r="D1484" s="175">
        <v>44158</v>
      </c>
      <c r="E1484" s="176">
        <v>1074.3133</v>
      </c>
      <c r="F1484" s="176">
        <v>2.7964000000000002</v>
      </c>
      <c r="G1484" s="176">
        <v>2.6608000000000001</v>
      </c>
      <c r="H1484" s="176">
        <v>2.6528999999999998</v>
      </c>
      <c r="I1484" s="176">
        <v>2.6756000000000002</v>
      </c>
      <c r="J1484" s="176">
        <v>2.8382000000000001</v>
      </c>
      <c r="K1484" s="176">
        <v>3.0162</v>
      </c>
      <c r="L1484" s="176">
        <v>3.0318000000000001</v>
      </c>
      <c r="M1484" s="176">
        <v>3.1431</v>
      </c>
      <c r="N1484" s="176">
        <v>3.5891999999999999</v>
      </c>
      <c r="O1484" s="176"/>
      <c r="P1484" s="176"/>
      <c r="Q1484" s="176">
        <v>4.3836000000000004</v>
      </c>
      <c r="R1484" s="176"/>
      <c r="S1484" s="118"/>
    </row>
    <row r="1485" spans="1:19" x14ac:dyDescent="0.3">
      <c r="A1485" s="172" t="s">
        <v>1369</v>
      </c>
      <c r="B1485" s="172" t="s">
        <v>1423</v>
      </c>
      <c r="C1485" s="172">
        <v>146977</v>
      </c>
      <c r="D1485" s="175">
        <v>44158</v>
      </c>
      <c r="E1485" s="176">
        <v>1072.4887000000001</v>
      </c>
      <c r="F1485" s="176">
        <v>2.6956000000000002</v>
      </c>
      <c r="G1485" s="176">
        <v>2.5587</v>
      </c>
      <c r="H1485" s="176">
        <v>2.5518000000000001</v>
      </c>
      <c r="I1485" s="176">
        <v>2.5747</v>
      </c>
      <c r="J1485" s="176">
        <v>2.7376</v>
      </c>
      <c r="K1485" s="176">
        <v>2.9152999999999998</v>
      </c>
      <c r="L1485" s="176">
        <v>2.9298000000000002</v>
      </c>
      <c r="M1485" s="176">
        <v>3.0379999999999998</v>
      </c>
      <c r="N1485" s="176">
        <v>3.4841000000000002</v>
      </c>
      <c r="O1485" s="176"/>
      <c r="P1485" s="176"/>
      <c r="Q1485" s="176">
        <v>4.2770999999999999</v>
      </c>
      <c r="R1485" s="176"/>
      <c r="S1485" s="118"/>
    </row>
    <row r="1486" spans="1:19" x14ac:dyDescent="0.3">
      <c r="A1486" s="172" t="s">
        <v>1369</v>
      </c>
      <c r="B1486" s="172" t="s">
        <v>1424</v>
      </c>
      <c r="C1486" s="172">
        <v>147003</v>
      </c>
      <c r="D1486" s="175">
        <v>44158</v>
      </c>
      <c r="E1486" s="176">
        <v>1072.4034999999999</v>
      </c>
      <c r="F1486" s="176">
        <v>2.8592</v>
      </c>
      <c r="G1486" s="176">
        <v>2.7235</v>
      </c>
      <c r="H1486" s="176">
        <v>2.6274000000000002</v>
      </c>
      <c r="I1486" s="176">
        <v>2.6804000000000001</v>
      </c>
      <c r="J1486" s="176">
        <v>2.8207</v>
      </c>
      <c r="K1486" s="176">
        <v>2.9931000000000001</v>
      </c>
      <c r="L1486" s="176">
        <v>2.9937999999999998</v>
      </c>
      <c r="M1486" s="176">
        <v>3.0649000000000002</v>
      </c>
      <c r="N1486" s="176">
        <v>3.5198</v>
      </c>
      <c r="O1486" s="176"/>
      <c r="P1486" s="176"/>
      <c r="Q1486" s="176">
        <v>4.2827000000000002</v>
      </c>
      <c r="R1486" s="176"/>
      <c r="S1486" s="118"/>
    </row>
    <row r="1487" spans="1:19" x14ac:dyDescent="0.3">
      <c r="A1487" s="172" t="s">
        <v>1369</v>
      </c>
      <c r="B1487" s="172" t="s">
        <v>1425</v>
      </c>
      <c r="C1487" s="172">
        <v>146997</v>
      </c>
      <c r="D1487" s="175">
        <v>44158</v>
      </c>
      <c r="E1487" s="176">
        <v>1070.6199999999999</v>
      </c>
      <c r="F1487" s="176">
        <v>2.7583000000000002</v>
      </c>
      <c r="G1487" s="176">
        <v>2.6223000000000001</v>
      </c>
      <c r="H1487" s="176">
        <v>2.5265</v>
      </c>
      <c r="I1487" s="176">
        <v>2.5796999999999999</v>
      </c>
      <c r="J1487" s="176">
        <v>2.7201</v>
      </c>
      <c r="K1487" s="176">
        <v>2.8923000000000001</v>
      </c>
      <c r="L1487" s="176">
        <v>2.8914</v>
      </c>
      <c r="M1487" s="176">
        <v>2.9620000000000002</v>
      </c>
      <c r="N1487" s="176">
        <v>3.4159999999999999</v>
      </c>
      <c r="O1487" s="176"/>
      <c r="P1487" s="176"/>
      <c r="Q1487" s="176">
        <v>4.1786000000000003</v>
      </c>
      <c r="R1487" s="176"/>
      <c r="S1487" s="118"/>
    </row>
    <row r="1488" spans="1:19" x14ac:dyDescent="0.3">
      <c r="A1488" s="172" t="s">
        <v>1369</v>
      </c>
      <c r="B1488" s="172" t="s">
        <v>1426</v>
      </c>
      <c r="C1488" s="172">
        <v>120785</v>
      </c>
      <c r="D1488" s="175">
        <v>44158</v>
      </c>
      <c r="E1488" s="176">
        <v>2787.9837000000002</v>
      </c>
      <c r="F1488" s="176">
        <v>2.7927</v>
      </c>
      <c r="G1488" s="176">
        <v>2.7408000000000001</v>
      </c>
      <c r="H1488" s="176">
        <v>2.6680000000000001</v>
      </c>
      <c r="I1488" s="176">
        <v>2.6484999999999999</v>
      </c>
      <c r="J1488" s="176">
        <v>2.8296000000000001</v>
      </c>
      <c r="K1488" s="176">
        <v>3.0087000000000002</v>
      </c>
      <c r="L1488" s="176">
        <v>3.0318999999999998</v>
      </c>
      <c r="M1488" s="176">
        <v>3.1720000000000002</v>
      </c>
      <c r="N1488" s="176">
        <v>3.6114999999999999</v>
      </c>
      <c r="O1488" s="176">
        <v>5.0330000000000004</v>
      </c>
      <c r="P1488" s="176">
        <v>5.9135999999999997</v>
      </c>
      <c r="Q1488" s="176">
        <v>6.8983999999999996</v>
      </c>
      <c r="R1488" s="176">
        <v>4.7361000000000004</v>
      </c>
      <c r="S1488" s="118"/>
    </row>
    <row r="1489" spans="1:19" x14ac:dyDescent="0.3">
      <c r="A1489" s="172" t="s">
        <v>1369</v>
      </c>
      <c r="B1489" s="172" t="s">
        <v>1427</v>
      </c>
      <c r="C1489" s="172">
        <v>100814</v>
      </c>
      <c r="D1489" s="175">
        <v>44158</v>
      </c>
      <c r="E1489" s="176">
        <v>2764.8501000000001</v>
      </c>
      <c r="F1489" s="176">
        <v>2.7315999999999998</v>
      </c>
      <c r="G1489" s="176">
        <v>2.6804999999999999</v>
      </c>
      <c r="H1489" s="176">
        <v>2.6080000000000001</v>
      </c>
      <c r="I1489" s="176">
        <v>2.5884</v>
      </c>
      <c r="J1489" s="176">
        <v>2.7692000000000001</v>
      </c>
      <c r="K1489" s="176">
        <v>2.9535</v>
      </c>
      <c r="L1489" s="176">
        <v>2.9738000000000002</v>
      </c>
      <c r="M1489" s="176">
        <v>3.1073</v>
      </c>
      <c r="N1489" s="176">
        <v>3.5430999999999999</v>
      </c>
      <c r="O1489" s="176">
        <v>4.9508999999999999</v>
      </c>
      <c r="P1489" s="176">
        <v>5.7911000000000001</v>
      </c>
      <c r="Q1489" s="176">
        <v>6.1760999999999999</v>
      </c>
      <c r="R1489" s="176">
        <v>4.6616</v>
      </c>
      <c r="S1489" s="118"/>
    </row>
    <row r="1490" spans="1:19" x14ac:dyDescent="0.3">
      <c r="A1490" s="172" t="s">
        <v>1369</v>
      </c>
      <c r="B1490" s="172" t="s">
        <v>1428</v>
      </c>
      <c r="C1490" s="172">
        <v>147593</v>
      </c>
      <c r="D1490" s="175">
        <v>44158</v>
      </c>
      <c r="E1490" s="176">
        <v>1048.3331000000001</v>
      </c>
      <c r="F1490" s="176">
        <v>2.702</v>
      </c>
      <c r="G1490" s="176">
        <v>2.5329000000000002</v>
      </c>
      <c r="H1490" s="176">
        <v>2.5021</v>
      </c>
      <c r="I1490" s="176">
        <v>2.5065</v>
      </c>
      <c r="J1490" s="176">
        <v>2.7006999999999999</v>
      </c>
      <c r="K1490" s="176">
        <v>2.8856000000000002</v>
      </c>
      <c r="L1490" s="176">
        <v>2.8658999999999999</v>
      </c>
      <c r="M1490" s="176">
        <v>2.9923000000000002</v>
      </c>
      <c r="N1490" s="176">
        <v>3.4550999999999998</v>
      </c>
      <c r="O1490" s="176"/>
      <c r="P1490" s="176"/>
      <c r="Q1490" s="176">
        <v>3.8332999999999999</v>
      </c>
      <c r="R1490" s="176"/>
      <c r="S1490" s="118"/>
    </row>
    <row r="1491" spans="1:19" x14ac:dyDescent="0.3">
      <c r="A1491" s="172" t="s">
        <v>1369</v>
      </c>
      <c r="B1491" s="172" t="s">
        <v>1429</v>
      </c>
      <c r="C1491" s="172">
        <v>147590</v>
      </c>
      <c r="D1491" s="175">
        <v>44158</v>
      </c>
      <c r="E1491" s="176">
        <v>1047.5659000000001</v>
      </c>
      <c r="F1491" s="176">
        <v>2.5263</v>
      </c>
      <c r="G1491" s="176">
        <v>2.4243999999999999</v>
      </c>
      <c r="H1491" s="176">
        <v>2.4137</v>
      </c>
      <c r="I1491" s="176">
        <v>2.4266000000000001</v>
      </c>
      <c r="J1491" s="176">
        <v>2.6299000000000001</v>
      </c>
      <c r="K1491" s="176">
        <v>2.8273999999999999</v>
      </c>
      <c r="L1491" s="176">
        <v>2.8048999999999999</v>
      </c>
      <c r="M1491" s="176">
        <v>2.9308000000000001</v>
      </c>
      <c r="N1491" s="176">
        <v>3.3932000000000002</v>
      </c>
      <c r="O1491" s="176"/>
      <c r="P1491" s="176"/>
      <c r="Q1491" s="176">
        <v>3.7728000000000002</v>
      </c>
      <c r="R1491" s="176"/>
      <c r="S1491" s="118"/>
    </row>
    <row r="1492" spans="1:19" x14ac:dyDescent="0.3">
      <c r="A1492" s="177" t="s">
        <v>27</v>
      </c>
      <c r="B1492" s="172"/>
      <c r="C1492" s="172"/>
      <c r="D1492" s="172"/>
      <c r="E1492" s="172"/>
      <c r="F1492" s="178">
        <v>2.7649966666666663</v>
      </c>
      <c r="G1492" s="178">
        <v>2.6758999999999999</v>
      </c>
      <c r="H1492" s="178">
        <v>2.6216750000000002</v>
      </c>
      <c r="I1492" s="178">
        <v>2.6488033333333334</v>
      </c>
      <c r="J1492" s="178">
        <v>2.7894333333333337</v>
      </c>
      <c r="K1492" s="178">
        <v>2.9599433333333338</v>
      </c>
      <c r="L1492" s="178">
        <v>2.9762933333333335</v>
      </c>
      <c r="M1492" s="178">
        <v>3.1171316666666655</v>
      </c>
      <c r="N1492" s="178">
        <v>3.548777777777778</v>
      </c>
      <c r="O1492" s="178">
        <v>5.0494124999999999</v>
      </c>
      <c r="P1492" s="178">
        <v>5.6450125</v>
      </c>
      <c r="Q1492" s="178">
        <v>4.4809850000000022</v>
      </c>
      <c r="R1492" s="178">
        <v>4.6243333333333334</v>
      </c>
      <c r="S1492" s="118"/>
    </row>
    <row r="1493" spans="1:19" x14ac:dyDescent="0.3">
      <c r="A1493" s="177" t="s">
        <v>408</v>
      </c>
      <c r="B1493" s="172"/>
      <c r="C1493" s="172"/>
      <c r="D1493" s="172"/>
      <c r="E1493" s="172"/>
      <c r="F1493" s="178">
        <v>2.7593500000000004</v>
      </c>
      <c r="G1493" s="178">
        <v>2.6653500000000001</v>
      </c>
      <c r="H1493" s="178">
        <v>2.6174499999999998</v>
      </c>
      <c r="I1493" s="178">
        <v>2.6368499999999999</v>
      </c>
      <c r="J1493" s="178">
        <v>2.7945000000000002</v>
      </c>
      <c r="K1493" s="178">
        <v>2.9603999999999999</v>
      </c>
      <c r="L1493" s="178">
        <v>2.9809999999999999</v>
      </c>
      <c r="M1493" s="178">
        <v>3.0990000000000002</v>
      </c>
      <c r="N1493" s="178">
        <v>3.5487000000000002</v>
      </c>
      <c r="O1493" s="178">
        <v>5.09415</v>
      </c>
      <c r="P1493" s="178">
        <v>5.6475500000000007</v>
      </c>
      <c r="Q1493" s="178">
        <v>4.2504999999999997</v>
      </c>
      <c r="R1493" s="178">
        <v>4.6665000000000001</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1430</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1431</v>
      </c>
      <c r="B1496" s="172" t="s">
        <v>1432</v>
      </c>
      <c r="C1496" s="172">
        <v>100058</v>
      </c>
      <c r="D1496" s="175">
        <v>44158</v>
      </c>
      <c r="E1496" s="176">
        <v>63.264000000000003</v>
      </c>
      <c r="F1496" s="176">
        <v>-4.8444000000000003</v>
      </c>
      <c r="G1496" s="176">
        <v>-4.8444000000000003</v>
      </c>
      <c r="H1496" s="176">
        <v>4.1588000000000003</v>
      </c>
      <c r="I1496" s="176">
        <v>3.6688000000000001</v>
      </c>
      <c r="J1496" s="176">
        <v>3.5224000000000002</v>
      </c>
      <c r="K1496" s="176">
        <v>10.638</v>
      </c>
      <c r="L1496" s="176">
        <v>5.3977000000000004</v>
      </c>
      <c r="M1496" s="176">
        <v>11.4603</v>
      </c>
      <c r="N1496" s="176">
        <v>11.382300000000001</v>
      </c>
      <c r="O1496" s="176">
        <v>9.1713000000000005</v>
      </c>
      <c r="P1496" s="176">
        <v>9.8521999999999998</v>
      </c>
      <c r="Q1496" s="176">
        <v>9.1209000000000007</v>
      </c>
      <c r="R1496" s="176">
        <v>12.6709</v>
      </c>
      <c r="S1496" s="118"/>
    </row>
    <row r="1497" spans="1:19" x14ac:dyDescent="0.3">
      <c r="A1497" s="172" t="s">
        <v>1431</v>
      </c>
      <c r="B1497" s="172" t="s">
        <v>1433</v>
      </c>
      <c r="C1497" s="172"/>
      <c r="D1497" s="175">
        <v>44158</v>
      </c>
      <c r="E1497" s="176">
        <v>65.973200000000006</v>
      </c>
      <c r="F1497" s="176">
        <v>-4.2586000000000004</v>
      </c>
      <c r="G1497" s="176">
        <v>-4.2586000000000004</v>
      </c>
      <c r="H1497" s="176">
        <v>4.7587000000000002</v>
      </c>
      <c r="I1497" s="176">
        <v>4.2670000000000003</v>
      </c>
      <c r="J1497" s="176">
        <v>4.1245000000000003</v>
      </c>
      <c r="K1497" s="176">
        <v>11.255000000000001</v>
      </c>
      <c r="L1497" s="176">
        <v>6.0152999999999999</v>
      </c>
      <c r="M1497" s="176">
        <v>12.111599999999999</v>
      </c>
      <c r="N1497" s="176">
        <v>12.0505</v>
      </c>
      <c r="O1497" s="176">
        <v>9.8170999999999999</v>
      </c>
      <c r="P1497" s="176">
        <v>10.453900000000001</v>
      </c>
      <c r="Q1497" s="176">
        <v>10.4137</v>
      </c>
      <c r="R1497" s="176">
        <v>13.347300000000001</v>
      </c>
      <c r="S1497" s="118"/>
    </row>
    <row r="1498" spans="1:19" x14ac:dyDescent="0.3">
      <c r="A1498" s="172" t="s">
        <v>1431</v>
      </c>
      <c r="B1498" s="172" t="s">
        <v>1434</v>
      </c>
      <c r="C1498" s="172">
        <v>120447</v>
      </c>
      <c r="D1498" s="175">
        <v>44158</v>
      </c>
      <c r="E1498" s="176">
        <v>20.549399999999999</v>
      </c>
      <c r="F1498" s="176">
        <v>-7.1597999999999997</v>
      </c>
      <c r="G1498" s="176">
        <v>-7.1597999999999997</v>
      </c>
      <c r="H1498" s="176">
        <v>4.4459</v>
      </c>
      <c r="I1498" s="176">
        <v>1.9426000000000001</v>
      </c>
      <c r="J1498" s="176">
        <v>7.8966000000000003</v>
      </c>
      <c r="K1498" s="176">
        <v>12.9537</v>
      </c>
      <c r="L1498" s="176">
        <v>7.6734</v>
      </c>
      <c r="M1498" s="176">
        <v>13.259</v>
      </c>
      <c r="N1498" s="176">
        <v>13.239699999999999</v>
      </c>
      <c r="O1498" s="176">
        <v>9.9451000000000001</v>
      </c>
      <c r="P1498" s="176">
        <v>9.4542000000000002</v>
      </c>
      <c r="Q1498" s="176">
        <v>8.6311</v>
      </c>
      <c r="R1498" s="176">
        <v>14.0268</v>
      </c>
      <c r="S1498" s="118"/>
    </row>
    <row r="1499" spans="1:19" x14ac:dyDescent="0.3">
      <c r="A1499" s="172" t="s">
        <v>1431</v>
      </c>
      <c r="B1499" s="172" t="s">
        <v>1435</v>
      </c>
      <c r="C1499" s="172">
        <v>116471</v>
      </c>
      <c r="D1499" s="175">
        <v>44158</v>
      </c>
      <c r="E1499" s="176">
        <v>19.744</v>
      </c>
      <c r="F1499" s="176">
        <v>-7.7594000000000003</v>
      </c>
      <c r="G1499" s="176">
        <v>-7.7594000000000003</v>
      </c>
      <c r="H1499" s="176">
        <v>3.8492999999999999</v>
      </c>
      <c r="I1499" s="176">
        <v>1.3475999999999999</v>
      </c>
      <c r="J1499" s="176">
        <v>7.2965</v>
      </c>
      <c r="K1499" s="176">
        <v>12.3498</v>
      </c>
      <c r="L1499" s="176">
        <v>7.1307999999999998</v>
      </c>
      <c r="M1499" s="176">
        <v>12.711600000000001</v>
      </c>
      <c r="N1499" s="176">
        <v>12.6876</v>
      </c>
      <c r="O1499" s="176">
        <v>9.4078999999999997</v>
      </c>
      <c r="P1499" s="176">
        <v>8.9072999999999993</v>
      </c>
      <c r="Q1499" s="176">
        <v>7.9981</v>
      </c>
      <c r="R1499" s="176">
        <v>13.491400000000001</v>
      </c>
      <c r="S1499" s="118"/>
    </row>
    <row r="1500" spans="1:19" x14ac:dyDescent="0.3">
      <c r="A1500" s="172" t="s">
        <v>1431</v>
      </c>
      <c r="B1500" s="172" t="s">
        <v>1436</v>
      </c>
      <c r="C1500" s="172">
        <v>101187</v>
      </c>
      <c r="D1500" s="175">
        <v>44158</v>
      </c>
      <c r="E1500" s="176">
        <v>33.3626</v>
      </c>
      <c r="F1500" s="176">
        <v>5.1077000000000004</v>
      </c>
      <c r="G1500" s="176">
        <v>5.1077000000000004</v>
      </c>
      <c r="H1500" s="176">
        <v>11.105399999999999</v>
      </c>
      <c r="I1500" s="176">
        <v>9.0729000000000006</v>
      </c>
      <c r="J1500" s="176">
        <v>5.9305000000000003</v>
      </c>
      <c r="K1500" s="176">
        <v>9.5471000000000004</v>
      </c>
      <c r="L1500" s="176">
        <v>5.8327999999999998</v>
      </c>
      <c r="M1500" s="176">
        <v>9.5143000000000004</v>
      </c>
      <c r="N1500" s="176">
        <v>9.3558000000000003</v>
      </c>
      <c r="O1500" s="176">
        <v>7.8250000000000002</v>
      </c>
      <c r="P1500" s="176">
        <v>7.8695000000000004</v>
      </c>
      <c r="Q1500" s="176">
        <v>6.6586999999999996</v>
      </c>
      <c r="R1500" s="176">
        <v>10.463699999999999</v>
      </c>
      <c r="S1500" s="118"/>
    </row>
    <row r="1501" spans="1:19" x14ac:dyDescent="0.3">
      <c r="A1501" s="172" t="s">
        <v>1431</v>
      </c>
      <c r="B1501" s="172" t="s">
        <v>1437</v>
      </c>
      <c r="C1501" s="172">
        <v>119341</v>
      </c>
      <c r="D1501" s="175">
        <v>44158</v>
      </c>
      <c r="E1501" s="176">
        <v>35.724299999999999</v>
      </c>
      <c r="F1501" s="176">
        <v>5.9287999999999998</v>
      </c>
      <c r="G1501" s="176">
        <v>5.9287999999999998</v>
      </c>
      <c r="H1501" s="176">
        <v>11.9008</v>
      </c>
      <c r="I1501" s="176">
        <v>9.8602000000000007</v>
      </c>
      <c r="J1501" s="176">
        <v>6.7154999999999996</v>
      </c>
      <c r="K1501" s="176">
        <v>10.3477</v>
      </c>
      <c r="L1501" s="176">
        <v>6.6337999999999999</v>
      </c>
      <c r="M1501" s="176">
        <v>10.3604</v>
      </c>
      <c r="N1501" s="176">
        <v>10.226599999999999</v>
      </c>
      <c r="O1501" s="176">
        <v>8.6808999999999994</v>
      </c>
      <c r="P1501" s="176">
        <v>8.7085000000000008</v>
      </c>
      <c r="Q1501" s="176">
        <v>9.0585000000000004</v>
      </c>
      <c r="R1501" s="176">
        <v>11.312799999999999</v>
      </c>
      <c r="S1501" s="118"/>
    </row>
    <row r="1502" spans="1:19" x14ac:dyDescent="0.3">
      <c r="A1502" s="172" t="s">
        <v>1431</v>
      </c>
      <c r="B1502" s="172" t="s">
        <v>1438</v>
      </c>
      <c r="C1502" s="172">
        <v>118299</v>
      </c>
      <c r="D1502" s="175">
        <v>44158</v>
      </c>
      <c r="E1502" s="176">
        <v>62.680399999999999</v>
      </c>
      <c r="F1502" s="176">
        <v>1.7278</v>
      </c>
      <c r="G1502" s="176">
        <v>1.7278</v>
      </c>
      <c r="H1502" s="176">
        <v>10.8985</v>
      </c>
      <c r="I1502" s="176">
        <v>8.0943000000000005</v>
      </c>
      <c r="J1502" s="176">
        <v>5.8350999999999997</v>
      </c>
      <c r="K1502" s="176">
        <v>11.5534</v>
      </c>
      <c r="L1502" s="176">
        <v>5.9093999999999998</v>
      </c>
      <c r="M1502" s="176">
        <v>10.510199999999999</v>
      </c>
      <c r="N1502" s="176">
        <v>10.5961</v>
      </c>
      <c r="O1502" s="176">
        <v>8.4960000000000004</v>
      </c>
      <c r="P1502" s="176">
        <v>9.5902999999999992</v>
      </c>
      <c r="Q1502" s="176">
        <v>9.5678000000000001</v>
      </c>
      <c r="R1502" s="176">
        <v>11.417</v>
      </c>
      <c r="S1502" s="118"/>
    </row>
    <row r="1503" spans="1:19" x14ac:dyDescent="0.3">
      <c r="A1503" s="172" t="s">
        <v>1431</v>
      </c>
      <c r="B1503" s="172" t="s">
        <v>1439</v>
      </c>
      <c r="C1503" s="172">
        <v>100597</v>
      </c>
      <c r="D1503" s="175">
        <v>44158</v>
      </c>
      <c r="E1503" s="176">
        <v>60.132899999999999</v>
      </c>
      <c r="F1503" s="176">
        <v>0.91059999999999997</v>
      </c>
      <c r="G1503" s="176">
        <v>0.91059999999999997</v>
      </c>
      <c r="H1503" s="176">
        <v>10.091699999999999</v>
      </c>
      <c r="I1503" s="176">
        <v>7.2824999999999998</v>
      </c>
      <c r="J1503" s="176">
        <v>5.0260999999999996</v>
      </c>
      <c r="K1503" s="176">
        <v>10.764799999999999</v>
      </c>
      <c r="L1503" s="176">
        <v>5.1673</v>
      </c>
      <c r="M1503" s="176">
        <v>9.7783999999999995</v>
      </c>
      <c r="N1503" s="176">
        <v>9.8538999999999994</v>
      </c>
      <c r="O1503" s="176">
        <v>7.7980999999999998</v>
      </c>
      <c r="P1503" s="176">
        <v>8.9098000000000006</v>
      </c>
      <c r="Q1503" s="176">
        <v>8.9548000000000005</v>
      </c>
      <c r="R1503" s="176">
        <v>10.6807</v>
      </c>
      <c r="S1503" s="118"/>
    </row>
    <row r="1504" spans="1:19" x14ac:dyDescent="0.3">
      <c r="A1504" s="172" t="s">
        <v>1431</v>
      </c>
      <c r="B1504" s="172" t="s">
        <v>1440</v>
      </c>
      <c r="C1504" s="172">
        <v>119099</v>
      </c>
      <c r="D1504" s="175">
        <v>44158</v>
      </c>
      <c r="E1504" s="176">
        <v>76.426100000000005</v>
      </c>
      <c r="F1504" s="176">
        <v>8.3954000000000004</v>
      </c>
      <c r="G1504" s="176">
        <v>8.3954000000000004</v>
      </c>
      <c r="H1504" s="176">
        <v>8.4392999999999994</v>
      </c>
      <c r="I1504" s="176">
        <v>5.3360000000000003</v>
      </c>
      <c r="J1504" s="176">
        <v>9.9383999999999997</v>
      </c>
      <c r="K1504" s="176">
        <v>13.6995</v>
      </c>
      <c r="L1504" s="176">
        <v>7.1924000000000001</v>
      </c>
      <c r="M1504" s="176">
        <v>12.9945</v>
      </c>
      <c r="N1504" s="176">
        <v>13.602499999999999</v>
      </c>
      <c r="O1504" s="176">
        <v>10.9876</v>
      </c>
      <c r="P1504" s="176">
        <v>10.452400000000001</v>
      </c>
      <c r="Q1504" s="176">
        <v>9.4732000000000003</v>
      </c>
      <c r="R1504" s="176">
        <v>14.5319</v>
      </c>
      <c r="S1504" s="118"/>
    </row>
    <row r="1505" spans="1:19" x14ac:dyDescent="0.3">
      <c r="A1505" s="172" t="s">
        <v>1431</v>
      </c>
      <c r="B1505" s="172" t="s">
        <v>1441</v>
      </c>
      <c r="C1505" s="172">
        <v>100084</v>
      </c>
      <c r="D1505" s="175">
        <v>44158</v>
      </c>
      <c r="E1505" s="176">
        <v>73.596800000000002</v>
      </c>
      <c r="F1505" s="176">
        <v>7.8574999999999999</v>
      </c>
      <c r="G1505" s="176">
        <v>7.8574999999999999</v>
      </c>
      <c r="H1505" s="176">
        <v>7.9076000000000004</v>
      </c>
      <c r="I1505" s="176">
        <v>4.8052999999999999</v>
      </c>
      <c r="J1505" s="176">
        <v>9.4031000000000002</v>
      </c>
      <c r="K1505" s="176">
        <v>13.1913</v>
      </c>
      <c r="L1505" s="176">
        <v>6.67</v>
      </c>
      <c r="M1505" s="176">
        <v>12.4033</v>
      </c>
      <c r="N1505" s="176">
        <v>12.9551</v>
      </c>
      <c r="O1505" s="176">
        <v>10.244999999999999</v>
      </c>
      <c r="P1505" s="176">
        <v>9.7844999999999995</v>
      </c>
      <c r="Q1505" s="176">
        <v>9.8901000000000003</v>
      </c>
      <c r="R1505" s="176">
        <v>13.8567</v>
      </c>
      <c r="S1505" s="118"/>
    </row>
    <row r="1506" spans="1:19" x14ac:dyDescent="0.3">
      <c r="A1506" s="172" t="s">
        <v>1431</v>
      </c>
      <c r="B1506" s="172" t="s">
        <v>1442</v>
      </c>
      <c r="C1506" s="172">
        <v>140298</v>
      </c>
      <c r="D1506" s="175">
        <v>44158</v>
      </c>
      <c r="E1506" s="176">
        <v>19.459299999999999</v>
      </c>
      <c r="F1506" s="176">
        <v>-15.1119</v>
      </c>
      <c r="G1506" s="176">
        <v>-15.1119</v>
      </c>
      <c r="H1506" s="176">
        <v>13.120699999999999</v>
      </c>
      <c r="I1506" s="176">
        <v>11.2355</v>
      </c>
      <c r="J1506" s="176">
        <v>16.5791</v>
      </c>
      <c r="K1506" s="176">
        <v>16.366</v>
      </c>
      <c r="L1506" s="176">
        <v>9.2849000000000004</v>
      </c>
      <c r="M1506" s="176">
        <v>14.444599999999999</v>
      </c>
      <c r="N1506" s="176">
        <v>13.128</v>
      </c>
      <c r="O1506" s="176">
        <v>10.6157</v>
      </c>
      <c r="P1506" s="176">
        <v>9.7622</v>
      </c>
      <c r="Q1506" s="176">
        <v>10.3161</v>
      </c>
      <c r="R1506" s="176">
        <v>13.505000000000001</v>
      </c>
      <c r="S1506" s="118"/>
    </row>
    <row r="1507" spans="1:19" x14ac:dyDescent="0.3">
      <c r="A1507" s="172" t="s">
        <v>1431</v>
      </c>
      <c r="B1507" s="172" t="s">
        <v>1443</v>
      </c>
      <c r="C1507" s="172">
        <v>140297</v>
      </c>
      <c r="D1507" s="175">
        <v>44158</v>
      </c>
      <c r="E1507" s="176">
        <v>18.857099999999999</v>
      </c>
      <c r="F1507" s="176">
        <v>-15.5296</v>
      </c>
      <c r="G1507" s="176">
        <v>-15.5296</v>
      </c>
      <c r="H1507" s="176">
        <v>12.664</v>
      </c>
      <c r="I1507" s="176">
        <v>10.773099999999999</v>
      </c>
      <c r="J1507" s="176">
        <v>16.1081</v>
      </c>
      <c r="K1507" s="176">
        <v>15.8736</v>
      </c>
      <c r="L1507" s="176">
        <v>8.7764000000000006</v>
      </c>
      <c r="M1507" s="176">
        <v>13.9779</v>
      </c>
      <c r="N1507" s="176">
        <v>12.632300000000001</v>
      </c>
      <c r="O1507" s="176">
        <v>10.1027</v>
      </c>
      <c r="P1507" s="176">
        <v>9.2379999999999995</v>
      </c>
      <c r="Q1507" s="176">
        <v>9.8058999999999994</v>
      </c>
      <c r="R1507" s="176">
        <v>12.9855</v>
      </c>
      <c r="S1507" s="118"/>
    </row>
    <row r="1508" spans="1:19" x14ac:dyDescent="0.3">
      <c r="A1508" s="172" t="s">
        <v>1431</v>
      </c>
      <c r="B1508" s="172" t="s">
        <v>1444</v>
      </c>
      <c r="C1508" s="172">
        <v>100493</v>
      </c>
      <c r="D1508" s="175">
        <v>44158</v>
      </c>
      <c r="E1508" s="176">
        <v>47.3172</v>
      </c>
      <c r="F1508" s="176">
        <v>-2.7250000000000001</v>
      </c>
      <c r="G1508" s="176">
        <v>-2.7250000000000001</v>
      </c>
      <c r="H1508" s="176">
        <v>6.6769999999999996</v>
      </c>
      <c r="I1508" s="176">
        <v>5.3334999999999999</v>
      </c>
      <c r="J1508" s="176">
        <v>2.0165000000000002</v>
      </c>
      <c r="K1508" s="176">
        <v>7.2126999999999999</v>
      </c>
      <c r="L1508" s="176">
        <v>2.4342999999999999</v>
      </c>
      <c r="M1508" s="176">
        <v>6.3852000000000002</v>
      </c>
      <c r="N1508" s="176">
        <v>7.8510999999999997</v>
      </c>
      <c r="O1508" s="176">
        <v>6.0921000000000003</v>
      </c>
      <c r="P1508" s="176">
        <v>6.9481999999999999</v>
      </c>
      <c r="Q1508" s="176">
        <v>8.5358999999999998</v>
      </c>
      <c r="R1508" s="176">
        <v>9.718</v>
      </c>
      <c r="S1508" s="118"/>
    </row>
    <row r="1509" spans="1:19" x14ac:dyDescent="0.3">
      <c r="A1509" s="172" t="s">
        <v>1431</v>
      </c>
      <c r="B1509" s="172" t="s">
        <v>1445</v>
      </c>
      <c r="C1509" s="172">
        <v>118498</v>
      </c>
      <c r="D1509" s="175">
        <v>44158</v>
      </c>
      <c r="E1509" s="176">
        <v>50.716200000000001</v>
      </c>
      <c r="F1509" s="176">
        <v>-2.3026</v>
      </c>
      <c r="G1509" s="176">
        <v>-2.3026</v>
      </c>
      <c r="H1509" s="176">
        <v>7.1317000000000004</v>
      </c>
      <c r="I1509" s="176">
        <v>5.7858000000000001</v>
      </c>
      <c r="J1509" s="176">
        <v>2.4729999999999999</v>
      </c>
      <c r="K1509" s="176">
        <v>7.6821000000000002</v>
      </c>
      <c r="L1509" s="176">
        <v>2.9201999999999999</v>
      </c>
      <c r="M1509" s="176">
        <v>6.9204999999999997</v>
      </c>
      <c r="N1509" s="176">
        <v>8.4062000000000001</v>
      </c>
      <c r="O1509" s="176">
        <v>6.8467000000000002</v>
      </c>
      <c r="P1509" s="176">
        <v>7.8296000000000001</v>
      </c>
      <c r="Q1509" s="176">
        <v>8.3976000000000006</v>
      </c>
      <c r="R1509" s="176">
        <v>10.36</v>
      </c>
      <c r="S1509" s="118"/>
    </row>
    <row r="1510" spans="1:19" x14ac:dyDescent="0.3">
      <c r="A1510" s="172" t="s">
        <v>1431</v>
      </c>
      <c r="B1510" s="172" t="s">
        <v>1446</v>
      </c>
      <c r="C1510" s="172">
        <v>101083</v>
      </c>
      <c r="D1510" s="175">
        <v>44158</v>
      </c>
      <c r="E1510" s="176">
        <v>43.599800000000002</v>
      </c>
      <c r="F1510" s="176">
        <v>-1.2277</v>
      </c>
      <c r="G1510" s="176">
        <v>-1.2277</v>
      </c>
      <c r="H1510" s="176">
        <v>8.3488000000000007</v>
      </c>
      <c r="I1510" s="176">
        <v>6.9850000000000003</v>
      </c>
      <c r="J1510" s="176">
        <v>4.6033999999999997</v>
      </c>
      <c r="K1510" s="176">
        <v>10.6876</v>
      </c>
      <c r="L1510" s="176">
        <v>6.6971999999999996</v>
      </c>
      <c r="M1510" s="176">
        <v>9.8671000000000006</v>
      </c>
      <c r="N1510" s="176">
        <v>10.0167</v>
      </c>
      <c r="O1510" s="176">
        <v>7.6755000000000004</v>
      </c>
      <c r="P1510" s="176">
        <v>8.2459000000000007</v>
      </c>
      <c r="Q1510" s="176">
        <v>7.9086999999999996</v>
      </c>
      <c r="R1510" s="176">
        <v>10.066000000000001</v>
      </c>
      <c r="S1510" s="118"/>
    </row>
    <row r="1511" spans="1:19" x14ac:dyDescent="0.3">
      <c r="A1511" s="172" t="s">
        <v>1431</v>
      </c>
      <c r="B1511" s="172" t="s">
        <v>1447</v>
      </c>
      <c r="C1511" s="172">
        <v>119116</v>
      </c>
      <c r="D1511" s="175">
        <v>44158</v>
      </c>
      <c r="E1511" s="176">
        <v>44.983899999999998</v>
      </c>
      <c r="F1511" s="176">
        <v>-0.73019999999999996</v>
      </c>
      <c r="G1511" s="176">
        <v>-0.73019999999999996</v>
      </c>
      <c r="H1511" s="176">
        <v>8.8495000000000008</v>
      </c>
      <c r="I1511" s="176">
        <v>7.4805000000000001</v>
      </c>
      <c r="J1511" s="176">
        <v>5.0787000000000004</v>
      </c>
      <c r="K1511" s="176">
        <v>11.1622</v>
      </c>
      <c r="L1511" s="176">
        <v>7.1482000000000001</v>
      </c>
      <c r="M1511" s="176">
        <v>10.3339</v>
      </c>
      <c r="N1511" s="176">
        <v>10.499000000000001</v>
      </c>
      <c r="O1511" s="176">
        <v>8.0950000000000006</v>
      </c>
      <c r="P1511" s="176">
        <v>8.6919000000000004</v>
      </c>
      <c r="Q1511" s="176">
        <v>8.9567999999999994</v>
      </c>
      <c r="R1511" s="176">
        <v>10.5031</v>
      </c>
      <c r="S1511" s="118"/>
    </row>
    <row r="1512" spans="1:19" x14ac:dyDescent="0.3">
      <c r="A1512" s="172" t="s">
        <v>1431</v>
      </c>
      <c r="B1512" s="172" t="s">
        <v>1448</v>
      </c>
      <c r="C1512" s="172">
        <v>100369</v>
      </c>
      <c r="D1512" s="175">
        <v>44158</v>
      </c>
      <c r="E1512" s="176">
        <v>77.376300000000001</v>
      </c>
      <c r="F1512" s="176">
        <v>-2.4367000000000001</v>
      </c>
      <c r="G1512" s="176">
        <v>-2.4367000000000001</v>
      </c>
      <c r="H1512" s="176">
        <v>4.2740999999999998</v>
      </c>
      <c r="I1512" s="176">
        <v>3.6779000000000002</v>
      </c>
      <c r="J1512" s="176">
        <v>5.0507</v>
      </c>
      <c r="K1512" s="176">
        <v>10.726900000000001</v>
      </c>
      <c r="L1512" s="176">
        <v>5.7919</v>
      </c>
      <c r="M1512" s="176">
        <v>11.4634</v>
      </c>
      <c r="N1512" s="176">
        <v>13.2143</v>
      </c>
      <c r="O1512" s="176">
        <v>9.4280000000000008</v>
      </c>
      <c r="P1512" s="176">
        <v>9.6816999999999993</v>
      </c>
      <c r="Q1512" s="176">
        <v>10.0928</v>
      </c>
      <c r="R1512" s="176">
        <v>12.2715</v>
      </c>
      <c r="S1512" s="118"/>
    </row>
    <row r="1513" spans="1:19" x14ac:dyDescent="0.3">
      <c r="A1513" s="172" t="s">
        <v>1431</v>
      </c>
      <c r="B1513" s="172" t="s">
        <v>1449</v>
      </c>
      <c r="C1513" s="172">
        <v>120590</v>
      </c>
      <c r="D1513" s="175">
        <v>44158</v>
      </c>
      <c r="E1513" s="176">
        <v>81.261200000000002</v>
      </c>
      <c r="F1513" s="176">
        <v>-1.8113999999999999</v>
      </c>
      <c r="G1513" s="176">
        <v>-1.8113999999999999</v>
      </c>
      <c r="H1513" s="176">
        <v>4.8845000000000001</v>
      </c>
      <c r="I1513" s="176">
        <v>4.2901999999999996</v>
      </c>
      <c r="J1513" s="176">
        <v>5.6635</v>
      </c>
      <c r="K1513" s="176">
        <v>11.353999999999999</v>
      </c>
      <c r="L1513" s="176">
        <v>6.3887</v>
      </c>
      <c r="M1513" s="176">
        <v>11.993</v>
      </c>
      <c r="N1513" s="176">
        <v>13.7645</v>
      </c>
      <c r="O1513" s="176">
        <v>9.9834999999999994</v>
      </c>
      <c r="P1513" s="176">
        <v>10.282999999999999</v>
      </c>
      <c r="Q1513" s="176">
        <v>9.7471999999999994</v>
      </c>
      <c r="R1513" s="176">
        <v>12.834300000000001</v>
      </c>
      <c r="S1513" s="118"/>
    </row>
    <row r="1514" spans="1:19" x14ac:dyDescent="0.3">
      <c r="A1514" s="172" t="s">
        <v>1431</v>
      </c>
      <c r="B1514" s="172" t="s">
        <v>1450</v>
      </c>
      <c r="C1514" s="172">
        <v>118030</v>
      </c>
      <c r="D1514" s="175">
        <v>44158</v>
      </c>
      <c r="E1514" s="176">
        <v>17.107299999999999</v>
      </c>
      <c r="F1514" s="176">
        <v>-0.7823</v>
      </c>
      <c r="G1514" s="176">
        <v>-0.7823</v>
      </c>
      <c r="H1514" s="176">
        <v>7.44</v>
      </c>
      <c r="I1514" s="176">
        <v>7.5350000000000001</v>
      </c>
      <c r="J1514" s="176">
        <v>7.0902000000000003</v>
      </c>
      <c r="K1514" s="176">
        <v>10.9717</v>
      </c>
      <c r="L1514" s="176">
        <v>3.6722999999999999</v>
      </c>
      <c r="M1514" s="176">
        <v>7.8409000000000004</v>
      </c>
      <c r="N1514" s="176">
        <v>7.7060000000000004</v>
      </c>
      <c r="O1514" s="176">
        <v>6.1645000000000003</v>
      </c>
      <c r="P1514" s="176">
        <v>6.1204000000000001</v>
      </c>
      <c r="Q1514" s="176">
        <v>7.0063000000000004</v>
      </c>
      <c r="R1514" s="176">
        <v>8.8322000000000003</v>
      </c>
      <c r="S1514" s="118"/>
    </row>
    <row r="1515" spans="1:19" x14ac:dyDescent="0.3">
      <c r="A1515" s="172" t="s">
        <v>1431</v>
      </c>
      <c r="B1515" s="172" t="s">
        <v>1451</v>
      </c>
      <c r="C1515" s="172">
        <v>118341</v>
      </c>
      <c r="D1515" s="175">
        <v>44158</v>
      </c>
      <c r="E1515" s="176">
        <v>18.0397</v>
      </c>
      <c r="F1515" s="176">
        <v>-6.7400000000000002E-2</v>
      </c>
      <c r="G1515" s="176">
        <v>-6.7400000000000002E-2</v>
      </c>
      <c r="H1515" s="176">
        <v>8.1722000000000001</v>
      </c>
      <c r="I1515" s="176">
        <v>8.2783999999999995</v>
      </c>
      <c r="J1515" s="176">
        <v>7.8582000000000001</v>
      </c>
      <c r="K1515" s="176">
        <v>11.815099999999999</v>
      </c>
      <c r="L1515" s="176">
        <v>4.5414000000000003</v>
      </c>
      <c r="M1515" s="176">
        <v>8.7805999999999997</v>
      </c>
      <c r="N1515" s="176">
        <v>8.6790000000000003</v>
      </c>
      <c r="O1515" s="176">
        <v>7.0536000000000003</v>
      </c>
      <c r="P1515" s="176">
        <v>7.0686</v>
      </c>
      <c r="Q1515" s="176">
        <v>7.6731999999999996</v>
      </c>
      <c r="R1515" s="176">
        <v>9.7157</v>
      </c>
      <c r="S1515" s="118"/>
    </row>
    <row r="1516" spans="1:19" x14ac:dyDescent="0.3">
      <c r="A1516" s="172" t="s">
        <v>1431</v>
      </c>
      <c r="B1516" s="172" t="s">
        <v>1452</v>
      </c>
      <c r="C1516" s="172">
        <v>118464</v>
      </c>
      <c r="D1516" s="175">
        <v>44158</v>
      </c>
      <c r="E1516" s="176">
        <v>29.150700000000001</v>
      </c>
      <c r="F1516" s="176">
        <v>2.0036999999999998</v>
      </c>
      <c r="G1516" s="176">
        <v>2.0036999999999998</v>
      </c>
      <c r="H1516" s="176">
        <v>9.6920000000000002</v>
      </c>
      <c r="I1516" s="176">
        <v>8.2542000000000009</v>
      </c>
      <c r="J1516" s="176">
        <v>5.3109999999999999</v>
      </c>
      <c r="K1516" s="176">
        <v>12.529199999999999</v>
      </c>
      <c r="L1516" s="176">
        <v>8.2843999999999998</v>
      </c>
      <c r="M1516" s="176">
        <v>13.7774</v>
      </c>
      <c r="N1516" s="176">
        <v>14.569800000000001</v>
      </c>
      <c r="O1516" s="176">
        <v>11.482200000000001</v>
      </c>
      <c r="P1516" s="176">
        <v>10.732900000000001</v>
      </c>
      <c r="Q1516" s="176">
        <v>10.6134</v>
      </c>
      <c r="R1516" s="176">
        <v>15.231999999999999</v>
      </c>
      <c r="S1516" s="118"/>
    </row>
    <row r="1517" spans="1:19" x14ac:dyDescent="0.3">
      <c r="A1517" s="172" t="s">
        <v>1431</v>
      </c>
      <c r="B1517" s="172" t="s">
        <v>1453</v>
      </c>
      <c r="C1517" s="172">
        <v>111525</v>
      </c>
      <c r="D1517" s="175">
        <v>44158</v>
      </c>
      <c r="E1517" s="176">
        <v>27.750900000000001</v>
      </c>
      <c r="F1517" s="176">
        <v>1.3593</v>
      </c>
      <c r="G1517" s="176">
        <v>1.3593</v>
      </c>
      <c r="H1517" s="176">
        <v>9.0716000000000001</v>
      </c>
      <c r="I1517" s="176">
        <v>7.6321000000000003</v>
      </c>
      <c r="J1517" s="176">
        <v>4.6898999999999997</v>
      </c>
      <c r="K1517" s="176">
        <v>11.888400000000001</v>
      </c>
      <c r="L1517" s="176">
        <v>7.6403999999999996</v>
      </c>
      <c r="M1517" s="176">
        <v>13.1028</v>
      </c>
      <c r="N1517" s="176">
        <v>13.8734</v>
      </c>
      <c r="O1517" s="176">
        <v>10.824</v>
      </c>
      <c r="P1517" s="176">
        <v>10.0793</v>
      </c>
      <c r="Q1517" s="176">
        <v>8.9006000000000007</v>
      </c>
      <c r="R1517" s="176">
        <v>14.5747</v>
      </c>
      <c r="S1517" s="118"/>
    </row>
    <row r="1518" spans="1:19" x14ac:dyDescent="0.3">
      <c r="A1518" s="172" t="s">
        <v>1431</v>
      </c>
      <c r="B1518" s="172" t="s">
        <v>1454</v>
      </c>
      <c r="C1518" s="172">
        <v>107477</v>
      </c>
      <c r="D1518" s="175">
        <v>44158</v>
      </c>
      <c r="E1518" s="176">
        <v>2255.2865999999999</v>
      </c>
      <c r="F1518" s="176">
        <v>-8.3125</v>
      </c>
      <c r="G1518" s="176">
        <v>-8.3125</v>
      </c>
      <c r="H1518" s="176">
        <v>1.7506999999999999</v>
      </c>
      <c r="I1518" s="176">
        <v>1.2611000000000001</v>
      </c>
      <c r="J1518" s="176">
        <v>2.8437999999999999</v>
      </c>
      <c r="K1518" s="176">
        <v>5.8670999999999998</v>
      </c>
      <c r="L1518" s="176">
        <v>3.3815</v>
      </c>
      <c r="M1518" s="176">
        <v>7.4988999999999999</v>
      </c>
      <c r="N1518" s="176">
        <v>7.7298</v>
      </c>
      <c r="O1518" s="176">
        <v>7.2073999999999998</v>
      </c>
      <c r="P1518" s="176">
        <v>8.0510999999999999</v>
      </c>
      <c r="Q1518" s="176">
        <v>6.5613999999999999</v>
      </c>
      <c r="R1518" s="176">
        <v>9.9785000000000004</v>
      </c>
      <c r="S1518" s="118" t="s">
        <v>1905</v>
      </c>
    </row>
    <row r="1519" spans="1:19" x14ac:dyDescent="0.3">
      <c r="A1519" s="172" t="s">
        <v>1431</v>
      </c>
      <c r="B1519" s="172" t="s">
        <v>1455</v>
      </c>
      <c r="C1519" s="172">
        <v>120520</v>
      </c>
      <c r="D1519" s="175">
        <v>44158</v>
      </c>
      <c r="E1519" s="176">
        <v>2408.1716000000001</v>
      </c>
      <c r="F1519" s="176">
        <v>-7.5438999999999998</v>
      </c>
      <c r="G1519" s="176">
        <v>-7.5438999999999998</v>
      </c>
      <c r="H1519" s="176">
        <v>2.5207999999999999</v>
      </c>
      <c r="I1519" s="176">
        <v>2.0314999999999999</v>
      </c>
      <c r="J1519" s="176">
        <v>3.6194000000000002</v>
      </c>
      <c r="K1519" s="176">
        <v>6.6505000000000001</v>
      </c>
      <c r="L1519" s="176">
        <v>4.1787999999999998</v>
      </c>
      <c r="M1519" s="176">
        <v>8.4072999999999993</v>
      </c>
      <c r="N1519" s="176">
        <v>8.6364999999999998</v>
      </c>
      <c r="O1519" s="176">
        <v>8.0452999999999992</v>
      </c>
      <c r="P1519" s="176">
        <v>8.8865999999999996</v>
      </c>
      <c r="Q1519" s="176">
        <v>8.7101000000000006</v>
      </c>
      <c r="R1519" s="176">
        <v>10.8538</v>
      </c>
      <c r="S1519" s="118" t="s">
        <v>1905</v>
      </c>
    </row>
    <row r="1520" spans="1:19" x14ac:dyDescent="0.3">
      <c r="A1520" s="172" t="s">
        <v>1431</v>
      </c>
      <c r="B1520" s="172" t="s">
        <v>1456</v>
      </c>
      <c r="C1520" s="172">
        <v>119757</v>
      </c>
      <c r="D1520" s="175">
        <v>44158</v>
      </c>
      <c r="E1520" s="176">
        <v>83.820300000000003</v>
      </c>
      <c r="F1520" s="176">
        <v>-3.5261999999999998</v>
      </c>
      <c r="G1520" s="176">
        <v>-3.5261999999999998</v>
      </c>
      <c r="H1520" s="176">
        <v>15.590299999999999</v>
      </c>
      <c r="I1520" s="176">
        <v>11.060600000000001</v>
      </c>
      <c r="J1520" s="176">
        <v>9.8042999999999996</v>
      </c>
      <c r="K1520" s="176">
        <v>13.507099999999999</v>
      </c>
      <c r="L1520" s="176">
        <v>6.4438000000000004</v>
      </c>
      <c r="M1520" s="176">
        <v>12.9842</v>
      </c>
      <c r="N1520" s="176">
        <v>13.3383</v>
      </c>
      <c r="O1520" s="176">
        <v>10.228400000000001</v>
      </c>
      <c r="P1520" s="176">
        <v>10.135400000000001</v>
      </c>
      <c r="Q1520" s="176">
        <v>9.5601000000000003</v>
      </c>
      <c r="R1520" s="176">
        <v>13.545999999999999</v>
      </c>
      <c r="S1520" s="118"/>
    </row>
    <row r="1521" spans="1:19" x14ac:dyDescent="0.3">
      <c r="A1521" s="172" t="s">
        <v>1431</v>
      </c>
      <c r="B1521" s="172" t="s">
        <v>1457</v>
      </c>
      <c r="C1521" s="172">
        <v>100265</v>
      </c>
      <c r="D1521" s="175">
        <v>44158</v>
      </c>
      <c r="E1521" s="176">
        <v>75.643100000000004</v>
      </c>
      <c r="F1521" s="176">
        <v>-4.6143999999999998</v>
      </c>
      <c r="G1521" s="176">
        <v>-4.6143999999999998</v>
      </c>
      <c r="H1521" s="176">
        <v>14.504300000000001</v>
      </c>
      <c r="I1521" s="176">
        <v>9.9780999999999995</v>
      </c>
      <c r="J1521" s="176">
        <v>8.7279999999999998</v>
      </c>
      <c r="K1521" s="176">
        <v>12.438000000000001</v>
      </c>
      <c r="L1521" s="176">
        <v>5.3898999999999999</v>
      </c>
      <c r="M1521" s="176">
        <v>11.8705</v>
      </c>
      <c r="N1521" s="176">
        <v>12.193300000000001</v>
      </c>
      <c r="O1521" s="176">
        <v>9.1061999999999994</v>
      </c>
      <c r="P1521" s="176">
        <v>9.0131999999999994</v>
      </c>
      <c r="Q1521" s="176">
        <v>9.6715</v>
      </c>
      <c r="R1521" s="176">
        <v>12.403499999999999</v>
      </c>
      <c r="S1521" s="118"/>
    </row>
    <row r="1522" spans="1:19" x14ac:dyDescent="0.3">
      <c r="A1522" s="172" t="s">
        <v>1431</v>
      </c>
      <c r="B1522" s="172" t="s">
        <v>1458</v>
      </c>
      <c r="C1522" s="172">
        <v>119425</v>
      </c>
      <c r="D1522" s="175">
        <v>44158</v>
      </c>
      <c r="E1522" s="176">
        <v>58.698999999999998</v>
      </c>
      <c r="F1522" s="176">
        <v>-8.3265999999999991</v>
      </c>
      <c r="G1522" s="176">
        <v>-8.3265999999999991</v>
      </c>
      <c r="H1522" s="176">
        <v>9.1636000000000006</v>
      </c>
      <c r="I1522" s="176">
        <v>7.2508999999999997</v>
      </c>
      <c r="J1522" s="176">
        <v>8.5320999999999998</v>
      </c>
      <c r="K1522" s="176">
        <v>12.7081</v>
      </c>
      <c r="L1522" s="176">
        <v>8.5587999999999997</v>
      </c>
      <c r="M1522" s="176">
        <v>12.538500000000001</v>
      </c>
      <c r="N1522" s="176">
        <v>12.5044</v>
      </c>
      <c r="O1522" s="176">
        <v>9.4291</v>
      </c>
      <c r="P1522" s="176">
        <v>9.8162000000000003</v>
      </c>
      <c r="Q1522" s="176">
        <v>10.5327</v>
      </c>
      <c r="R1522" s="176">
        <v>12.207000000000001</v>
      </c>
      <c r="S1522" s="118"/>
    </row>
    <row r="1523" spans="1:19" x14ac:dyDescent="0.3">
      <c r="A1523" s="172" t="s">
        <v>1431</v>
      </c>
      <c r="B1523" s="172" t="s">
        <v>1459</v>
      </c>
      <c r="C1523" s="172">
        <v>112429</v>
      </c>
      <c r="D1523" s="175">
        <v>44158</v>
      </c>
      <c r="E1523" s="176">
        <v>54.115600000000001</v>
      </c>
      <c r="F1523" s="176">
        <v>-9.4579000000000004</v>
      </c>
      <c r="G1523" s="176">
        <v>-9.4579000000000004</v>
      </c>
      <c r="H1523" s="176">
        <v>8.0236999999999998</v>
      </c>
      <c r="I1523" s="176">
        <v>6.1184000000000003</v>
      </c>
      <c r="J1523" s="176">
        <v>7.3936000000000002</v>
      </c>
      <c r="K1523" s="176">
        <v>11.5402</v>
      </c>
      <c r="L1523" s="176">
        <v>7.3582999999999998</v>
      </c>
      <c r="M1523" s="176">
        <v>11.2523</v>
      </c>
      <c r="N1523" s="176">
        <v>11.1654</v>
      </c>
      <c r="O1523" s="176">
        <v>8.0435999999999996</v>
      </c>
      <c r="P1523" s="176">
        <v>8.3512000000000004</v>
      </c>
      <c r="Q1523" s="176">
        <v>8.5126000000000008</v>
      </c>
      <c r="R1523" s="176">
        <v>10.859299999999999</v>
      </c>
      <c r="S1523" s="118"/>
    </row>
    <row r="1524" spans="1:19" x14ac:dyDescent="0.3">
      <c r="A1524" s="172" t="s">
        <v>1431</v>
      </c>
      <c r="B1524" s="172" t="s">
        <v>1460</v>
      </c>
      <c r="C1524" s="172">
        <v>120282</v>
      </c>
      <c r="D1524" s="175">
        <v>44158</v>
      </c>
      <c r="E1524" s="176">
        <v>51.083599999999997</v>
      </c>
      <c r="F1524" s="176">
        <v>3.5975000000000001</v>
      </c>
      <c r="G1524" s="176">
        <v>3.5975000000000001</v>
      </c>
      <c r="H1524" s="176">
        <v>3.1894999999999998</v>
      </c>
      <c r="I1524" s="176">
        <v>3.4853999999999998</v>
      </c>
      <c r="J1524" s="176">
        <v>4.6604000000000001</v>
      </c>
      <c r="K1524" s="176">
        <v>10.4087</v>
      </c>
      <c r="L1524" s="176">
        <v>6.5964999999999998</v>
      </c>
      <c r="M1524" s="176">
        <v>11.167400000000001</v>
      </c>
      <c r="N1524" s="176">
        <v>11.238</v>
      </c>
      <c r="O1524" s="176">
        <v>10.1958</v>
      </c>
      <c r="P1524" s="176">
        <v>9.6135999999999999</v>
      </c>
      <c r="Q1524" s="176">
        <v>8.8477999999999994</v>
      </c>
      <c r="R1524" s="176">
        <v>12.810600000000001</v>
      </c>
      <c r="S1524" s="118"/>
    </row>
    <row r="1525" spans="1:19" x14ac:dyDescent="0.3">
      <c r="A1525" s="172" t="s">
        <v>1431</v>
      </c>
      <c r="B1525" s="172" t="s">
        <v>1461</v>
      </c>
      <c r="C1525" s="172">
        <v>100317</v>
      </c>
      <c r="D1525" s="175">
        <v>44158</v>
      </c>
      <c r="E1525" s="176">
        <v>47.931399999999996</v>
      </c>
      <c r="F1525" s="176">
        <v>2.8690000000000002</v>
      </c>
      <c r="G1525" s="176">
        <v>2.8690000000000002</v>
      </c>
      <c r="H1525" s="176">
        <v>2.4613</v>
      </c>
      <c r="I1525" s="176">
        <v>2.7606999999999999</v>
      </c>
      <c r="J1525" s="176">
        <v>3.9485000000000001</v>
      </c>
      <c r="K1525" s="176">
        <v>9.6738</v>
      </c>
      <c r="L1525" s="176">
        <v>5.8125999999999998</v>
      </c>
      <c r="M1525" s="176">
        <v>10.2903</v>
      </c>
      <c r="N1525" s="176">
        <v>10.553699999999999</v>
      </c>
      <c r="O1525" s="176">
        <v>9.2998999999999992</v>
      </c>
      <c r="P1525" s="176">
        <v>8.6448999999999998</v>
      </c>
      <c r="Q1525" s="176">
        <v>7.7483000000000004</v>
      </c>
      <c r="R1525" s="176">
        <v>11.9518</v>
      </c>
      <c r="S1525" s="118"/>
    </row>
    <row r="1526" spans="1:19" x14ac:dyDescent="0.3">
      <c r="A1526" s="172" t="s">
        <v>1431</v>
      </c>
      <c r="B1526" s="172" t="s">
        <v>1462</v>
      </c>
      <c r="C1526" s="172">
        <v>109720</v>
      </c>
      <c r="D1526" s="175">
        <v>44158</v>
      </c>
      <c r="E1526" s="176">
        <v>30.1968</v>
      </c>
      <c r="F1526" s="176">
        <v>-3.7458999999999998</v>
      </c>
      <c r="G1526" s="176">
        <v>-3.7458999999999998</v>
      </c>
      <c r="H1526" s="176">
        <v>6.1506999999999996</v>
      </c>
      <c r="I1526" s="176">
        <v>5.4333999999999998</v>
      </c>
      <c r="J1526" s="176">
        <v>3.7747000000000002</v>
      </c>
      <c r="K1526" s="176">
        <v>9.3630999999999993</v>
      </c>
      <c r="L1526" s="176">
        <v>5.4181999999999997</v>
      </c>
      <c r="M1526" s="176">
        <v>10.223100000000001</v>
      </c>
      <c r="N1526" s="176">
        <v>11.0832</v>
      </c>
      <c r="O1526" s="176">
        <v>9.8693000000000008</v>
      </c>
      <c r="P1526" s="176">
        <v>10.121499999999999</v>
      </c>
      <c r="Q1526" s="176">
        <v>9.4306000000000001</v>
      </c>
      <c r="R1526" s="176">
        <v>12.885</v>
      </c>
      <c r="S1526" s="118"/>
    </row>
    <row r="1527" spans="1:19" x14ac:dyDescent="0.3">
      <c r="A1527" s="172" t="s">
        <v>1431</v>
      </c>
      <c r="B1527" s="172" t="s">
        <v>1463</v>
      </c>
      <c r="C1527" s="172">
        <v>118673</v>
      </c>
      <c r="D1527" s="175">
        <v>44158</v>
      </c>
      <c r="E1527" s="176">
        <v>32.795400000000001</v>
      </c>
      <c r="F1527" s="176">
        <v>-2.8188</v>
      </c>
      <c r="G1527" s="176">
        <v>-2.8188</v>
      </c>
      <c r="H1527" s="176">
        <v>7.1033999999999997</v>
      </c>
      <c r="I1527" s="176">
        <v>6.3993000000000002</v>
      </c>
      <c r="J1527" s="176">
        <v>4.7473999999999998</v>
      </c>
      <c r="K1527" s="176">
        <v>10.3567</v>
      </c>
      <c r="L1527" s="176">
        <v>6.4165999999999999</v>
      </c>
      <c r="M1527" s="176">
        <v>11.2613</v>
      </c>
      <c r="N1527" s="176">
        <v>12.1378</v>
      </c>
      <c r="O1527" s="176">
        <v>10.918900000000001</v>
      </c>
      <c r="P1527" s="176">
        <v>11.3741</v>
      </c>
      <c r="Q1527" s="176">
        <v>11.409700000000001</v>
      </c>
      <c r="R1527" s="176">
        <v>13.9328</v>
      </c>
      <c r="S1527" s="118"/>
    </row>
    <row r="1528" spans="1:19" x14ac:dyDescent="0.3">
      <c r="A1528" s="172" t="s">
        <v>1431</v>
      </c>
      <c r="B1528" s="172" t="s">
        <v>1464</v>
      </c>
      <c r="C1528" s="172">
        <v>138470</v>
      </c>
      <c r="D1528" s="175">
        <v>44158</v>
      </c>
      <c r="E1528" s="176">
        <v>23.8688</v>
      </c>
      <c r="F1528" s="176">
        <v>-4.2801999999999998</v>
      </c>
      <c r="G1528" s="176">
        <v>-4.2801999999999998</v>
      </c>
      <c r="H1528" s="176">
        <v>6.0656999999999996</v>
      </c>
      <c r="I1528" s="176">
        <v>6.0103999999999997</v>
      </c>
      <c r="J1528" s="176">
        <v>4.2477</v>
      </c>
      <c r="K1528" s="176">
        <v>10.039899999999999</v>
      </c>
      <c r="L1528" s="176">
        <v>5.2990000000000004</v>
      </c>
      <c r="M1528" s="176">
        <v>8.5851000000000006</v>
      </c>
      <c r="N1528" s="176">
        <v>9.4536999999999995</v>
      </c>
      <c r="O1528" s="176">
        <v>7.9557000000000002</v>
      </c>
      <c r="P1528" s="176">
        <v>8.3636999999999997</v>
      </c>
      <c r="Q1528" s="176">
        <v>7.4661999999999997</v>
      </c>
      <c r="R1528" s="176">
        <v>10.8718</v>
      </c>
      <c r="S1528" s="118"/>
    </row>
    <row r="1529" spans="1:19" x14ac:dyDescent="0.3">
      <c r="A1529" s="172" t="s">
        <v>1431</v>
      </c>
      <c r="B1529" s="172" t="s">
        <v>1465</v>
      </c>
      <c r="C1529" s="172">
        <v>138472</v>
      </c>
      <c r="D1529" s="175">
        <v>44158</v>
      </c>
      <c r="E1529" s="176">
        <v>24.612200000000001</v>
      </c>
      <c r="F1529" s="176">
        <v>-2.9653</v>
      </c>
      <c r="G1529" s="176">
        <v>-2.9653</v>
      </c>
      <c r="H1529" s="176">
        <v>7.4002999999999997</v>
      </c>
      <c r="I1529" s="176">
        <v>7.3509000000000002</v>
      </c>
      <c r="J1529" s="176">
        <v>5.5949</v>
      </c>
      <c r="K1529" s="176">
        <v>11.4071</v>
      </c>
      <c r="L1529" s="176">
        <v>6.4452999999999996</v>
      </c>
      <c r="M1529" s="176">
        <v>9.5244999999999997</v>
      </c>
      <c r="N1529" s="176">
        <v>10.3224</v>
      </c>
      <c r="O1529" s="176">
        <v>8.6425000000000001</v>
      </c>
      <c r="P1529" s="176">
        <v>8.8796999999999997</v>
      </c>
      <c r="Q1529" s="176">
        <v>8.7578999999999994</v>
      </c>
      <c r="R1529" s="176">
        <v>11.6046</v>
      </c>
      <c r="S1529" s="118"/>
    </row>
    <row r="1530" spans="1:19" x14ac:dyDescent="0.3">
      <c r="A1530" s="172" t="s">
        <v>1431</v>
      </c>
      <c r="B1530" s="172" t="s">
        <v>1466</v>
      </c>
      <c r="C1530" s="172">
        <v>119707</v>
      </c>
      <c r="D1530" s="175">
        <v>44158</v>
      </c>
      <c r="E1530" s="176">
        <v>51.970199999999998</v>
      </c>
      <c r="F1530" s="176">
        <v>-5.0780000000000003</v>
      </c>
      <c r="G1530" s="176">
        <v>-5.0780000000000003</v>
      </c>
      <c r="H1530" s="176">
        <v>4.3948</v>
      </c>
      <c r="I1530" s="176">
        <v>3.3654999999999999</v>
      </c>
      <c r="J1530" s="176">
        <v>5.6387</v>
      </c>
      <c r="K1530" s="176">
        <v>11.7631</v>
      </c>
      <c r="L1530" s="176">
        <v>5.9633000000000003</v>
      </c>
      <c r="M1530" s="176">
        <v>11.5322</v>
      </c>
      <c r="N1530" s="176">
        <v>12.396599999999999</v>
      </c>
      <c r="O1530" s="176">
        <v>9.9060000000000006</v>
      </c>
      <c r="P1530" s="176">
        <v>10.349</v>
      </c>
      <c r="Q1530" s="176">
        <v>10.8011</v>
      </c>
      <c r="R1530" s="176">
        <v>13.773899999999999</v>
      </c>
      <c r="S1530" s="118"/>
    </row>
    <row r="1531" spans="1:19" x14ac:dyDescent="0.3">
      <c r="A1531" s="172" t="s">
        <v>1431</v>
      </c>
      <c r="B1531" s="172" t="s">
        <v>1467</v>
      </c>
      <c r="C1531" s="172">
        <v>101001</v>
      </c>
      <c r="D1531" s="175">
        <v>44158</v>
      </c>
      <c r="E1531" s="176">
        <v>50.165500000000002</v>
      </c>
      <c r="F1531" s="176">
        <v>-5.5514000000000001</v>
      </c>
      <c r="G1531" s="176">
        <v>-5.5514000000000001</v>
      </c>
      <c r="H1531" s="176">
        <v>3.7071999999999998</v>
      </c>
      <c r="I1531" s="176">
        <v>2.7416999999999998</v>
      </c>
      <c r="J1531" s="176">
        <v>5.0891999999999999</v>
      </c>
      <c r="K1531" s="176">
        <v>11.245100000000001</v>
      </c>
      <c r="L1531" s="176">
        <v>5.4737</v>
      </c>
      <c r="M1531" s="176">
        <v>11.0252</v>
      </c>
      <c r="N1531" s="176">
        <v>11.878</v>
      </c>
      <c r="O1531" s="176">
        <v>9.34</v>
      </c>
      <c r="P1531" s="176">
        <v>9.7698</v>
      </c>
      <c r="Q1531" s="176">
        <v>8.4277999999999995</v>
      </c>
      <c r="R1531" s="176">
        <v>13.261900000000001</v>
      </c>
      <c r="S1531" s="118"/>
    </row>
    <row r="1532" spans="1:19" x14ac:dyDescent="0.3">
      <c r="A1532" s="172" t="s">
        <v>1431</v>
      </c>
      <c r="B1532" s="172" t="s">
        <v>1468</v>
      </c>
      <c r="C1532" s="172">
        <v>119953</v>
      </c>
      <c r="D1532" s="175">
        <v>44158</v>
      </c>
      <c r="E1532" s="176">
        <v>66.575299999999999</v>
      </c>
      <c r="F1532" s="176">
        <v>-3.6903999999999999</v>
      </c>
      <c r="G1532" s="176">
        <v>-3.6903999999999999</v>
      </c>
      <c r="H1532" s="176">
        <v>8.8096999999999994</v>
      </c>
      <c r="I1532" s="176">
        <v>7.5484999999999998</v>
      </c>
      <c r="J1532" s="176">
        <v>8.3803000000000001</v>
      </c>
      <c r="K1532" s="176">
        <v>9.7970000000000006</v>
      </c>
      <c r="L1532" s="176">
        <v>5.5965999999999996</v>
      </c>
      <c r="M1532" s="176">
        <v>9.3130000000000006</v>
      </c>
      <c r="N1532" s="176">
        <v>9.7742000000000004</v>
      </c>
      <c r="O1532" s="176">
        <v>8.1774000000000004</v>
      </c>
      <c r="P1532" s="176">
        <v>8.9222999999999999</v>
      </c>
      <c r="Q1532" s="176">
        <v>9.4946000000000002</v>
      </c>
      <c r="R1532" s="176">
        <v>11.245100000000001</v>
      </c>
      <c r="S1532" s="118"/>
    </row>
    <row r="1533" spans="1:19" x14ac:dyDescent="0.3">
      <c r="A1533" s="172" t="s">
        <v>1431</v>
      </c>
      <c r="B1533" s="172" t="s">
        <v>1469</v>
      </c>
      <c r="C1533" s="172">
        <v>101042</v>
      </c>
      <c r="D1533" s="175">
        <v>44158</v>
      </c>
      <c r="E1533" s="176">
        <v>62.127699999999997</v>
      </c>
      <c r="F1533" s="176">
        <v>-4.8547000000000002</v>
      </c>
      <c r="G1533" s="176">
        <v>-4.8547000000000002</v>
      </c>
      <c r="H1533" s="176">
        <v>7.9661999999999997</v>
      </c>
      <c r="I1533" s="176">
        <v>6.7443</v>
      </c>
      <c r="J1533" s="176">
        <v>7.6317000000000004</v>
      </c>
      <c r="K1533" s="176">
        <v>9.0754000000000001</v>
      </c>
      <c r="L1533" s="176">
        <v>4.8634000000000004</v>
      </c>
      <c r="M1533" s="176">
        <v>8.5709</v>
      </c>
      <c r="N1533" s="176">
        <v>9.0237999999999996</v>
      </c>
      <c r="O1533" s="176">
        <v>7.2260999999999997</v>
      </c>
      <c r="P1533" s="176">
        <v>7.9508000000000001</v>
      </c>
      <c r="Q1533" s="176">
        <v>8.9824000000000002</v>
      </c>
      <c r="R1533" s="176">
        <v>10.424099999999999</v>
      </c>
      <c r="S1533" s="118"/>
    </row>
    <row r="1534" spans="1:19" x14ac:dyDescent="0.3">
      <c r="A1534" s="172" t="s">
        <v>1431</v>
      </c>
      <c r="B1534" s="172" t="s">
        <v>1470</v>
      </c>
      <c r="C1534" s="172">
        <v>120792</v>
      </c>
      <c r="D1534" s="175">
        <v>44158</v>
      </c>
      <c r="E1534" s="176">
        <v>50.259599999999999</v>
      </c>
      <c r="F1534" s="176">
        <v>-5.0088999999999997</v>
      </c>
      <c r="G1534" s="176">
        <v>-5.0088999999999997</v>
      </c>
      <c r="H1534" s="176">
        <v>2.5145</v>
      </c>
      <c r="I1534" s="176">
        <v>1.1833</v>
      </c>
      <c r="J1534" s="176">
        <v>3.8593000000000002</v>
      </c>
      <c r="K1534" s="176">
        <v>9.2675999999999998</v>
      </c>
      <c r="L1534" s="176">
        <v>4.1978999999999997</v>
      </c>
      <c r="M1534" s="176">
        <v>9.9041999999999994</v>
      </c>
      <c r="N1534" s="176">
        <v>10.2142</v>
      </c>
      <c r="O1534" s="176">
        <v>9.1636000000000006</v>
      </c>
      <c r="P1534" s="176">
        <v>9.6954999999999991</v>
      </c>
      <c r="Q1534" s="176">
        <v>9.9055999999999997</v>
      </c>
      <c r="R1534" s="176">
        <v>12.27</v>
      </c>
      <c r="S1534" s="118"/>
    </row>
    <row r="1535" spans="1:19" x14ac:dyDescent="0.3">
      <c r="A1535" s="172" t="s">
        <v>1431</v>
      </c>
      <c r="B1535" s="172" t="s">
        <v>1471</v>
      </c>
      <c r="C1535" s="172">
        <v>102510</v>
      </c>
      <c r="D1535" s="175">
        <v>44158</v>
      </c>
      <c r="E1535" s="176">
        <v>49.156100000000002</v>
      </c>
      <c r="F1535" s="176">
        <v>-5.2944000000000004</v>
      </c>
      <c r="G1535" s="176">
        <v>-5.2944000000000004</v>
      </c>
      <c r="H1535" s="176">
        <v>2.2214999999999998</v>
      </c>
      <c r="I1535" s="176">
        <v>0.89129999999999998</v>
      </c>
      <c r="J1535" s="176">
        <v>3.5701999999999998</v>
      </c>
      <c r="K1535" s="176">
        <v>8.9591999999999992</v>
      </c>
      <c r="L1535" s="176">
        <v>3.9011</v>
      </c>
      <c r="M1535" s="176">
        <v>9.5958000000000006</v>
      </c>
      <c r="N1535" s="176">
        <v>9.8999000000000006</v>
      </c>
      <c r="O1535" s="176">
        <v>8.8564000000000007</v>
      </c>
      <c r="P1535" s="176">
        <v>9.3904999999999994</v>
      </c>
      <c r="Q1535" s="176">
        <v>8.8139000000000003</v>
      </c>
      <c r="R1535" s="176">
        <v>11.955</v>
      </c>
      <c r="S1535" s="118"/>
    </row>
    <row r="1536" spans="1:19" x14ac:dyDescent="0.3">
      <c r="A1536" s="177" t="s">
        <v>27</v>
      </c>
      <c r="B1536" s="172"/>
      <c r="C1536" s="172"/>
      <c r="D1536" s="172"/>
      <c r="E1536" s="172"/>
      <c r="F1536" s="178">
        <v>-2.8014799999999993</v>
      </c>
      <c r="G1536" s="178">
        <v>-2.8014799999999993</v>
      </c>
      <c r="H1536" s="178">
        <v>7.2855074999999996</v>
      </c>
      <c r="I1536" s="178">
        <v>5.8638425000000014</v>
      </c>
      <c r="J1536" s="178">
        <v>6.2568800000000007</v>
      </c>
      <c r="K1536" s="178">
        <v>10.965937500000003</v>
      </c>
      <c r="L1536" s="178">
        <v>5.9624625000000009</v>
      </c>
      <c r="M1536" s="178">
        <v>10.738389999999999</v>
      </c>
      <c r="N1536" s="178">
        <v>11.095839999999999</v>
      </c>
      <c r="O1536" s="178">
        <v>8.9587274999999984</v>
      </c>
      <c r="P1536" s="178">
        <v>9.1498349999999995</v>
      </c>
      <c r="Q1536" s="178">
        <v>9.0338925000000003</v>
      </c>
      <c r="R1536" s="178">
        <v>12.080797499999999</v>
      </c>
      <c r="S1536" s="118"/>
    </row>
    <row r="1537" spans="1:19" x14ac:dyDescent="0.3">
      <c r="A1537" s="177" t="s">
        <v>408</v>
      </c>
      <c r="B1537" s="172"/>
      <c r="C1537" s="172"/>
      <c r="D1537" s="172"/>
      <c r="E1537" s="172"/>
      <c r="F1537" s="178">
        <v>-3.2457500000000001</v>
      </c>
      <c r="G1537" s="178">
        <v>-3.2457500000000001</v>
      </c>
      <c r="H1537" s="178">
        <v>7.4201499999999996</v>
      </c>
      <c r="I1537" s="178">
        <v>6.0644</v>
      </c>
      <c r="J1537" s="178">
        <v>5.4529499999999995</v>
      </c>
      <c r="K1537" s="178">
        <v>11.06695</v>
      </c>
      <c r="L1537" s="178">
        <v>5.93635</v>
      </c>
      <c r="M1537" s="178">
        <v>10.7677</v>
      </c>
      <c r="N1537" s="178">
        <v>11.1243</v>
      </c>
      <c r="O1537" s="178">
        <v>9.1674500000000005</v>
      </c>
      <c r="P1537" s="178">
        <v>9.3142499999999995</v>
      </c>
      <c r="Q1537" s="178">
        <v>8.9695999999999998</v>
      </c>
      <c r="R1537" s="178">
        <v>12.2385</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1472</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1473</v>
      </c>
      <c r="B1540" s="172" t="s">
        <v>1474</v>
      </c>
      <c r="C1540" s="172">
        <v>101844</v>
      </c>
      <c r="D1540" s="175">
        <v>44158</v>
      </c>
      <c r="E1540" s="176">
        <v>36.269300000000001</v>
      </c>
      <c r="F1540" s="176">
        <v>5.3361000000000001</v>
      </c>
      <c r="G1540" s="176">
        <v>5.3361000000000001</v>
      </c>
      <c r="H1540" s="176">
        <v>10.3748</v>
      </c>
      <c r="I1540" s="176">
        <v>10.160600000000001</v>
      </c>
      <c r="J1540" s="176">
        <v>7.9219999999999997</v>
      </c>
      <c r="K1540" s="176">
        <v>13.038399999999999</v>
      </c>
      <c r="L1540" s="176">
        <v>13.9382</v>
      </c>
      <c r="M1540" s="176">
        <v>12.2469</v>
      </c>
      <c r="N1540" s="176">
        <v>10.341100000000001</v>
      </c>
      <c r="O1540" s="176">
        <v>8.4666999999999994</v>
      </c>
      <c r="P1540" s="176">
        <v>8.5768000000000004</v>
      </c>
      <c r="Q1540" s="176">
        <v>7.6146000000000003</v>
      </c>
      <c r="R1540" s="176">
        <v>10.133900000000001</v>
      </c>
      <c r="S1540" s="118" t="s">
        <v>1883</v>
      </c>
    </row>
    <row r="1541" spans="1:19" x14ac:dyDescent="0.3">
      <c r="A1541" s="172" t="s">
        <v>1473</v>
      </c>
      <c r="B1541" s="172" t="s">
        <v>1475</v>
      </c>
      <c r="C1541" s="172">
        <v>119498</v>
      </c>
      <c r="D1541" s="175">
        <v>44158</v>
      </c>
      <c r="E1541" s="176">
        <v>38.051699999999997</v>
      </c>
      <c r="F1541" s="176">
        <v>6.0141</v>
      </c>
      <c r="G1541" s="176">
        <v>6.0141</v>
      </c>
      <c r="H1541" s="176">
        <v>11.0741</v>
      </c>
      <c r="I1541" s="176">
        <v>10.8706</v>
      </c>
      <c r="J1541" s="176">
        <v>8.6371000000000002</v>
      </c>
      <c r="K1541" s="176">
        <v>13.7788</v>
      </c>
      <c r="L1541" s="176">
        <v>14.696899999999999</v>
      </c>
      <c r="M1541" s="176">
        <v>13.010999999999999</v>
      </c>
      <c r="N1541" s="176">
        <v>11.1165</v>
      </c>
      <c r="O1541" s="176">
        <v>9.1989000000000001</v>
      </c>
      <c r="P1541" s="176">
        <v>9.3186</v>
      </c>
      <c r="Q1541" s="176">
        <v>9.7841000000000005</v>
      </c>
      <c r="R1541" s="176">
        <v>10.894600000000001</v>
      </c>
      <c r="S1541" s="118" t="s">
        <v>1883</v>
      </c>
    </row>
    <row r="1542" spans="1:19" x14ac:dyDescent="0.3">
      <c r="A1542" s="172" t="s">
        <v>1473</v>
      </c>
      <c r="B1542" s="172" t="s">
        <v>1476</v>
      </c>
      <c r="C1542" s="172">
        <v>120510</v>
      </c>
      <c r="D1542" s="175">
        <v>44158</v>
      </c>
      <c r="E1542" s="176">
        <v>25.173300000000001</v>
      </c>
      <c r="F1542" s="176">
        <v>4.9318</v>
      </c>
      <c r="G1542" s="176">
        <v>4.9318</v>
      </c>
      <c r="H1542" s="176">
        <v>10.061299999999999</v>
      </c>
      <c r="I1542" s="176">
        <v>9.7406000000000006</v>
      </c>
      <c r="J1542" s="176">
        <v>8.3088999999999995</v>
      </c>
      <c r="K1542" s="176">
        <v>9.3628</v>
      </c>
      <c r="L1542" s="176">
        <v>10.516500000000001</v>
      </c>
      <c r="M1542" s="176">
        <v>11.0563</v>
      </c>
      <c r="N1542" s="176">
        <v>10.8581</v>
      </c>
      <c r="O1542" s="176">
        <v>9.2954000000000008</v>
      </c>
      <c r="P1542" s="176">
        <v>9.0757999999999992</v>
      </c>
      <c r="Q1542" s="176">
        <v>9.2414000000000005</v>
      </c>
      <c r="R1542" s="176">
        <v>11.0307</v>
      </c>
      <c r="S1542" s="118"/>
    </row>
    <row r="1543" spans="1:19" x14ac:dyDescent="0.3">
      <c r="A1543" s="172" t="s">
        <v>1473</v>
      </c>
      <c r="B1543" s="172" t="s">
        <v>1477</v>
      </c>
      <c r="C1543" s="172">
        <v>112354</v>
      </c>
      <c r="D1543" s="175">
        <v>44158</v>
      </c>
      <c r="E1543" s="176">
        <v>23.735199999999999</v>
      </c>
      <c r="F1543" s="176">
        <v>4.2047999999999996</v>
      </c>
      <c r="G1543" s="176">
        <v>4.2047999999999996</v>
      </c>
      <c r="H1543" s="176">
        <v>9.3429000000000002</v>
      </c>
      <c r="I1543" s="176">
        <v>9.0273000000000003</v>
      </c>
      <c r="J1543" s="176">
        <v>7.5937999999999999</v>
      </c>
      <c r="K1543" s="176">
        <v>8.6377000000000006</v>
      </c>
      <c r="L1543" s="176">
        <v>9.782</v>
      </c>
      <c r="M1543" s="176">
        <v>10.312200000000001</v>
      </c>
      <c r="N1543" s="176">
        <v>10.1027</v>
      </c>
      <c r="O1543" s="176">
        <v>8.5706000000000007</v>
      </c>
      <c r="P1543" s="176">
        <v>8.3353000000000002</v>
      </c>
      <c r="Q1543" s="176">
        <v>8.2973999999999997</v>
      </c>
      <c r="R1543" s="176">
        <v>10.3133</v>
      </c>
      <c r="S1543" s="118"/>
    </row>
    <row r="1544" spans="1:19" x14ac:dyDescent="0.3">
      <c r="A1544" s="172" t="s">
        <v>1473</v>
      </c>
      <c r="B1544" s="172" t="s">
        <v>1478</v>
      </c>
      <c r="C1544" s="172">
        <v>113036</v>
      </c>
      <c r="D1544" s="175">
        <v>44158</v>
      </c>
      <c r="E1544" s="176">
        <v>22.6419</v>
      </c>
      <c r="F1544" s="176">
        <v>2.6335999999999999</v>
      </c>
      <c r="G1544" s="176">
        <v>2.6335999999999999</v>
      </c>
      <c r="H1544" s="176">
        <v>6.3787000000000003</v>
      </c>
      <c r="I1544" s="176">
        <v>5.9782999999999999</v>
      </c>
      <c r="J1544" s="176">
        <v>5.2862</v>
      </c>
      <c r="K1544" s="176">
        <v>7.4421999999999997</v>
      </c>
      <c r="L1544" s="176">
        <v>9.1613000000000007</v>
      </c>
      <c r="M1544" s="176">
        <v>6.9326999999999996</v>
      </c>
      <c r="N1544" s="176">
        <v>7.6215000000000002</v>
      </c>
      <c r="O1544" s="176">
        <v>7.8068999999999997</v>
      </c>
      <c r="P1544" s="176">
        <v>8.1501999999999999</v>
      </c>
      <c r="Q1544" s="176">
        <v>8.1681000000000008</v>
      </c>
      <c r="R1544" s="176">
        <v>8.5958000000000006</v>
      </c>
      <c r="S1544" s="118" t="s">
        <v>1883</v>
      </c>
    </row>
    <row r="1545" spans="1:19" x14ac:dyDescent="0.3">
      <c r="A1545" s="172" t="s">
        <v>1473</v>
      </c>
      <c r="B1545" s="172" t="s">
        <v>1479</v>
      </c>
      <c r="C1545" s="172">
        <v>119400</v>
      </c>
      <c r="D1545" s="175">
        <v>44158</v>
      </c>
      <c r="E1545" s="176">
        <v>23.807500000000001</v>
      </c>
      <c r="F1545" s="176">
        <v>3.4761000000000002</v>
      </c>
      <c r="G1545" s="176">
        <v>3.4761000000000002</v>
      </c>
      <c r="H1545" s="176">
        <v>7.1584000000000003</v>
      </c>
      <c r="I1545" s="176">
        <v>6.7633000000000001</v>
      </c>
      <c r="J1545" s="176">
        <v>6.0647000000000002</v>
      </c>
      <c r="K1545" s="176">
        <v>8.2073999999999998</v>
      </c>
      <c r="L1545" s="176">
        <v>9.9344000000000001</v>
      </c>
      <c r="M1545" s="176">
        <v>7.6981999999999999</v>
      </c>
      <c r="N1545" s="176">
        <v>8.3941999999999997</v>
      </c>
      <c r="O1545" s="176">
        <v>8.5558999999999994</v>
      </c>
      <c r="P1545" s="176">
        <v>8.9121000000000006</v>
      </c>
      <c r="Q1545" s="176">
        <v>9.0744000000000007</v>
      </c>
      <c r="R1545" s="176">
        <v>9.3360000000000003</v>
      </c>
      <c r="S1545" s="118" t="s">
        <v>1883</v>
      </c>
    </row>
    <row r="1546" spans="1:19" x14ac:dyDescent="0.3">
      <c r="A1546" s="172" t="s">
        <v>1473</v>
      </c>
      <c r="B1546" s="172" t="s">
        <v>1480</v>
      </c>
      <c r="C1546" s="172">
        <v>117953</v>
      </c>
      <c r="D1546" s="175">
        <v>44158</v>
      </c>
      <c r="E1546" s="176">
        <v>24.393000000000001</v>
      </c>
      <c r="F1546" s="176">
        <v>8.4850999999999992</v>
      </c>
      <c r="G1546" s="176">
        <v>8.4850999999999992</v>
      </c>
      <c r="H1546" s="176">
        <v>11.0915</v>
      </c>
      <c r="I1546" s="176">
        <v>12.3171</v>
      </c>
      <c r="J1546" s="176">
        <v>8.3122000000000007</v>
      </c>
      <c r="K1546" s="176">
        <v>10.9497</v>
      </c>
      <c r="L1546" s="176">
        <v>10.3657</v>
      </c>
      <c r="M1546" s="176">
        <v>9.7870000000000008</v>
      </c>
      <c r="N1546" s="176">
        <v>10.1197</v>
      </c>
      <c r="O1546" s="176">
        <v>7.7971000000000004</v>
      </c>
      <c r="P1546" s="176">
        <v>7.8098000000000001</v>
      </c>
      <c r="Q1546" s="176">
        <v>5.6566999999999998</v>
      </c>
      <c r="R1546" s="176">
        <v>9.0283999999999995</v>
      </c>
      <c r="S1546" s="118" t="s">
        <v>1883</v>
      </c>
    </row>
    <row r="1547" spans="1:19" x14ac:dyDescent="0.3">
      <c r="A1547" s="172" t="s">
        <v>1473</v>
      </c>
      <c r="B1547" s="172" t="s">
        <v>1481</v>
      </c>
      <c r="C1547" s="172">
        <v>120131</v>
      </c>
      <c r="D1547" s="175">
        <v>44158</v>
      </c>
      <c r="E1547" s="176">
        <v>25.594000000000001</v>
      </c>
      <c r="F1547" s="176">
        <v>9.1340000000000003</v>
      </c>
      <c r="G1547" s="176">
        <v>9.1340000000000003</v>
      </c>
      <c r="H1547" s="176">
        <v>11.789099999999999</v>
      </c>
      <c r="I1547" s="176">
        <v>13.011699999999999</v>
      </c>
      <c r="J1547" s="176">
        <v>9.0161999999999995</v>
      </c>
      <c r="K1547" s="176">
        <v>11.667299999999999</v>
      </c>
      <c r="L1547" s="176">
        <v>11.0533</v>
      </c>
      <c r="M1547" s="176">
        <v>10.534000000000001</v>
      </c>
      <c r="N1547" s="176">
        <v>10.925000000000001</v>
      </c>
      <c r="O1547" s="176">
        <v>8.6270000000000007</v>
      </c>
      <c r="P1547" s="176">
        <v>8.4991000000000003</v>
      </c>
      <c r="Q1547" s="176">
        <v>8.7990999999999993</v>
      </c>
      <c r="R1547" s="176">
        <v>9.8887</v>
      </c>
      <c r="S1547" s="118" t="s">
        <v>1883</v>
      </c>
    </row>
    <row r="1548" spans="1:19" x14ac:dyDescent="0.3">
      <c r="A1548" s="172" t="s">
        <v>1473</v>
      </c>
      <c r="B1548" s="172" t="s">
        <v>1482</v>
      </c>
      <c r="C1548" s="172">
        <v>119382</v>
      </c>
      <c r="D1548" s="175">
        <v>44158</v>
      </c>
      <c r="E1548" s="176">
        <v>18.019200000000001</v>
      </c>
      <c r="F1548" s="176">
        <v>-1.1476999999999999</v>
      </c>
      <c r="G1548" s="176">
        <v>-1.1476999999999999</v>
      </c>
      <c r="H1548" s="176">
        <v>2.9801000000000002</v>
      </c>
      <c r="I1548" s="176">
        <v>3.8108</v>
      </c>
      <c r="J1548" s="176">
        <v>4.4470000000000001</v>
      </c>
      <c r="K1548" s="176">
        <v>7.8710000000000004</v>
      </c>
      <c r="L1548" s="176">
        <v>6.8216000000000001</v>
      </c>
      <c r="M1548" s="176">
        <v>-5.7595000000000001</v>
      </c>
      <c r="N1548" s="176">
        <v>-0.29389999999999999</v>
      </c>
      <c r="O1548" s="176">
        <v>-2.6288</v>
      </c>
      <c r="P1548" s="176">
        <v>2.0076999999999998</v>
      </c>
      <c r="Q1548" s="176">
        <v>4.6974999999999998</v>
      </c>
      <c r="R1548" s="176">
        <v>-6.5330000000000004</v>
      </c>
      <c r="S1548" s="118" t="s">
        <v>1883</v>
      </c>
    </row>
    <row r="1549" spans="1:19" x14ac:dyDescent="0.3">
      <c r="A1549" s="172" t="s">
        <v>1473</v>
      </c>
      <c r="B1549" s="172" t="s">
        <v>1483</v>
      </c>
      <c r="C1549" s="172">
        <v>111585</v>
      </c>
      <c r="D1549" s="175">
        <v>44158</v>
      </c>
      <c r="E1549" s="176">
        <v>16.923100000000002</v>
      </c>
      <c r="F1549" s="176">
        <v>-1.6533</v>
      </c>
      <c r="G1549" s="176">
        <v>-1.6533</v>
      </c>
      <c r="H1549" s="176">
        <v>2.4171999999999998</v>
      </c>
      <c r="I1549" s="176">
        <v>3.2391999999999999</v>
      </c>
      <c r="J1549" s="176">
        <v>3.8811</v>
      </c>
      <c r="K1549" s="176">
        <v>7.3075000000000001</v>
      </c>
      <c r="L1549" s="176">
        <v>6.2521000000000004</v>
      </c>
      <c r="M1549" s="176">
        <v>-6.2842000000000002</v>
      </c>
      <c r="N1549" s="176">
        <v>-0.85129999999999995</v>
      </c>
      <c r="O1549" s="176">
        <v>-3.177</v>
      </c>
      <c r="P1549" s="176">
        <v>1.2885</v>
      </c>
      <c r="Q1549" s="176">
        <v>4.5048000000000004</v>
      </c>
      <c r="R1549" s="176">
        <v>-7.0420999999999996</v>
      </c>
      <c r="S1549" s="118" t="s">
        <v>1883</v>
      </c>
    </row>
    <row r="1550" spans="1:19" x14ac:dyDescent="0.3">
      <c r="A1550" s="172" t="s">
        <v>1473</v>
      </c>
      <c r="B1550" s="172" t="s">
        <v>1484</v>
      </c>
      <c r="C1550" s="172">
        <v>118320</v>
      </c>
      <c r="D1550" s="175">
        <v>44158</v>
      </c>
      <c r="E1550" s="176">
        <v>21.394500000000001</v>
      </c>
      <c r="F1550" s="176">
        <v>3.7545000000000002</v>
      </c>
      <c r="G1550" s="176">
        <v>3.7545000000000002</v>
      </c>
      <c r="H1550" s="176">
        <v>10.797000000000001</v>
      </c>
      <c r="I1550" s="176">
        <v>11.1121</v>
      </c>
      <c r="J1550" s="176">
        <v>8.3691999999999993</v>
      </c>
      <c r="K1550" s="176">
        <v>8.2820999999999998</v>
      </c>
      <c r="L1550" s="176">
        <v>9.4136000000000006</v>
      </c>
      <c r="M1550" s="176">
        <v>9.9763999999999999</v>
      </c>
      <c r="N1550" s="176">
        <v>9.6233000000000004</v>
      </c>
      <c r="O1550" s="176">
        <v>8.3486999999999991</v>
      </c>
      <c r="P1550" s="176">
        <v>8.6016999999999992</v>
      </c>
      <c r="Q1550" s="176">
        <v>8.1861999999999995</v>
      </c>
      <c r="R1550" s="176">
        <v>9.8902000000000001</v>
      </c>
      <c r="S1550" s="118" t="s">
        <v>1883</v>
      </c>
    </row>
    <row r="1551" spans="1:19" x14ac:dyDescent="0.3">
      <c r="A1551" s="172" t="s">
        <v>1473</v>
      </c>
      <c r="B1551" s="172" t="s">
        <v>1485</v>
      </c>
      <c r="C1551" s="172">
        <v>115077</v>
      </c>
      <c r="D1551" s="175">
        <v>44158</v>
      </c>
      <c r="E1551" s="176">
        <v>20.1675</v>
      </c>
      <c r="F1551" s="176">
        <v>3.1379000000000001</v>
      </c>
      <c r="G1551" s="176">
        <v>3.1379000000000001</v>
      </c>
      <c r="H1551" s="176">
        <v>10.1997</v>
      </c>
      <c r="I1551" s="176">
        <v>10.513500000000001</v>
      </c>
      <c r="J1551" s="176">
        <v>7.7690000000000001</v>
      </c>
      <c r="K1551" s="176">
        <v>7.6509999999999998</v>
      </c>
      <c r="L1551" s="176">
        <v>8.7529000000000003</v>
      </c>
      <c r="M1551" s="176">
        <v>9.3079000000000001</v>
      </c>
      <c r="N1551" s="176">
        <v>8.9245999999999999</v>
      </c>
      <c r="O1551" s="176">
        <v>7.5955000000000004</v>
      </c>
      <c r="P1551" s="176">
        <v>7.8068999999999997</v>
      </c>
      <c r="Q1551" s="176">
        <v>7.5896999999999997</v>
      </c>
      <c r="R1551" s="176">
        <v>9.1481999999999992</v>
      </c>
      <c r="S1551" s="118" t="s">
        <v>1883</v>
      </c>
    </row>
    <row r="1552" spans="1:19" x14ac:dyDescent="0.3">
      <c r="A1552" s="172" t="s">
        <v>1473</v>
      </c>
      <c r="B1552" s="172" t="s">
        <v>1486</v>
      </c>
      <c r="C1552" s="172">
        <v>119226</v>
      </c>
      <c r="D1552" s="175">
        <v>44158</v>
      </c>
      <c r="E1552" s="176">
        <v>38.618099999999998</v>
      </c>
      <c r="F1552" s="176">
        <v>5.3898000000000001</v>
      </c>
      <c r="G1552" s="176">
        <v>5.3898000000000001</v>
      </c>
      <c r="H1552" s="176">
        <v>12.6235</v>
      </c>
      <c r="I1552" s="176">
        <v>13.784000000000001</v>
      </c>
      <c r="J1552" s="176">
        <v>9.4102999999999994</v>
      </c>
      <c r="K1552" s="176">
        <v>9.4581999999999997</v>
      </c>
      <c r="L1552" s="176">
        <v>8.9304000000000006</v>
      </c>
      <c r="M1552" s="176">
        <v>9.8985000000000003</v>
      </c>
      <c r="N1552" s="176">
        <v>9.9316999999999993</v>
      </c>
      <c r="O1552" s="176">
        <v>8.7022999999999993</v>
      </c>
      <c r="P1552" s="176">
        <v>8.6349</v>
      </c>
      <c r="Q1552" s="176">
        <v>8.9909999999999997</v>
      </c>
      <c r="R1552" s="176">
        <v>10.4498</v>
      </c>
      <c r="S1552" s="118" t="s">
        <v>1883</v>
      </c>
    </row>
    <row r="1553" spans="1:19" x14ac:dyDescent="0.3">
      <c r="A1553" s="172" t="s">
        <v>1473</v>
      </c>
      <c r="B1553" s="172" t="s">
        <v>1487</v>
      </c>
      <c r="C1553" s="172">
        <v>101304</v>
      </c>
      <c r="D1553" s="175">
        <v>44158</v>
      </c>
      <c r="E1553" s="176">
        <v>36.572000000000003</v>
      </c>
      <c r="F1553" s="176">
        <v>4.7591000000000001</v>
      </c>
      <c r="G1553" s="176">
        <v>4.7591000000000001</v>
      </c>
      <c r="H1553" s="176">
        <v>11.995699999999999</v>
      </c>
      <c r="I1553" s="176">
        <v>13.1473</v>
      </c>
      <c r="J1553" s="176">
        <v>8.7735000000000003</v>
      </c>
      <c r="K1553" s="176">
        <v>8.8337000000000003</v>
      </c>
      <c r="L1553" s="176">
        <v>8.2864000000000004</v>
      </c>
      <c r="M1553" s="176">
        <v>9.2507999999999999</v>
      </c>
      <c r="N1553" s="176">
        <v>9.2337000000000007</v>
      </c>
      <c r="O1553" s="176">
        <v>7.9313000000000002</v>
      </c>
      <c r="P1553" s="176">
        <v>7.8079999999999998</v>
      </c>
      <c r="Q1553" s="176">
        <v>7.3765999999999998</v>
      </c>
      <c r="R1553" s="176">
        <v>9.6865000000000006</v>
      </c>
      <c r="S1553" s="118" t="s">
        <v>1883</v>
      </c>
    </row>
    <row r="1554" spans="1:19" x14ac:dyDescent="0.3">
      <c r="A1554" s="172" t="s">
        <v>1473</v>
      </c>
      <c r="B1554" s="172" t="s">
        <v>1488</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1473</v>
      </c>
      <c r="B1555" s="172" t="s">
        <v>1489</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1473</v>
      </c>
      <c r="B1556" s="172" t="s">
        <v>1490</v>
      </c>
      <c r="C1556" s="172">
        <v>148002</v>
      </c>
      <c r="D1556" s="175"/>
      <c r="E1556" s="176"/>
      <c r="F1556" s="176"/>
      <c r="G1556" s="176"/>
      <c r="H1556" s="176"/>
      <c r="I1556" s="176"/>
      <c r="J1556" s="176"/>
      <c r="K1556" s="176"/>
      <c r="L1556" s="176"/>
      <c r="M1556" s="176"/>
      <c r="N1556" s="176"/>
      <c r="O1556" s="176"/>
      <c r="P1556" s="176"/>
      <c r="Q1556" s="176"/>
      <c r="R1556" s="176"/>
      <c r="S1556" s="118" t="s">
        <v>1883</v>
      </c>
    </row>
    <row r="1557" spans="1:19" x14ac:dyDescent="0.3">
      <c r="A1557" s="172" t="s">
        <v>1473</v>
      </c>
      <c r="B1557" s="172" t="s">
        <v>1491</v>
      </c>
      <c r="C1557" s="172">
        <v>148010</v>
      </c>
      <c r="D1557" s="175"/>
      <c r="E1557" s="176"/>
      <c r="F1557" s="176"/>
      <c r="G1557" s="176"/>
      <c r="H1557" s="176"/>
      <c r="I1557" s="176"/>
      <c r="J1557" s="176"/>
      <c r="K1557" s="176"/>
      <c r="L1557" s="176"/>
      <c r="M1557" s="176"/>
      <c r="N1557" s="176"/>
      <c r="O1557" s="176"/>
      <c r="P1557" s="176"/>
      <c r="Q1557" s="176"/>
      <c r="R1557" s="176"/>
      <c r="S1557" s="118" t="s">
        <v>1883</v>
      </c>
    </row>
    <row r="1558" spans="1:19" x14ac:dyDescent="0.3">
      <c r="A1558" s="172" t="s">
        <v>1473</v>
      </c>
      <c r="B1558" s="172" t="s">
        <v>1492</v>
      </c>
      <c r="C1558" s="172">
        <v>148015</v>
      </c>
      <c r="D1558" s="175"/>
      <c r="E1558" s="176"/>
      <c r="F1558" s="176"/>
      <c r="G1558" s="176"/>
      <c r="H1558" s="176"/>
      <c r="I1558" s="176"/>
      <c r="J1558" s="176"/>
      <c r="K1558" s="176"/>
      <c r="L1558" s="176"/>
      <c r="M1558" s="176"/>
      <c r="N1558" s="176"/>
      <c r="O1558" s="176"/>
      <c r="P1558" s="176"/>
      <c r="Q1558" s="176"/>
      <c r="R1558" s="176"/>
      <c r="S1558" s="118" t="s">
        <v>1883</v>
      </c>
    </row>
    <row r="1559" spans="1:19" x14ac:dyDescent="0.3">
      <c r="A1559" s="172" t="s">
        <v>1473</v>
      </c>
      <c r="B1559" s="172" t="s">
        <v>1493</v>
      </c>
      <c r="C1559" s="172">
        <v>148318</v>
      </c>
      <c r="D1559" s="175"/>
      <c r="E1559" s="176"/>
      <c r="F1559" s="176"/>
      <c r="G1559" s="176"/>
      <c r="H1559" s="176"/>
      <c r="I1559" s="176"/>
      <c r="J1559" s="176"/>
      <c r="K1559" s="176"/>
      <c r="L1559" s="176"/>
      <c r="M1559" s="176"/>
      <c r="N1559" s="176"/>
      <c r="O1559" s="176"/>
      <c r="P1559" s="176"/>
      <c r="Q1559" s="176"/>
      <c r="R1559" s="176"/>
      <c r="S1559" s="118" t="s">
        <v>1883</v>
      </c>
    </row>
    <row r="1560" spans="1:19" x14ac:dyDescent="0.3">
      <c r="A1560" s="172" t="s">
        <v>1473</v>
      </c>
      <c r="B1560" s="172" t="s">
        <v>1494</v>
      </c>
      <c r="C1560" s="172">
        <v>148313</v>
      </c>
      <c r="D1560" s="175"/>
      <c r="E1560" s="176"/>
      <c r="F1560" s="176"/>
      <c r="G1560" s="176"/>
      <c r="H1560" s="176"/>
      <c r="I1560" s="176"/>
      <c r="J1560" s="176"/>
      <c r="K1560" s="176"/>
      <c r="L1560" s="176"/>
      <c r="M1560" s="176"/>
      <c r="N1560" s="176"/>
      <c r="O1560" s="176"/>
      <c r="P1560" s="176"/>
      <c r="Q1560" s="176"/>
      <c r="R1560" s="176"/>
      <c r="S1560" s="118" t="s">
        <v>1883</v>
      </c>
    </row>
    <row r="1561" spans="1:19" x14ac:dyDescent="0.3">
      <c r="A1561" s="172" t="s">
        <v>1473</v>
      </c>
      <c r="B1561" s="172" t="s">
        <v>1495</v>
      </c>
      <c r="C1561" s="172">
        <v>101232</v>
      </c>
      <c r="D1561" s="175">
        <v>44158</v>
      </c>
      <c r="E1561" s="176">
        <v>3763.2988955823298</v>
      </c>
      <c r="F1561" s="176">
        <v>8.6006999999999998</v>
      </c>
      <c r="G1561" s="176">
        <v>8.6006999999999998</v>
      </c>
      <c r="H1561" s="176">
        <v>25.013999999999999</v>
      </c>
      <c r="I1561" s="176">
        <v>27.6495</v>
      </c>
      <c r="J1561" s="176">
        <v>25.546399999999998</v>
      </c>
      <c r="K1561" s="176">
        <v>5.6000000000000001E-2</v>
      </c>
      <c r="L1561" s="176">
        <v>1.0290999999999999</v>
      </c>
      <c r="M1561" s="176">
        <v>-7.5072999999999999</v>
      </c>
      <c r="N1561" s="176">
        <v>-8.5367999999999995</v>
      </c>
      <c r="O1561" s="176">
        <v>1.496</v>
      </c>
      <c r="P1561" s="176">
        <v>4.3045999999999998</v>
      </c>
      <c r="Q1561" s="176">
        <v>7.2939999999999996</v>
      </c>
      <c r="R1561" s="176">
        <v>-0.97819999999999996</v>
      </c>
      <c r="S1561" s="118" t="s">
        <v>1883</v>
      </c>
    </row>
    <row r="1562" spans="1:19" x14ac:dyDescent="0.3">
      <c r="A1562" s="172" t="s">
        <v>1473</v>
      </c>
      <c r="B1562" s="172" t="s">
        <v>1496</v>
      </c>
      <c r="C1562" s="172">
        <v>118565</v>
      </c>
      <c r="D1562" s="175">
        <v>44158</v>
      </c>
      <c r="E1562" s="176">
        <v>3983.4238</v>
      </c>
      <c r="F1562" s="176">
        <v>9.3513000000000002</v>
      </c>
      <c r="G1562" s="176">
        <v>9.3513000000000002</v>
      </c>
      <c r="H1562" s="176">
        <v>25.769300000000001</v>
      </c>
      <c r="I1562" s="176">
        <v>28.407599999999999</v>
      </c>
      <c r="J1562" s="176">
        <v>26.312899999999999</v>
      </c>
      <c r="K1562" s="176">
        <v>0.80679999999999996</v>
      </c>
      <c r="L1562" s="176">
        <v>1.7845</v>
      </c>
      <c r="M1562" s="176">
        <v>-6.8093000000000004</v>
      </c>
      <c r="N1562" s="176">
        <v>-7.8635999999999999</v>
      </c>
      <c r="O1562" s="176">
        <v>2.2593000000000001</v>
      </c>
      <c r="P1562" s="176">
        <v>5.0678000000000001</v>
      </c>
      <c r="Q1562" s="176">
        <v>7.1798999999999999</v>
      </c>
      <c r="R1562" s="176">
        <v>-0.22739999999999999</v>
      </c>
      <c r="S1562" s="118" t="s">
        <v>1883</v>
      </c>
    </row>
    <row r="1563" spans="1:19" x14ac:dyDescent="0.3">
      <c r="A1563" s="172" t="s">
        <v>1473</v>
      </c>
      <c r="B1563" s="172" t="s">
        <v>1497</v>
      </c>
      <c r="C1563" s="172">
        <v>113047</v>
      </c>
      <c r="D1563" s="175">
        <v>44158</v>
      </c>
      <c r="E1563" s="176">
        <v>24.386500000000002</v>
      </c>
      <c r="F1563" s="176">
        <v>3.9925999999999999</v>
      </c>
      <c r="G1563" s="176">
        <v>3.9925999999999999</v>
      </c>
      <c r="H1563" s="176">
        <v>10.5976</v>
      </c>
      <c r="I1563" s="176">
        <v>10.3146</v>
      </c>
      <c r="J1563" s="176">
        <v>8.2018000000000004</v>
      </c>
      <c r="K1563" s="176">
        <v>10.0944</v>
      </c>
      <c r="L1563" s="176">
        <v>11.2462</v>
      </c>
      <c r="M1563" s="176">
        <v>10.776899999999999</v>
      </c>
      <c r="N1563" s="176">
        <v>10.840199999999999</v>
      </c>
      <c r="O1563" s="176">
        <v>9.0337999999999994</v>
      </c>
      <c r="P1563" s="176">
        <v>8.6560000000000006</v>
      </c>
      <c r="Q1563" s="176">
        <v>8.93</v>
      </c>
      <c r="R1563" s="176">
        <v>10.601000000000001</v>
      </c>
      <c r="S1563" s="118" t="s">
        <v>1883</v>
      </c>
    </row>
    <row r="1564" spans="1:19" x14ac:dyDescent="0.3">
      <c r="A1564" s="172" t="s">
        <v>1473</v>
      </c>
      <c r="B1564" s="172" t="s">
        <v>1498</v>
      </c>
      <c r="C1564" s="172">
        <v>119016</v>
      </c>
      <c r="D1564" s="175">
        <v>44158</v>
      </c>
      <c r="E1564" s="176">
        <v>24.718800000000002</v>
      </c>
      <c r="F1564" s="176">
        <v>4.53</v>
      </c>
      <c r="G1564" s="176">
        <v>4.53</v>
      </c>
      <c r="H1564" s="176">
        <v>11.123100000000001</v>
      </c>
      <c r="I1564" s="176">
        <v>10.824</v>
      </c>
      <c r="J1564" s="176">
        <v>8.7141000000000002</v>
      </c>
      <c r="K1564" s="176">
        <v>10.6189</v>
      </c>
      <c r="L1564" s="176">
        <v>11.734999999999999</v>
      </c>
      <c r="M1564" s="176">
        <v>11.180899999999999</v>
      </c>
      <c r="N1564" s="176">
        <v>11.2073</v>
      </c>
      <c r="O1564" s="176">
        <v>9.2637</v>
      </c>
      <c r="P1564" s="176">
        <v>8.8609000000000009</v>
      </c>
      <c r="Q1564" s="176">
        <v>9.0738000000000003</v>
      </c>
      <c r="R1564" s="176">
        <v>10.8674</v>
      </c>
      <c r="S1564" s="118" t="s">
        <v>1883</v>
      </c>
    </row>
    <row r="1565" spans="1:19" x14ac:dyDescent="0.3">
      <c r="A1565" s="172" t="s">
        <v>1473</v>
      </c>
      <c r="B1565" s="172" t="s">
        <v>1499</v>
      </c>
      <c r="C1565" s="172">
        <v>101599</v>
      </c>
      <c r="D1565" s="175">
        <v>44158</v>
      </c>
      <c r="E1565" s="176">
        <v>30.9222</v>
      </c>
      <c r="F1565" s="176">
        <v>8.5046999999999997</v>
      </c>
      <c r="G1565" s="176">
        <v>8.5046999999999997</v>
      </c>
      <c r="H1565" s="176">
        <v>13.078099999999999</v>
      </c>
      <c r="I1565" s="176">
        <v>12.802199999999999</v>
      </c>
      <c r="J1565" s="176">
        <v>8.9663000000000004</v>
      </c>
      <c r="K1565" s="176">
        <v>7.1435000000000004</v>
      </c>
      <c r="L1565" s="176">
        <v>23.8215</v>
      </c>
      <c r="M1565" s="176">
        <v>5.0984999999999996</v>
      </c>
      <c r="N1565" s="176">
        <v>5.3754</v>
      </c>
      <c r="O1565" s="176">
        <v>3.3751000000000002</v>
      </c>
      <c r="P1565" s="176">
        <v>4.9414999999999996</v>
      </c>
      <c r="Q1565" s="176">
        <v>6.4847000000000001</v>
      </c>
      <c r="R1565" s="176">
        <v>2.7652000000000001</v>
      </c>
      <c r="S1565" s="118" t="s">
        <v>1883</v>
      </c>
    </row>
    <row r="1566" spans="1:19" x14ac:dyDescent="0.3">
      <c r="A1566" s="172" t="s">
        <v>1473</v>
      </c>
      <c r="B1566" s="172" t="s">
        <v>1500</v>
      </c>
      <c r="C1566" s="172">
        <v>120062</v>
      </c>
      <c r="D1566" s="175">
        <v>44158</v>
      </c>
      <c r="E1566" s="176">
        <v>33.226199999999999</v>
      </c>
      <c r="F1566" s="176">
        <v>9.4914000000000005</v>
      </c>
      <c r="G1566" s="176">
        <v>9.4914000000000005</v>
      </c>
      <c r="H1566" s="176">
        <v>14.071300000000001</v>
      </c>
      <c r="I1566" s="176">
        <v>13.8043</v>
      </c>
      <c r="J1566" s="176">
        <v>9.9741</v>
      </c>
      <c r="K1566" s="176">
        <v>8.1652000000000005</v>
      </c>
      <c r="L1566" s="176">
        <v>24.965399999999999</v>
      </c>
      <c r="M1566" s="176">
        <v>6.1369999999999996</v>
      </c>
      <c r="N1566" s="176">
        <v>6.4177999999999997</v>
      </c>
      <c r="O1566" s="176">
        <v>4.3731</v>
      </c>
      <c r="P1566" s="176">
        <v>5.9428999999999998</v>
      </c>
      <c r="Q1566" s="176">
        <v>7.1553000000000004</v>
      </c>
      <c r="R1566" s="176">
        <v>3.7633999999999999</v>
      </c>
      <c r="S1566" s="118" t="s">
        <v>1883</v>
      </c>
    </row>
    <row r="1567" spans="1:19" x14ac:dyDescent="0.3">
      <c r="A1567" s="172" t="s">
        <v>1473</v>
      </c>
      <c r="B1567" s="172" t="s">
        <v>1501</v>
      </c>
      <c r="C1567" s="172">
        <v>101758</v>
      </c>
      <c r="D1567" s="175">
        <v>44158</v>
      </c>
      <c r="E1567" s="176">
        <v>45.427100000000003</v>
      </c>
      <c r="F1567" s="176">
        <v>5.5465999999999998</v>
      </c>
      <c r="G1567" s="176">
        <v>5.5465999999999998</v>
      </c>
      <c r="H1567" s="176">
        <v>10.135899999999999</v>
      </c>
      <c r="I1567" s="176">
        <v>10.134499999999999</v>
      </c>
      <c r="J1567" s="176">
        <v>7.9718</v>
      </c>
      <c r="K1567" s="176">
        <v>9.8604000000000003</v>
      </c>
      <c r="L1567" s="176">
        <v>10.6319</v>
      </c>
      <c r="M1567" s="176">
        <v>10.4709</v>
      </c>
      <c r="N1567" s="176">
        <v>10.535600000000001</v>
      </c>
      <c r="O1567" s="176">
        <v>8.4277999999999995</v>
      </c>
      <c r="P1567" s="176">
        <v>8.5860000000000003</v>
      </c>
      <c r="Q1567" s="176">
        <v>8.2497000000000007</v>
      </c>
      <c r="R1567" s="176">
        <v>10.410500000000001</v>
      </c>
      <c r="S1567" s="118" t="s">
        <v>1883</v>
      </c>
    </row>
    <row r="1568" spans="1:19" x14ac:dyDescent="0.3">
      <c r="A1568" s="172" t="s">
        <v>1473</v>
      </c>
      <c r="B1568" s="172" t="s">
        <v>1502</v>
      </c>
      <c r="C1568" s="172">
        <v>120754</v>
      </c>
      <c r="D1568" s="175">
        <v>44158</v>
      </c>
      <c r="E1568" s="176">
        <v>48.028599999999997</v>
      </c>
      <c r="F1568" s="176">
        <v>6.3109999999999999</v>
      </c>
      <c r="G1568" s="176">
        <v>6.3109999999999999</v>
      </c>
      <c r="H1568" s="176">
        <v>10.899900000000001</v>
      </c>
      <c r="I1568" s="176">
        <v>10.896599999999999</v>
      </c>
      <c r="J1568" s="176">
        <v>8.7353000000000005</v>
      </c>
      <c r="K1568" s="176">
        <v>10.6403</v>
      </c>
      <c r="L1568" s="176">
        <v>11.4315</v>
      </c>
      <c r="M1568" s="176">
        <v>11.287599999999999</v>
      </c>
      <c r="N1568" s="176">
        <v>11.3714</v>
      </c>
      <c r="O1568" s="176">
        <v>9.2947000000000006</v>
      </c>
      <c r="P1568" s="176">
        <v>9.4420999999999999</v>
      </c>
      <c r="Q1568" s="176">
        <v>9.5084999999999997</v>
      </c>
      <c r="R1568" s="176">
        <v>11.236700000000001</v>
      </c>
      <c r="S1568" s="118" t="s">
        <v>1883</v>
      </c>
    </row>
    <row r="1569" spans="1:19" x14ac:dyDescent="0.3">
      <c r="A1569" s="172" t="s">
        <v>1473</v>
      </c>
      <c r="B1569" s="172" t="s">
        <v>1503</v>
      </c>
      <c r="C1569" s="172">
        <v>115005</v>
      </c>
      <c r="D1569" s="175">
        <v>44158</v>
      </c>
      <c r="E1569" s="176">
        <v>19.799199999999999</v>
      </c>
      <c r="F1569" s="176">
        <v>9.9631000000000007</v>
      </c>
      <c r="G1569" s="176">
        <v>9.9631000000000007</v>
      </c>
      <c r="H1569" s="176">
        <v>11.3544</v>
      </c>
      <c r="I1569" s="176">
        <v>12.383699999999999</v>
      </c>
      <c r="J1569" s="176">
        <v>8.8193000000000001</v>
      </c>
      <c r="K1569" s="176">
        <v>8.0268999999999995</v>
      </c>
      <c r="L1569" s="176">
        <v>10.8903</v>
      </c>
      <c r="M1569" s="176">
        <v>9.1097999999999999</v>
      </c>
      <c r="N1569" s="176">
        <v>9.7621000000000002</v>
      </c>
      <c r="O1569" s="176">
        <v>5.2370999999999999</v>
      </c>
      <c r="P1569" s="176">
        <v>5.9428000000000001</v>
      </c>
      <c r="Q1569" s="176">
        <v>7.3117000000000001</v>
      </c>
      <c r="R1569" s="176">
        <v>5.2256999999999998</v>
      </c>
      <c r="S1569" s="118" t="s">
        <v>1883</v>
      </c>
    </row>
    <row r="1570" spans="1:19" x14ac:dyDescent="0.3">
      <c r="A1570" s="172" t="s">
        <v>1473</v>
      </c>
      <c r="B1570" s="172" t="s">
        <v>1504</v>
      </c>
      <c r="C1570" s="172">
        <v>118349</v>
      </c>
      <c r="D1570" s="175">
        <v>44158</v>
      </c>
      <c r="E1570" s="176">
        <v>21.1647</v>
      </c>
      <c r="F1570" s="176">
        <v>10.2986</v>
      </c>
      <c r="G1570" s="176">
        <v>10.2986</v>
      </c>
      <c r="H1570" s="176">
        <v>11.6607</v>
      </c>
      <c r="I1570" s="176">
        <v>12.687799999999999</v>
      </c>
      <c r="J1570" s="176">
        <v>9.1722000000000001</v>
      </c>
      <c r="K1570" s="176">
        <v>8.4640000000000004</v>
      </c>
      <c r="L1570" s="176">
        <v>11.421799999999999</v>
      </c>
      <c r="M1570" s="176">
        <v>9.7468000000000004</v>
      </c>
      <c r="N1570" s="176">
        <v>10.466699999999999</v>
      </c>
      <c r="O1570" s="176">
        <v>6.1489000000000003</v>
      </c>
      <c r="P1570" s="176">
        <v>6.9333999999999998</v>
      </c>
      <c r="Q1570" s="176">
        <v>7.7371999999999996</v>
      </c>
      <c r="R1570" s="176">
        <v>5.9531000000000001</v>
      </c>
      <c r="S1570" s="118" t="s">
        <v>1883</v>
      </c>
    </row>
    <row r="1571" spans="1:19" x14ac:dyDescent="0.3">
      <c r="A1571" s="172" t="s">
        <v>1473</v>
      </c>
      <c r="B1571" s="172" t="s">
        <v>1505</v>
      </c>
      <c r="C1571" s="172">
        <v>118407</v>
      </c>
      <c r="D1571" s="175">
        <v>44158</v>
      </c>
      <c r="E1571" s="176">
        <v>46.5336</v>
      </c>
      <c r="F1571" s="176">
        <v>6.3567999999999998</v>
      </c>
      <c r="G1571" s="176">
        <v>6.3567999999999998</v>
      </c>
      <c r="H1571" s="176">
        <v>10.47</v>
      </c>
      <c r="I1571" s="176">
        <v>11.355499999999999</v>
      </c>
      <c r="J1571" s="176">
        <v>8.4941999999999993</v>
      </c>
      <c r="K1571" s="176">
        <v>8.2942999999999998</v>
      </c>
      <c r="L1571" s="176">
        <v>9.4390000000000001</v>
      </c>
      <c r="M1571" s="176">
        <v>10.419600000000001</v>
      </c>
      <c r="N1571" s="176">
        <v>10.1493</v>
      </c>
      <c r="O1571" s="176">
        <v>9.0380000000000003</v>
      </c>
      <c r="P1571" s="176">
        <v>8.6874000000000002</v>
      </c>
      <c r="Q1571" s="176">
        <v>8.9924999999999997</v>
      </c>
      <c r="R1571" s="176">
        <v>10.740399999999999</v>
      </c>
      <c r="S1571" s="118"/>
    </row>
    <row r="1572" spans="1:19" x14ac:dyDescent="0.3">
      <c r="A1572" s="172" t="s">
        <v>1473</v>
      </c>
      <c r="B1572" s="172" t="s">
        <v>1506</v>
      </c>
      <c r="C1572" s="172">
        <v>108768</v>
      </c>
      <c r="D1572" s="175">
        <v>44158</v>
      </c>
      <c r="E1572" s="176">
        <v>44.430700000000002</v>
      </c>
      <c r="F1572" s="176">
        <v>5.8354999999999997</v>
      </c>
      <c r="G1572" s="176">
        <v>5.8354999999999997</v>
      </c>
      <c r="H1572" s="176">
        <v>9.9426000000000005</v>
      </c>
      <c r="I1572" s="176">
        <v>10.835900000000001</v>
      </c>
      <c r="J1572" s="176">
        <v>7.9691999999999998</v>
      </c>
      <c r="K1572" s="176">
        <v>7.7633000000000001</v>
      </c>
      <c r="L1572" s="176">
        <v>8.8954000000000004</v>
      </c>
      <c r="M1572" s="176">
        <v>9.8620999999999999</v>
      </c>
      <c r="N1572" s="176">
        <v>9.5824999999999996</v>
      </c>
      <c r="O1572" s="176">
        <v>8.4939999999999998</v>
      </c>
      <c r="P1572" s="176">
        <v>8.1303000000000001</v>
      </c>
      <c r="Q1572" s="176">
        <v>7.7594000000000003</v>
      </c>
      <c r="R1572" s="176">
        <v>10.186999999999999</v>
      </c>
      <c r="S1572" s="118"/>
    </row>
    <row r="1573" spans="1:19" x14ac:dyDescent="0.3">
      <c r="A1573" s="172" t="s">
        <v>1473</v>
      </c>
      <c r="B1573" s="172" t="s">
        <v>1507</v>
      </c>
      <c r="C1573" s="172">
        <v>123708</v>
      </c>
      <c r="D1573" s="175">
        <v>44158</v>
      </c>
      <c r="E1573" s="176">
        <v>1689.4758999999999</v>
      </c>
      <c r="F1573" s="176">
        <v>13.838200000000001</v>
      </c>
      <c r="G1573" s="176">
        <v>13.838200000000001</v>
      </c>
      <c r="H1573" s="176">
        <v>7.4785000000000004</v>
      </c>
      <c r="I1573" s="176">
        <v>11.756500000000001</v>
      </c>
      <c r="J1573" s="176">
        <v>8.8224</v>
      </c>
      <c r="K1573" s="176">
        <v>8.5511999999999997</v>
      </c>
      <c r="L1573" s="176">
        <v>6.6071</v>
      </c>
      <c r="M1573" s="176">
        <v>6.6010999999999997</v>
      </c>
      <c r="N1573" s="176">
        <v>6.7519</v>
      </c>
      <c r="O1573" s="176">
        <v>6.2248000000000001</v>
      </c>
      <c r="P1573" s="176">
        <v>6.7839</v>
      </c>
      <c r="Q1573" s="176">
        <v>7.5553999999999997</v>
      </c>
      <c r="R1573" s="176">
        <v>6.2801999999999998</v>
      </c>
      <c r="S1573" s="118" t="s">
        <v>1883</v>
      </c>
    </row>
    <row r="1574" spans="1:19" x14ac:dyDescent="0.3">
      <c r="A1574" s="172" t="s">
        <v>1473</v>
      </c>
      <c r="B1574" s="172" t="s">
        <v>1508</v>
      </c>
      <c r="C1574" s="172">
        <v>123704</v>
      </c>
      <c r="D1574" s="175">
        <v>44158</v>
      </c>
      <c r="E1574" s="176">
        <v>1837.5252</v>
      </c>
      <c r="F1574" s="176">
        <v>15.1404</v>
      </c>
      <c r="G1574" s="176">
        <v>15.1404</v>
      </c>
      <c r="H1574" s="176">
        <v>8.7813999999999997</v>
      </c>
      <c r="I1574" s="176">
        <v>13.0632</v>
      </c>
      <c r="J1574" s="176">
        <v>10.129799999999999</v>
      </c>
      <c r="K1574" s="176">
        <v>9.8818000000000001</v>
      </c>
      <c r="L1574" s="176">
        <v>7.9558</v>
      </c>
      <c r="M1574" s="176">
        <v>7.9720000000000004</v>
      </c>
      <c r="N1574" s="176">
        <v>8.0756999999999994</v>
      </c>
      <c r="O1574" s="176">
        <v>7.4314999999999998</v>
      </c>
      <c r="P1574" s="176">
        <v>7.9614000000000003</v>
      </c>
      <c r="Q1574" s="176">
        <v>8.7904</v>
      </c>
      <c r="R1574" s="176">
        <v>7.5103</v>
      </c>
      <c r="S1574" s="118" t="s">
        <v>1883</v>
      </c>
    </row>
    <row r="1575" spans="1:19" x14ac:dyDescent="0.3">
      <c r="A1575" s="172" t="s">
        <v>1473</v>
      </c>
      <c r="B1575" s="172" t="s">
        <v>1509</v>
      </c>
      <c r="C1575" s="172">
        <v>105185</v>
      </c>
      <c r="D1575" s="175">
        <v>44158</v>
      </c>
      <c r="E1575" s="176">
        <v>2818.5261</v>
      </c>
      <c r="F1575" s="176">
        <v>4.7571000000000003</v>
      </c>
      <c r="G1575" s="176">
        <v>4.7571000000000003</v>
      </c>
      <c r="H1575" s="176">
        <v>11.8185</v>
      </c>
      <c r="I1575" s="176">
        <v>10.160399999999999</v>
      </c>
      <c r="J1575" s="176">
        <v>8.2356999999999996</v>
      </c>
      <c r="K1575" s="176">
        <v>7.6318999999999999</v>
      </c>
      <c r="L1575" s="176">
        <v>8.3826999999999998</v>
      </c>
      <c r="M1575" s="176">
        <v>9.0869</v>
      </c>
      <c r="N1575" s="176">
        <v>9.2454000000000001</v>
      </c>
      <c r="O1575" s="176">
        <v>7.8780000000000001</v>
      </c>
      <c r="P1575" s="176">
        <v>7.6723999999999997</v>
      </c>
      <c r="Q1575" s="176">
        <v>7.8693</v>
      </c>
      <c r="R1575" s="176">
        <v>9.7558000000000007</v>
      </c>
      <c r="S1575" s="118" t="s">
        <v>1883</v>
      </c>
    </row>
    <row r="1576" spans="1:19" x14ac:dyDescent="0.3">
      <c r="A1576" s="172" t="s">
        <v>1473</v>
      </c>
      <c r="B1576" s="172" t="s">
        <v>1510</v>
      </c>
      <c r="C1576" s="172">
        <v>120560</v>
      </c>
      <c r="D1576" s="175">
        <v>44158</v>
      </c>
      <c r="E1576" s="176">
        <v>3013.1860000000001</v>
      </c>
      <c r="F1576" s="176">
        <v>5.6067</v>
      </c>
      <c r="G1576" s="176">
        <v>5.6067</v>
      </c>
      <c r="H1576" s="176">
        <v>12.671099999999999</v>
      </c>
      <c r="I1576" s="176">
        <v>11.013500000000001</v>
      </c>
      <c r="J1576" s="176">
        <v>9.0916999999999994</v>
      </c>
      <c r="K1576" s="176">
        <v>8.4995999999999992</v>
      </c>
      <c r="L1576" s="176">
        <v>9.2696000000000005</v>
      </c>
      <c r="M1576" s="176">
        <v>9.9971999999999994</v>
      </c>
      <c r="N1576" s="176">
        <v>10.176</v>
      </c>
      <c r="O1576" s="176">
        <v>8.7967999999999993</v>
      </c>
      <c r="P1576" s="176">
        <v>8.4882000000000009</v>
      </c>
      <c r="Q1576" s="176">
        <v>8.6720000000000006</v>
      </c>
      <c r="R1576" s="176">
        <v>10.6904</v>
      </c>
      <c r="S1576" s="118" t="s">
        <v>1883</v>
      </c>
    </row>
    <row r="1577" spans="1:19" x14ac:dyDescent="0.3">
      <c r="A1577" s="172" t="s">
        <v>1473</v>
      </c>
      <c r="B1577" s="172" t="s">
        <v>1511</v>
      </c>
      <c r="C1577" s="172">
        <v>101521</v>
      </c>
      <c r="D1577" s="175"/>
      <c r="E1577" s="176"/>
      <c r="F1577" s="176"/>
      <c r="G1577" s="176"/>
      <c r="H1577" s="176"/>
      <c r="I1577" s="176"/>
      <c r="J1577" s="176"/>
      <c r="K1577" s="176"/>
      <c r="L1577" s="176"/>
      <c r="M1577" s="176"/>
      <c r="N1577" s="176"/>
      <c r="O1577" s="176"/>
      <c r="P1577" s="176"/>
      <c r="Q1577" s="176"/>
      <c r="R1577" s="176"/>
      <c r="S1577" s="118" t="s">
        <v>1883</v>
      </c>
    </row>
    <row r="1578" spans="1:19" x14ac:dyDescent="0.3">
      <c r="A1578" s="172" t="s">
        <v>1473</v>
      </c>
      <c r="B1578" s="172" t="s">
        <v>1512</v>
      </c>
      <c r="C1578" s="172">
        <v>120471</v>
      </c>
      <c r="D1578" s="175"/>
      <c r="E1578" s="176"/>
      <c r="F1578" s="176"/>
      <c r="G1578" s="176"/>
      <c r="H1578" s="176"/>
      <c r="I1578" s="176"/>
      <c r="J1578" s="176"/>
      <c r="K1578" s="176"/>
      <c r="L1578" s="176"/>
      <c r="M1578" s="176"/>
      <c r="N1578" s="176"/>
      <c r="O1578" s="176"/>
      <c r="P1578" s="176"/>
      <c r="Q1578" s="176"/>
      <c r="R1578" s="176"/>
      <c r="S1578" s="118" t="s">
        <v>1883</v>
      </c>
    </row>
    <row r="1579" spans="1:19" x14ac:dyDescent="0.3">
      <c r="A1579" s="172" t="s">
        <v>1473</v>
      </c>
      <c r="B1579" s="172" t="s">
        <v>1513</v>
      </c>
      <c r="C1579" s="172">
        <v>101373</v>
      </c>
      <c r="D1579" s="175">
        <v>44158</v>
      </c>
      <c r="E1579" s="176">
        <v>40.736899999999999</v>
      </c>
      <c r="F1579" s="176">
        <v>4.7805</v>
      </c>
      <c r="G1579" s="176">
        <v>4.7805</v>
      </c>
      <c r="H1579" s="176">
        <v>11.2524</v>
      </c>
      <c r="I1579" s="176">
        <v>10.6287</v>
      </c>
      <c r="J1579" s="176">
        <v>7.4371999999999998</v>
      </c>
      <c r="K1579" s="176">
        <v>9.5625</v>
      </c>
      <c r="L1579" s="176">
        <v>9.9992000000000001</v>
      </c>
      <c r="M1579" s="176">
        <v>10.0207</v>
      </c>
      <c r="N1579" s="176">
        <v>9.8355999999999995</v>
      </c>
      <c r="O1579" s="176">
        <v>8.4357000000000006</v>
      </c>
      <c r="P1579" s="176">
        <v>8.1655999999999995</v>
      </c>
      <c r="Q1579" s="176">
        <v>7.8545999999999996</v>
      </c>
      <c r="R1579" s="176">
        <v>10.201499999999999</v>
      </c>
      <c r="S1579" s="118"/>
    </row>
    <row r="1580" spans="1:19" x14ac:dyDescent="0.3">
      <c r="A1580" s="172" t="s">
        <v>1473</v>
      </c>
      <c r="B1580" s="172" t="s">
        <v>1514</v>
      </c>
      <c r="C1580" s="172">
        <v>119739</v>
      </c>
      <c r="D1580" s="175">
        <v>44158</v>
      </c>
      <c r="E1580" s="176">
        <v>43.229199999999999</v>
      </c>
      <c r="F1580" s="176">
        <v>5.5751999999999997</v>
      </c>
      <c r="G1580" s="176">
        <v>5.5751999999999997</v>
      </c>
      <c r="H1580" s="176">
        <v>12.054600000000001</v>
      </c>
      <c r="I1580" s="176">
        <v>11.436400000000001</v>
      </c>
      <c r="J1580" s="176">
        <v>8.2446999999999999</v>
      </c>
      <c r="K1580" s="176">
        <v>10.3827</v>
      </c>
      <c r="L1580" s="176">
        <v>10.849500000000001</v>
      </c>
      <c r="M1580" s="176">
        <v>10.896599999999999</v>
      </c>
      <c r="N1580" s="176">
        <v>10.7325</v>
      </c>
      <c r="O1580" s="176">
        <v>9.3364999999999991</v>
      </c>
      <c r="P1580" s="176">
        <v>9.1056000000000008</v>
      </c>
      <c r="Q1580" s="176">
        <v>9.1522000000000006</v>
      </c>
      <c r="R1580" s="176">
        <v>11.104200000000001</v>
      </c>
      <c r="S1580" s="118"/>
    </row>
    <row r="1581" spans="1:19" x14ac:dyDescent="0.3">
      <c r="A1581" s="172" t="s">
        <v>1473</v>
      </c>
      <c r="B1581" s="172" t="s">
        <v>1515</v>
      </c>
      <c r="C1581" s="172">
        <v>119856</v>
      </c>
      <c r="D1581" s="175">
        <v>44158</v>
      </c>
      <c r="E1581" s="176">
        <v>21.5489</v>
      </c>
      <c r="F1581" s="176">
        <v>2.3153000000000001</v>
      </c>
      <c r="G1581" s="176">
        <v>2.3153000000000001</v>
      </c>
      <c r="H1581" s="176">
        <v>12.1852</v>
      </c>
      <c r="I1581" s="176">
        <v>12.9369</v>
      </c>
      <c r="J1581" s="176">
        <v>8.8521000000000001</v>
      </c>
      <c r="K1581" s="176">
        <v>8.8030000000000008</v>
      </c>
      <c r="L1581" s="176">
        <v>8.2231000000000005</v>
      </c>
      <c r="M1581" s="176">
        <v>10.5036</v>
      </c>
      <c r="N1581" s="176">
        <v>10.077500000000001</v>
      </c>
      <c r="O1581" s="176">
        <v>8.9252000000000002</v>
      </c>
      <c r="P1581" s="176">
        <v>8.5586000000000002</v>
      </c>
      <c r="Q1581" s="176">
        <v>8.8736999999999995</v>
      </c>
      <c r="R1581" s="176">
        <v>10.514200000000001</v>
      </c>
      <c r="S1581" s="118"/>
    </row>
    <row r="1582" spans="1:19" x14ac:dyDescent="0.3">
      <c r="A1582" s="172" t="s">
        <v>1473</v>
      </c>
      <c r="B1582" s="172" t="s">
        <v>1516</v>
      </c>
      <c r="C1582" s="172">
        <v>116299</v>
      </c>
      <c r="D1582" s="175">
        <v>44158</v>
      </c>
      <c r="E1582" s="176">
        <v>20.778500000000001</v>
      </c>
      <c r="F1582" s="176">
        <v>1.8740000000000001</v>
      </c>
      <c r="G1582" s="176">
        <v>1.8740000000000001</v>
      </c>
      <c r="H1582" s="176">
        <v>11.6837</v>
      </c>
      <c r="I1582" s="176">
        <v>12.443300000000001</v>
      </c>
      <c r="J1582" s="176">
        <v>8.3546999999999993</v>
      </c>
      <c r="K1582" s="176">
        <v>8.2931000000000008</v>
      </c>
      <c r="L1582" s="176">
        <v>7.7034000000000002</v>
      </c>
      <c r="M1582" s="176">
        <v>9.9709000000000003</v>
      </c>
      <c r="N1582" s="176">
        <v>9.5383999999999993</v>
      </c>
      <c r="O1582" s="176">
        <v>8.3829999999999991</v>
      </c>
      <c r="P1582" s="176">
        <v>8.0178999999999991</v>
      </c>
      <c r="Q1582" s="176">
        <v>8.5492000000000008</v>
      </c>
      <c r="R1582" s="176">
        <v>9.9733000000000001</v>
      </c>
      <c r="S1582" s="118"/>
    </row>
    <row r="1583" spans="1:19" x14ac:dyDescent="0.3">
      <c r="A1583" s="172" t="s">
        <v>1473</v>
      </c>
      <c r="B1583" s="172" t="s">
        <v>1517</v>
      </c>
      <c r="C1583" s="172">
        <v>145954</v>
      </c>
      <c r="D1583" s="175">
        <v>44158</v>
      </c>
      <c r="E1583" s="176">
        <v>11.924300000000001</v>
      </c>
      <c r="F1583" s="176">
        <v>6.0228999999999999</v>
      </c>
      <c r="G1583" s="176">
        <v>6.0228999999999999</v>
      </c>
      <c r="H1583" s="176">
        <v>11.7921</v>
      </c>
      <c r="I1583" s="176">
        <v>12.456200000000001</v>
      </c>
      <c r="J1583" s="176">
        <v>8.2829999999999995</v>
      </c>
      <c r="K1583" s="176">
        <v>8.5532000000000004</v>
      </c>
      <c r="L1583" s="176">
        <v>8.1709999999999994</v>
      </c>
      <c r="M1583" s="176">
        <v>9.4863</v>
      </c>
      <c r="N1583" s="176">
        <v>9.2990999999999993</v>
      </c>
      <c r="O1583" s="176"/>
      <c r="P1583" s="176"/>
      <c r="Q1583" s="176">
        <v>10.206099999999999</v>
      </c>
      <c r="R1583" s="176"/>
      <c r="S1583" s="118" t="s">
        <v>1883</v>
      </c>
    </row>
    <row r="1584" spans="1:19" x14ac:dyDescent="0.3">
      <c r="A1584" s="172" t="s">
        <v>1473</v>
      </c>
      <c r="B1584" s="172" t="s">
        <v>1518</v>
      </c>
      <c r="C1584" s="172">
        <v>145952</v>
      </c>
      <c r="D1584" s="175">
        <v>44158</v>
      </c>
      <c r="E1584" s="176">
        <v>11.6989</v>
      </c>
      <c r="F1584" s="176">
        <v>4.8898999999999999</v>
      </c>
      <c r="G1584" s="176">
        <v>4.8898999999999999</v>
      </c>
      <c r="H1584" s="176">
        <v>10.732900000000001</v>
      </c>
      <c r="I1584" s="176">
        <v>11.3703</v>
      </c>
      <c r="J1584" s="176">
        <v>7.2199</v>
      </c>
      <c r="K1584" s="176">
        <v>7.4763999999999999</v>
      </c>
      <c r="L1584" s="176">
        <v>7.0750999999999999</v>
      </c>
      <c r="M1584" s="176">
        <v>8.3581000000000003</v>
      </c>
      <c r="N1584" s="176">
        <v>8.1522000000000006</v>
      </c>
      <c r="O1584" s="176"/>
      <c r="P1584" s="176"/>
      <c r="Q1584" s="176">
        <v>9.0509000000000004</v>
      </c>
      <c r="R1584" s="176"/>
      <c r="S1584" s="118" t="s">
        <v>1883</v>
      </c>
    </row>
    <row r="1585" spans="1:19" x14ac:dyDescent="0.3">
      <c r="A1585" s="172" t="s">
        <v>1473</v>
      </c>
      <c r="B1585" s="172" t="s">
        <v>1519</v>
      </c>
      <c r="C1585" s="172">
        <v>142642</v>
      </c>
      <c r="D1585" s="175">
        <v>44158</v>
      </c>
      <c r="E1585" s="176">
        <v>12.3437</v>
      </c>
      <c r="F1585" s="176">
        <v>3.2534999999999998</v>
      </c>
      <c r="G1585" s="176">
        <v>3.2534999999999998</v>
      </c>
      <c r="H1585" s="176">
        <v>10.2599</v>
      </c>
      <c r="I1585" s="176">
        <v>10.1778</v>
      </c>
      <c r="J1585" s="176">
        <v>7.7192999999999996</v>
      </c>
      <c r="K1585" s="176">
        <v>7.5457000000000001</v>
      </c>
      <c r="L1585" s="176">
        <v>7.4543999999999997</v>
      </c>
      <c r="M1585" s="176">
        <v>8.6029</v>
      </c>
      <c r="N1585" s="176">
        <v>8.5655000000000001</v>
      </c>
      <c r="O1585" s="176"/>
      <c r="P1585" s="176"/>
      <c r="Q1585" s="176">
        <v>8.1320999999999994</v>
      </c>
      <c r="R1585" s="176">
        <v>9.3626000000000005</v>
      </c>
      <c r="S1585" s="118" t="s">
        <v>1883</v>
      </c>
    </row>
    <row r="1586" spans="1:19" x14ac:dyDescent="0.3">
      <c r="A1586" s="172" t="s">
        <v>1473</v>
      </c>
      <c r="B1586" s="172" t="s">
        <v>1520</v>
      </c>
      <c r="C1586" s="172">
        <v>142641</v>
      </c>
      <c r="D1586" s="175">
        <v>44158</v>
      </c>
      <c r="E1586" s="176">
        <v>12.601800000000001</v>
      </c>
      <c r="F1586" s="176">
        <v>4.0563000000000002</v>
      </c>
      <c r="G1586" s="176">
        <v>4.0563000000000002</v>
      </c>
      <c r="H1586" s="176">
        <v>11.097899999999999</v>
      </c>
      <c r="I1586" s="176">
        <v>11.0113</v>
      </c>
      <c r="J1586" s="176">
        <v>8.5737000000000005</v>
      </c>
      <c r="K1586" s="176">
        <v>8.3826000000000001</v>
      </c>
      <c r="L1586" s="176">
        <v>8.3027999999999995</v>
      </c>
      <c r="M1586" s="176">
        <v>9.5138999999999996</v>
      </c>
      <c r="N1586" s="176">
        <v>9.4613999999999994</v>
      </c>
      <c r="O1586" s="176"/>
      <c r="P1586" s="176"/>
      <c r="Q1586" s="176">
        <v>8.9662000000000006</v>
      </c>
      <c r="R1586" s="176">
        <v>10.205399999999999</v>
      </c>
      <c r="S1586" s="118" t="s">
        <v>1883</v>
      </c>
    </row>
    <row r="1587" spans="1:19" x14ac:dyDescent="0.3">
      <c r="A1587" s="172" t="s">
        <v>1473</v>
      </c>
      <c r="B1587" s="172" t="s">
        <v>1521</v>
      </c>
      <c r="C1587" s="172">
        <v>101665</v>
      </c>
      <c r="D1587" s="175">
        <v>44158</v>
      </c>
      <c r="E1587" s="176">
        <v>40.368299999999998</v>
      </c>
      <c r="F1587" s="176">
        <v>3.3765000000000001</v>
      </c>
      <c r="G1587" s="176">
        <v>3.3765000000000001</v>
      </c>
      <c r="H1587" s="176">
        <v>10.491400000000001</v>
      </c>
      <c r="I1587" s="176">
        <v>11.5078</v>
      </c>
      <c r="J1587" s="176">
        <v>8.9784000000000006</v>
      </c>
      <c r="K1587" s="176">
        <v>9.4732000000000003</v>
      </c>
      <c r="L1587" s="176">
        <v>9.8394999999999992</v>
      </c>
      <c r="M1587" s="176">
        <v>9.3345000000000002</v>
      </c>
      <c r="N1587" s="176">
        <v>9.2460000000000004</v>
      </c>
      <c r="O1587" s="176">
        <v>7.8464</v>
      </c>
      <c r="P1587" s="176">
        <v>7.9478</v>
      </c>
      <c r="Q1587" s="176">
        <v>8.0866000000000007</v>
      </c>
      <c r="R1587" s="176">
        <v>9.7927</v>
      </c>
      <c r="S1587" s="118" t="s">
        <v>1883</v>
      </c>
    </row>
    <row r="1588" spans="1:19" x14ac:dyDescent="0.3">
      <c r="A1588" s="172" t="s">
        <v>1473</v>
      </c>
      <c r="B1588" s="172" t="s">
        <v>1522</v>
      </c>
      <c r="C1588" s="172">
        <v>118796</v>
      </c>
      <c r="D1588" s="175">
        <v>44158</v>
      </c>
      <c r="E1588" s="176">
        <v>42.478499999999997</v>
      </c>
      <c r="F1588" s="176">
        <v>4.1544999999999996</v>
      </c>
      <c r="G1588" s="176">
        <v>4.1544999999999996</v>
      </c>
      <c r="H1588" s="176">
        <v>11.325699999999999</v>
      </c>
      <c r="I1588" s="176">
        <v>12.351800000000001</v>
      </c>
      <c r="J1588" s="176">
        <v>9.8353999999999999</v>
      </c>
      <c r="K1588" s="176">
        <v>10.328200000000001</v>
      </c>
      <c r="L1588" s="176">
        <v>10.7087</v>
      </c>
      <c r="M1588" s="176">
        <v>10.2121</v>
      </c>
      <c r="N1588" s="176">
        <v>10.137700000000001</v>
      </c>
      <c r="O1588" s="176">
        <v>8.6371000000000002</v>
      </c>
      <c r="P1588" s="176">
        <v>8.6824999999999992</v>
      </c>
      <c r="Q1588" s="176">
        <v>9.0573999999999995</v>
      </c>
      <c r="R1588" s="176">
        <v>10.640599999999999</v>
      </c>
      <c r="S1588" s="118" t="s">
        <v>1883</v>
      </c>
    </row>
    <row r="1589" spans="1:19" x14ac:dyDescent="0.3">
      <c r="A1589" s="172" t="s">
        <v>1473</v>
      </c>
      <c r="B1589" s="172" t="s">
        <v>1523</v>
      </c>
      <c r="C1589" s="172">
        <v>138256</v>
      </c>
      <c r="D1589" s="175">
        <v>44158</v>
      </c>
      <c r="E1589" s="176">
        <v>35.263199999999998</v>
      </c>
      <c r="F1589" s="176">
        <v>3.4500000000000003E-2</v>
      </c>
      <c r="G1589" s="176">
        <v>3.4500000000000003E-2</v>
      </c>
      <c r="H1589" s="176">
        <v>8.4138000000000002</v>
      </c>
      <c r="I1589" s="176">
        <v>9.5501000000000005</v>
      </c>
      <c r="J1589" s="176">
        <v>6.0342000000000002</v>
      </c>
      <c r="K1589" s="176">
        <v>7.3421000000000003</v>
      </c>
      <c r="L1589" s="176">
        <v>7.5037000000000003</v>
      </c>
      <c r="M1589" s="176">
        <v>8.3732000000000006</v>
      </c>
      <c r="N1589" s="176">
        <v>6.8449999999999998</v>
      </c>
      <c r="O1589" s="176">
        <v>4.1334999999999997</v>
      </c>
      <c r="P1589" s="176">
        <v>5.9219999999999997</v>
      </c>
      <c r="Q1589" s="176">
        <v>7.3216000000000001</v>
      </c>
      <c r="R1589" s="176">
        <v>3.9371</v>
      </c>
      <c r="S1589" s="118" t="s">
        <v>1883</v>
      </c>
    </row>
    <row r="1590" spans="1:19" x14ac:dyDescent="0.3">
      <c r="A1590" s="172" t="s">
        <v>1473</v>
      </c>
      <c r="B1590" s="172" t="s">
        <v>1524</v>
      </c>
      <c r="C1590" s="172">
        <v>138270</v>
      </c>
      <c r="D1590" s="175">
        <v>44158</v>
      </c>
      <c r="E1590" s="176">
        <v>37.683300000000003</v>
      </c>
      <c r="F1590" s="176">
        <v>0.77490000000000003</v>
      </c>
      <c r="G1590" s="176">
        <v>0.77490000000000003</v>
      </c>
      <c r="H1590" s="176">
        <v>9.1372999999999998</v>
      </c>
      <c r="I1590" s="176">
        <v>10.2798</v>
      </c>
      <c r="J1590" s="176">
        <v>6.7499000000000002</v>
      </c>
      <c r="K1590" s="176">
        <v>8.0568000000000008</v>
      </c>
      <c r="L1590" s="176">
        <v>8.3792000000000009</v>
      </c>
      <c r="M1590" s="176">
        <v>9.2355999999999998</v>
      </c>
      <c r="N1590" s="176">
        <v>7.6966999999999999</v>
      </c>
      <c r="O1590" s="176">
        <v>5.0138999999999996</v>
      </c>
      <c r="P1590" s="176">
        <v>6.8202999999999996</v>
      </c>
      <c r="Q1590" s="176">
        <v>7.9678000000000004</v>
      </c>
      <c r="R1590" s="176">
        <v>4.7582000000000004</v>
      </c>
      <c r="S1590" s="118" t="s">
        <v>1883</v>
      </c>
    </row>
    <row r="1591" spans="1:19" x14ac:dyDescent="0.3">
      <c r="A1591" s="172" t="s">
        <v>1473</v>
      </c>
      <c r="B1591" s="172" t="s">
        <v>1525</v>
      </c>
      <c r="C1591" s="172">
        <v>101465</v>
      </c>
      <c r="D1591" s="175">
        <v>44158</v>
      </c>
      <c r="E1591" s="176">
        <v>34.323300000000003</v>
      </c>
      <c r="F1591" s="176">
        <v>5.0711000000000004</v>
      </c>
      <c r="G1591" s="176">
        <v>5.0711000000000004</v>
      </c>
      <c r="H1591" s="176">
        <v>12.495200000000001</v>
      </c>
      <c r="I1591" s="176">
        <v>12.685700000000001</v>
      </c>
      <c r="J1591" s="176">
        <v>8.5170999999999992</v>
      </c>
      <c r="K1591" s="176">
        <v>8.5159000000000002</v>
      </c>
      <c r="L1591" s="176">
        <v>21.965</v>
      </c>
      <c r="M1591" s="176">
        <v>10.214600000000001</v>
      </c>
      <c r="N1591" s="176">
        <v>10.1637</v>
      </c>
      <c r="O1591" s="176">
        <v>4.6058000000000003</v>
      </c>
      <c r="P1591" s="176">
        <v>5.9478999999999997</v>
      </c>
      <c r="Q1591" s="176">
        <v>7.2725999999999997</v>
      </c>
      <c r="R1591" s="176">
        <v>4.4862000000000002</v>
      </c>
      <c r="S1591" s="118" t="s">
        <v>1883</v>
      </c>
    </row>
    <row r="1592" spans="1:19" x14ac:dyDescent="0.3">
      <c r="A1592" s="172" t="s">
        <v>1473</v>
      </c>
      <c r="B1592" s="172" t="s">
        <v>1526</v>
      </c>
      <c r="C1592" s="172">
        <v>119462</v>
      </c>
      <c r="D1592" s="175">
        <v>44158</v>
      </c>
      <c r="E1592" s="176">
        <v>36.240299999999998</v>
      </c>
      <c r="F1592" s="176">
        <v>5.5419</v>
      </c>
      <c r="G1592" s="176">
        <v>5.5419</v>
      </c>
      <c r="H1592" s="176">
        <v>12.9476</v>
      </c>
      <c r="I1592" s="176">
        <v>13.1447</v>
      </c>
      <c r="J1592" s="176">
        <v>8.9699000000000009</v>
      </c>
      <c r="K1592" s="176">
        <v>8.9634999999999998</v>
      </c>
      <c r="L1592" s="176">
        <v>22.4391</v>
      </c>
      <c r="M1592" s="176">
        <v>10.693199999999999</v>
      </c>
      <c r="N1592" s="176">
        <v>10.632300000000001</v>
      </c>
      <c r="O1592" s="176">
        <v>5.2416</v>
      </c>
      <c r="P1592" s="176">
        <v>6.6768000000000001</v>
      </c>
      <c r="Q1592" s="176">
        <v>7.6711999999999998</v>
      </c>
      <c r="R1592" s="176">
        <v>4.9916</v>
      </c>
      <c r="S1592" s="118" t="s">
        <v>1883</v>
      </c>
    </row>
    <row r="1593" spans="1:19" x14ac:dyDescent="0.3">
      <c r="A1593" s="172" t="s">
        <v>1473</v>
      </c>
      <c r="B1593" s="172" t="s">
        <v>1527</v>
      </c>
      <c r="C1593" s="172">
        <v>119816</v>
      </c>
      <c r="D1593" s="175">
        <v>44158</v>
      </c>
      <c r="E1593" s="176">
        <v>25.9406</v>
      </c>
      <c r="F1593" s="176">
        <v>4.7389000000000001</v>
      </c>
      <c r="G1593" s="176">
        <v>4.7389000000000001</v>
      </c>
      <c r="H1593" s="176">
        <v>10.343</v>
      </c>
      <c r="I1593" s="176">
        <v>11.0823</v>
      </c>
      <c r="J1593" s="176">
        <v>8.5632000000000001</v>
      </c>
      <c r="K1593" s="176">
        <v>9.9372000000000007</v>
      </c>
      <c r="L1593" s="176">
        <v>9.1114999999999995</v>
      </c>
      <c r="M1593" s="176">
        <v>10.289400000000001</v>
      </c>
      <c r="N1593" s="176">
        <v>10.1</v>
      </c>
      <c r="O1593" s="176">
        <v>8.8308</v>
      </c>
      <c r="P1593" s="176">
        <v>8.7768999999999995</v>
      </c>
      <c r="Q1593" s="176">
        <v>8.9169999999999998</v>
      </c>
      <c r="R1593" s="176">
        <v>10.5535</v>
      </c>
      <c r="S1593" s="118" t="s">
        <v>1883</v>
      </c>
    </row>
    <row r="1594" spans="1:19" x14ac:dyDescent="0.3">
      <c r="A1594" s="172" t="s">
        <v>1473</v>
      </c>
      <c r="B1594" s="172" t="s">
        <v>1528</v>
      </c>
      <c r="C1594" s="172">
        <v>106231</v>
      </c>
      <c r="D1594" s="175">
        <v>44158</v>
      </c>
      <c r="E1594" s="176">
        <v>24.981300000000001</v>
      </c>
      <c r="F1594" s="176">
        <v>4.2385999999999999</v>
      </c>
      <c r="G1594" s="176">
        <v>4.2385999999999999</v>
      </c>
      <c r="H1594" s="176">
        <v>9.8450000000000006</v>
      </c>
      <c r="I1594" s="176">
        <v>10.573</v>
      </c>
      <c r="J1594" s="176">
        <v>8.0625999999999998</v>
      </c>
      <c r="K1594" s="176">
        <v>9.4219000000000008</v>
      </c>
      <c r="L1594" s="176">
        <v>8.5893999999999995</v>
      </c>
      <c r="M1594" s="176">
        <v>9.7487999999999992</v>
      </c>
      <c r="N1594" s="176">
        <v>9.5494000000000003</v>
      </c>
      <c r="O1594" s="176">
        <v>8.2414000000000005</v>
      </c>
      <c r="P1594" s="176">
        <v>8.1819000000000006</v>
      </c>
      <c r="Q1594" s="176">
        <v>7.1043000000000003</v>
      </c>
      <c r="R1594" s="176">
        <v>9.9974000000000007</v>
      </c>
      <c r="S1594" s="118" t="s">
        <v>1883</v>
      </c>
    </row>
    <row r="1595" spans="1:19" x14ac:dyDescent="0.3">
      <c r="A1595" s="172" t="s">
        <v>1473</v>
      </c>
      <c r="B1595" s="172" t="s">
        <v>1529</v>
      </c>
      <c r="C1595" s="172">
        <v>101563</v>
      </c>
      <c r="D1595" s="175">
        <v>44158</v>
      </c>
      <c r="E1595" s="176">
        <v>32.137999999999998</v>
      </c>
      <c r="F1595" s="176">
        <v>1.4009</v>
      </c>
      <c r="G1595" s="176">
        <v>1.4009</v>
      </c>
      <c r="H1595" s="176">
        <v>6.1887999999999996</v>
      </c>
      <c r="I1595" s="176">
        <v>6.3512000000000004</v>
      </c>
      <c r="J1595" s="176">
        <v>5.3807</v>
      </c>
      <c r="K1595" s="176">
        <v>6.8197000000000001</v>
      </c>
      <c r="L1595" s="176">
        <v>7.9444999999999997</v>
      </c>
      <c r="M1595" s="176">
        <v>8.8577999999999992</v>
      </c>
      <c r="N1595" s="176">
        <v>9.1097000000000001</v>
      </c>
      <c r="O1595" s="176">
        <v>3.1718000000000002</v>
      </c>
      <c r="P1595" s="176">
        <v>4.8808999999999996</v>
      </c>
      <c r="Q1595" s="176">
        <v>6.6124999999999998</v>
      </c>
      <c r="R1595" s="176">
        <v>2.1991999999999998</v>
      </c>
      <c r="S1595" s="118" t="s">
        <v>1883</v>
      </c>
    </row>
    <row r="1596" spans="1:19" x14ac:dyDescent="0.3">
      <c r="A1596" s="172" t="s">
        <v>1473</v>
      </c>
      <c r="B1596" s="172" t="s">
        <v>1530</v>
      </c>
      <c r="C1596" s="172">
        <v>119664</v>
      </c>
      <c r="D1596" s="175">
        <v>44158</v>
      </c>
      <c r="E1596" s="176">
        <v>34.272599999999997</v>
      </c>
      <c r="F1596" s="176">
        <v>2.0948000000000002</v>
      </c>
      <c r="G1596" s="176">
        <v>2.0948000000000002</v>
      </c>
      <c r="H1596" s="176">
        <v>6.9035000000000002</v>
      </c>
      <c r="I1596" s="176">
        <v>7.0785</v>
      </c>
      <c r="J1596" s="176">
        <v>6.1087999999999996</v>
      </c>
      <c r="K1596" s="176">
        <v>7.5620000000000003</v>
      </c>
      <c r="L1596" s="176">
        <v>8.7027999999999999</v>
      </c>
      <c r="M1596" s="176">
        <v>9.5935000000000006</v>
      </c>
      <c r="N1596" s="176">
        <v>9.8550000000000004</v>
      </c>
      <c r="O1596" s="176">
        <v>3.9529999999999998</v>
      </c>
      <c r="P1596" s="176">
        <v>5.7877000000000001</v>
      </c>
      <c r="Q1596" s="176">
        <v>7.3277000000000001</v>
      </c>
      <c r="R1596" s="176">
        <v>2.8694999999999999</v>
      </c>
      <c r="S1596" s="118" t="s">
        <v>1883</v>
      </c>
    </row>
    <row r="1597" spans="1:19" x14ac:dyDescent="0.3">
      <c r="A1597" s="172" t="s">
        <v>1473</v>
      </c>
      <c r="B1597" s="172" t="s">
        <v>1531</v>
      </c>
      <c r="C1597" s="172">
        <v>101548</v>
      </c>
      <c r="D1597" s="175">
        <v>44158</v>
      </c>
      <c r="E1597" s="176">
        <v>37.835000000000001</v>
      </c>
      <c r="F1597" s="176">
        <v>1.8653999999999999</v>
      </c>
      <c r="G1597" s="176">
        <v>1.8653999999999999</v>
      </c>
      <c r="H1597" s="176">
        <v>9.2751000000000001</v>
      </c>
      <c r="I1597" s="176">
        <v>9.0374999999999996</v>
      </c>
      <c r="J1597" s="176">
        <v>7.2138999999999998</v>
      </c>
      <c r="K1597" s="176">
        <v>8.2453000000000003</v>
      </c>
      <c r="L1597" s="176">
        <v>9.2843</v>
      </c>
      <c r="M1597" s="176">
        <v>9.8024000000000004</v>
      </c>
      <c r="N1597" s="176">
        <v>9.5707000000000004</v>
      </c>
      <c r="O1597" s="176">
        <v>5.9406999999999996</v>
      </c>
      <c r="P1597" s="176">
        <v>6.6287000000000003</v>
      </c>
      <c r="Q1597" s="176">
        <v>7.5392999999999999</v>
      </c>
      <c r="R1597" s="176">
        <v>9.8172999999999995</v>
      </c>
      <c r="S1597" s="118" t="s">
        <v>1883</v>
      </c>
    </row>
    <row r="1598" spans="1:19" x14ac:dyDescent="0.3">
      <c r="A1598" s="172" t="s">
        <v>1473</v>
      </c>
      <c r="B1598" s="172" t="s">
        <v>1532</v>
      </c>
      <c r="C1598" s="172">
        <v>119949</v>
      </c>
      <c r="D1598" s="175">
        <v>44158</v>
      </c>
      <c r="E1598" s="176">
        <v>40.246400000000001</v>
      </c>
      <c r="F1598" s="176">
        <v>2.9331</v>
      </c>
      <c r="G1598" s="176">
        <v>2.9331</v>
      </c>
      <c r="H1598" s="176">
        <v>10.313499999999999</v>
      </c>
      <c r="I1598" s="176">
        <v>10.066599999999999</v>
      </c>
      <c r="J1598" s="176">
        <v>8.2073</v>
      </c>
      <c r="K1598" s="176">
        <v>9.2515999999999998</v>
      </c>
      <c r="L1598" s="176">
        <v>10.2873</v>
      </c>
      <c r="M1598" s="176">
        <v>10.823499999999999</v>
      </c>
      <c r="N1598" s="176">
        <v>10.6107</v>
      </c>
      <c r="O1598" s="176">
        <v>6.8949999999999996</v>
      </c>
      <c r="P1598" s="176">
        <v>7.5585000000000004</v>
      </c>
      <c r="Q1598" s="176">
        <v>8.4807000000000006</v>
      </c>
      <c r="R1598" s="176">
        <v>10.813499999999999</v>
      </c>
      <c r="S1598" s="118" t="s">
        <v>1883</v>
      </c>
    </row>
    <row r="1599" spans="1:19" x14ac:dyDescent="0.3">
      <c r="A1599" s="172" t="s">
        <v>1473</v>
      </c>
      <c r="B1599" s="172" t="s">
        <v>1533</v>
      </c>
      <c r="C1599" s="172">
        <v>120718</v>
      </c>
      <c r="D1599" s="175">
        <v>44158</v>
      </c>
      <c r="E1599" s="176">
        <v>24.162800000000001</v>
      </c>
      <c r="F1599" s="176">
        <v>6.0453000000000001</v>
      </c>
      <c r="G1599" s="176">
        <v>6.0453000000000001</v>
      </c>
      <c r="H1599" s="176">
        <v>9.8757000000000001</v>
      </c>
      <c r="I1599" s="176">
        <v>9.6167999999999996</v>
      </c>
      <c r="J1599" s="176">
        <v>7.5227000000000004</v>
      </c>
      <c r="K1599" s="176">
        <v>9.3947000000000003</v>
      </c>
      <c r="L1599" s="176">
        <v>10.0351</v>
      </c>
      <c r="M1599" s="176">
        <v>10.906700000000001</v>
      </c>
      <c r="N1599" s="176">
        <v>10.7264</v>
      </c>
      <c r="O1599" s="176">
        <v>4.3285</v>
      </c>
      <c r="P1599" s="176">
        <v>6.1234999999999999</v>
      </c>
      <c r="Q1599" s="176">
        <v>7.51</v>
      </c>
      <c r="R1599" s="176">
        <v>3.7803</v>
      </c>
      <c r="S1599" s="118" t="s">
        <v>1883</v>
      </c>
    </row>
    <row r="1600" spans="1:19" x14ac:dyDescent="0.3">
      <c r="A1600" s="172" t="s">
        <v>1473</v>
      </c>
      <c r="B1600" s="172" t="s">
        <v>1534</v>
      </c>
      <c r="C1600" s="172">
        <v>106624</v>
      </c>
      <c r="D1600" s="175">
        <v>44158</v>
      </c>
      <c r="E1600" s="176">
        <v>23.304200000000002</v>
      </c>
      <c r="F1600" s="176">
        <v>5.5366</v>
      </c>
      <c r="G1600" s="176">
        <v>5.5366</v>
      </c>
      <c r="H1600" s="176">
        <v>9.3587000000000007</v>
      </c>
      <c r="I1600" s="176">
        <v>9.0934000000000008</v>
      </c>
      <c r="J1600" s="176">
        <v>6.9984999999999999</v>
      </c>
      <c r="K1600" s="176">
        <v>8.8620999999999999</v>
      </c>
      <c r="L1600" s="176">
        <v>9.5273000000000003</v>
      </c>
      <c r="M1600" s="176">
        <v>10.422700000000001</v>
      </c>
      <c r="N1600" s="176">
        <v>10.2476</v>
      </c>
      <c r="O1600" s="176">
        <v>3.8477000000000001</v>
      </c>
      <c r="P1600" s="176">
        <v>5.6212</v>
      </c>
      <c r="Q1600" s="176">
        <v>6.6235999999999997</v>
      </c>
      <c r="R1600" s="176">
        <v>3.3275000000000001</v>
      </c>
      <c r="S1600" s="118" t="s">
        <v>1883</v>
      </c>
    </row>
    <row r="1601" spans="1:19" x14ac:dyDescent="0.3">
      <c r="A1601" s="177" t="s">
        <v>27</v>
      </c>
      <c r="B1601" s="172"/>
      <c r="C1601" s="172"/>
      <c r="D1601" s="172"/>
      <c r="E1601" s="172"/>
      <c r="F1601" s="178">
        <v>5.1375999999999999</v>
      </c>
      <c r="G1601" s="178">
        <v>5.1375999999999999</v>
      </c>
      <c r="H1601" s="178">
        <v>10.790834615384618</v>
      </c>
      <c r="I1601" s="178">
        <v>11.277813461538461</v>
      </c>
      <c r="J1601" s="178">
        <v>8.6687615384615366</v>
      </c>
      <c r="K1601" s="178">
        <v>8.6184557692307706</v>
      </c>
      <c r="L1601" s="178">
        <v>10.182846153846155</v>
      </c>
      <c r="M1601" s="178">
        <v>8.4088442307692315</v>
      </c>
      <c r="N1601" s="178">
        <v>8.4568634615384628</v>
      </c>
      <c r="O1601" s="178">
        <v>6.6173062499999977</v>
      </c>
      <c r="P1601" s="178">
        <v>7.304818749999999</v>
      </c>
      <c r="Q1601" s="178">
        <v>7.9773596153846151</v>
      </c>
      <c r="R1601" s="178">
        <v>7.4585660000000011</v>
      </c>
      <c r="S1601" s="118"/>
    </row>
    <row r="1602" spans="1:19" x14ac:dyDescent="0.3">
      <c r="A1602" s="177" t="s">
        <v>408</v>
      </c>
      <c r="B1602" s="172"/>
      <c r="C1602" s="172"/>
      <c r="D1602" s="172"/>
      <c r="E1602" s="172"/>
      <c r="F1602" s="178">
        <v>4.8352000000000004</v>
      </c>
      <c r="G1602" s="178">
        <v>4.8352000000000004</v>
      </c>
      <c r="H1602" s="178">
        <v>10.66525</v>
      </c>
      <c r="I1602" s="178">
        <v>10.953949999999999</v>
      </c>
      <c r="J1602" s="178">
        <v>8.3105499999999992</v>
      </c>
      <c r="K1602" s="178">
        <v>8.53355</v>
      </c>
      <c r="L1602" s="178">
        <v>9.3489500000000003</v>
      </c>
      <c r="M1602" s="178">
        <v>9.7947000000000006</v>
      </c>
      <c r="N1602" s="178">
        <v>9.6927000000000003</v>
      </c>
      <c r="O1602" s="178">
        <v>7.8621999999999996</v>
      </c>
      <c r="P1602" s="178">
        <v>7.9546000000000001</v>
      </c>
      <c r="Q1602" s="178">
        <v>8.0272000000000006</v>
      </c>
      <c r="R1602" s="178">
        <v>9.7742500000000003</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1535</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1536</v>
      </c>
      <c r="B1605" s="172" t="s">
        <v>1537</v>
      </c>
      <c r="C1605" s="172">
        <v>105804</v>
      </c>
      <c r="D1605" s="175">
        <v>44158</v>
      </c>
      <c r="E1605" s="176">
        <v>33.430599999999998</v>
      </c>
      <c r="F1605" s="176">
        <v>1.1718</v>
      </c>
      <c r="G1605" s="176">
        <v>1.1718</v>
      </c>
      <c r="H1605" s="176">
        <v>4.0551000000000004</v>
      </c>
      <c r="I1605" s="176">
        <v>6.8139000000000003</v>
      </c>
      <c r="J1605" s="176">
        <v>7.8093000000000004</v>
      </c>
      <c r="K1605" s="176">
        <v>13.7219</v>
      </c>
      <c r="L1605" s="176">
        <v>58.076999999999998</v>
      </c>
      <c r="M1605" s="176">
        <v>4.2797000000000001</v>
      </c>
      <c r="N1605" s="176">
        <v>10.9932</v>
      </c>
      <c r="O1605" s="176">
        <v>-7.8517000000000001</v>
      </c>
      <c r="P1605" s="176">
        <v>5.9547999999999996</v>
      </c>
      <c r="Q1605" s="176">
        <v>9.26</v>
      </c>
      <c r="R1605" s="176">
        <v>8.8400000000000006E-2</v>
      </c>
      <c r="S1605" s="118" t="s">
        <v>1913</v>
      </c>
    </row>
    <row r="1606" spans="1:19" x14ac:dyDescent="0.3">
      <c r="A1606" s="172" t="s">
        <v>1536</v>
      </c>
      <c r="B1606" s="172" t="s">
        <v>1538</v>
      </c>
      <c r="C1606" s="172">
        <v>119556</v>
      </c>
      <c r="D1606" s="175">
        <v>44158</v>
      </c>
      <c r="E1606" s="176">
        <v>36.194299999999998</v>
      </c>
      <c r="F1606" s="176">
        <v>1.1811</v>
      </c>
      <c r="G1606" s="176">
        <v>1.1811</v>
      </c>
      <c r="H1606" s="176">
        <v>4.0861999999999998</v>
      </c>
      <c r="I1606" s="176">
        <v>6.8596000000000004</v>
      </c>
      <c r="J1606" s="176">
        <v>7.9122000000000003</v>
      </c>
      <c r="K1606" s="176">
        <v>14.070399999999999</v>
      </c>
      <c r="L1606" s="176">
        <v>59.101399999999998</v>
      </c>
      <c r="M1606" s="176">
        <v>5.2656000000000001</v>
      </c>
      <c r="N1606" s="176">
        <v>12.3331</v>
      </c>
      <c r="O1606" s="176">
        <v>-6.7367999999999997</v>
      </c>
      <c r="P1606" s="176">
        <v>7.1371000000000002</v>
      </c>
      <c r="Q1606" s="176">
        <v>13.546099999999999</v>
      </c>
      <c r="R1606" s="176">
        <v>1.2907999999999999</v>
      </c>
      <c r="S1606" s="118" t="s">
        <v>1913</v>
      </c>
    </row>
    <row r="1607" spans="1:19" x14ac:dyDescent="0.3">
      <c r="A1607" s="172" t="s">
        <v>1536</v>
      </c>
      <c r="B1607" s="172" t="s">
        <v>1539</v>
      </c>
      <c r="C1607" s="172">
        <v>125354</v>
      </c>
      <c r="D1607" s="175">
        <v>44158</v>
      </c>
      <c r="E1607" s="176">
        <v>40.25</v>
      </c>
      <c r="F1607" s="176">
        <v>0.8014</v>
      </c>
      <c r="G1607" s="176">
        <v>0.8014</v>
      </c>
      <c r="H1607" s="176">
        <v>4.8449999999999998</v>
      </c>
      <c r="I1607" s="176">
        <v>6.2286000000000001</v>
      </c>
      <c r="J1607" s="176">
        <v>8.3445</v>
      </c>
      <c r="K1607" s="176">
        <v>13.8292</v>
      </c>
      <c r="L1607" s="176">
        <v>47.814900000000002</v>
      </c>
      <c r="M1607" s="176">
        <v>6.2565999999999997</v>
      </c>
      <c r="N1607" s="176">
        <v>20.006</v>
      </c>
      <c r="O1607" s="176">
        <v>11.5098</v>
      </c>
      <c r="P1607" s="176">
        <v>14.7898</v>
      </c>
      <c r="Q1607" s="176">
        <v>22.047999999999998</v>
      </c>
      <c r="R1607" s="176">
        <v>21.336600000000001</v>
      </c>
      <c r="S1607" s="118" t="s">
        <v>1913</v>
      </c>
    </row>
    <row r="1608" spans="1:19" x14ac:dyDescent="0.3">
      <c r="A1608" s="172" t="s">
        <v>1536</v>
      </c>
      <c r="B1608" s="172" t="s">
        <v>1540</v>
      </c>
      <c r="C1608" s="172">
        <v>125350</v>
      </c>
      <c r="D1608" s="175">
        <v>44158</v>
      </c>
      <c r="E1608" s="176">
        <v>36.979999999999997</v>
      </c>
      <c r="F1608" s="176">
        <v>0.76290000000000002</v>
      </c>
      <c r="G1608" s="176">
        <v>0.76290000000000002</v>
      </c>
      <c r="H1608" s="176">
        <v>4.7591999999999999</v>
      </c>
      <c r="I1608" s="176">
        <v>6.1119000000000003</v>
      </c>
      <c r="J1608" s="176">
        <v>8.1602999999999994</v>
      </c>
      <c r="K1608" s="176">
        <v>13.2966</v>
      </c>
      <c r="L1608" s="176">
        <v>46.513500000000001</v>
      </c>
      <c r="M1608" s="176">
        <v>4.8186</v>
      </c>
      <c r="N1608" s="176">
        <v>17.9209</v>
      </c>
      <c r="O1608" s="176">
        <v>10.0084</v>
      </c>
      <c r="P1608" s="176">
        <v>13.3726</v>
      </c>
      <c r="Q1608" s="176">
        <v>20.577200000000001</v>
      </c>
      <c r="R1608" s="176">
        <v>19.593699999999998</v>
      </c>
      <c r="S1608" s="118" t="s">
        <v>1913</v>
      </c>
    </row>
    <row r="1609" spans="1:19" x14ac:dyDescent="0.3">
      <c r="A1609" s="172" t="s">
        <v>1536</v>
      </c>
      <c r="B1609" s="172" t="s">
        <v>1541</v>
      </c>
      <c r="C1609" s="172">
        <v>145678</v>
      </c>
      <c r="D1609" s="175">
        <v>44158</v>
      </c>
      <c r="E1609" s="176">
        <v>15.28</v>
      </c>
      <c r="F1609" s="176">
        <v>0.72509999999999997</v>
      </c>
      <c r="G1609" s="176">
        <v>0.72509999999999997</v>
      </c>
      <c r="H1609" s="176">
        <v>2.9649999999999999</v>
      </c>
      <c r="I1609" s="176">
        <v>5.1616999999999997</v>
      </c>
      <c r="J1609" s="176">
        <v>7.2281000000000004</v>
      </c>
      <c r="K1609" s="176">
        <v>13.8599</v>
      </c>
      <c r="L1609" s="176">
        <v>56.397100000000002</v>
      </c>
      <c r="M1609" s="176">
        <v>23.0274</v>
      </c>
      <c r="N1609" s="176">
        <v>47.206200000000003</v>
      </c>
      <c r="O1609" s="176"/>
      <c r="P1609" s="176"/>
      <c r="Q1609" s="176">
        <v>24.545000000000002</v>
      </c>
      <c r="R1609" s="176"/>
      <c r="S1609" s="118" t="s">
        <v>1913</v>
      </c>
    </row>
    <row r="1610" spans="1:19" x14ac:dyDescent="0.3">
      <c r="A1610" s="172" t="s">
        <v>1536</v>
      </c>
      <c r="B1610" s="172" t="s">
        <v>1542</v>
      </c>
      <c r="C1610" s="172">
        <v>145677</v>
      </c>
      <c r="D1610" s="175">
        <v>44158</v>
      </c>
      <c r="E1610" s="176">
        <v>14.75</v>
      </c>
      <c r="F1610" s="176">
        <v>0.75139999999999996</v>
      </c>
      <c r="G1610" s="176">
        <v>0.75139999999999996</v>
      </c>
      <c r="H1610" s="176">
        <v>2.9308999999999998</v>
      </c>
      <c r="I1610" s="176">
        <v>5.1318999999999999</v>
      </c>
      <c r="J1610" s="176">
        <v>7.0392000000000001</v>
      </c>
      <c r="K1610" s="176">
        <v>13.3743</v>
      </c>
      <c r="L1610" s="176">
        <v>55.099899999999998</v>
      </c>
      <c r="M1610" s="176">
        <v>21.3992</v>
      </c>
      <c r="N1610" s="176">
        <v>44.466200000000001</v>
      </c>
      <c r="O1610" s="176"/>
      <c r="P1610" s="176"/>
      <c r="Q1610" s="176">
        <v>22.289400000000001</v>
      </c>
      <c r="R1610" s="176"/>
      <c r="S1610" s="118" t="s">
        <v>1913</v>
      </c>
    </row>
    <row r="1611" spans="1:19" x14ac:dyDescent="0.3">
      <c r="A1611" s="172" t="s">
        <v>1536</v>
      </c>
      <c r="B1611" s="172" t="s">
        <v>1543</v>
      </c>
      <c r="C1611" s="172">
        <v>146130</v>
      </c>
      <c r="D1611" s="175">
        <v>44158</v>
      </c>
      <c r="E1611" s="176">
        <v>12.81</v>
      </c>
      <c r="F1611" s="176">
        <v>0.78680000000000005</v>
      </c>
      <c r="G1611" s="176">
        <v>0.78680000000000005</v>
      </c>
      <c r="H1611" s="176">
        <v>3.2231999999999998</v>
      </c>
      <c r="I1611" s="176">
        <v>5.0861000000000001</v>
      </c>
      <c r="J1611" s="176">
        <v>6.9282000000000004</v>
      </c>
      <c r="K1611" s="176">
        <v>12.4671</v>
      </c>
      <c r="L1611" s="176">
        <v>52.863999999999997</v>
      </c>
      <c r="M1611" s="176">
        <v>15.301500000000001</v>
      </c>
      <c r="N1611" s="176">
        <v>34.842100000000002</v>
      </c>
      <c r="O1611" s="176"/>
      <c r="P1611" s="176"/>
      <c r="Q1611" s="176">
        <v>14.993399999999999</v>
      </c>
      <c r="R1611" s="176"/>
      <c r="S1611" s="118" t="s">
        <v>1914</v>
      </c>
    </row>
    <row r="1612" spans="1:19" x14ac:dyDescent="0.3">
      <c r="A1612" s="172" t="s">
        <v>1536</v>
      </c>
      <c r="B1612" s="172" t="s">
        <v>1544</v>
      </c>
      <c r="C1612" s="172">
        <v>146127</v>
      </c>
      <c r="D1612" s="175">
        <v>44158</v>
      </c>
      <c r="E1612" s="176">
        <v>12.42</v>
      </c>
      <c r="F1612" s="176">
        <v>0.81169999999999998</v>
      </c>
      <c r="G1612" s="176">
        <v>0.81169999999999998</v>
      </c>
      <c r="H1612" s="176">
        <v>3.1560999999999999</v>
      </c>
      <c r="I1612" s="176">
        <v>4.9873000000000003</v>
      </c>
      <c r="J1612" s="176">
        <v>6.7927999999999997</v>
      </c>
      <c r="K1612" s="176">
        <v>11.992800000000001</v>
      </c>
      <c r="L1612" s="176">
        <v>51.4634</v>
      </c>
      <c r="M1612" s="176">
        <v>13.8405</v>
      </c>
      <c r="N1612" s="176">
        <v>32.550699999999999</v>
      </c>
      <c r="O1612" s="176"/>
      <c r="P1612" s="176"/>
      <c r="Q1612" s="176">
        <v>13.005100000000001</v>
      </c>
      <c r="R1612" s="176"/>
      <c r="S1612" s="118" t="s">
        <v>1914</v>
      </c>
    </row>
    <row r="1613" spans="1:19" x14ac:dyDescent="0.3">
      <c r="A1613" s="172" t="s">
        <v>1536</v>
      </c>
      <c r="B1613" s="172" t="s">
        <v>1545</v>
      </c>
      <c r="C1613" s="172">
        <v>119212</v>
      </c>
      <c r="D1613" s="175">
        <v>44158</v>
      </c>
      <c r="E1613" s="176">
        <v>68.974999999999994</v>
      </c>
      <c r="F1613" s="176">
        <v>0.99270000000000003</v>
      </c>
      <c r="G1613" s="176">
        <v>0.99270000000000003</v>
      </c>
      <c r="H1613" s="176">
        <v>3.2035</v>
      </c>
      <c r="I1613" s="176">
        <v>5.3133999999999997</v>
      </c>
      <c r="J1613" s="176">
        <v>6.9678000000000004</v>
      </c>
      <c r="K1613" s="176">
        <v>11.5505</v>
      </c>
      <c r="L1613" s="176">
        <v>59.816000000000003</v>
      </c>
      <c r="M1613" s="176">
        <v>13.2408</v>
      </c>
      <c r="N1613" s="176">
        <v>27.415299999999998</v>
      </c>
      <c r="O1613" s="176">
        <v>0.68130000000000002</v>
      </c>
      <c r="P1613" s="176">
        <v>9.8628</v>
      </c>
      <c r="Q1613" s="176">
        <v>18.9344</v>
      </c>
      <c r="R1613" s="176">
        <v>11.954599999999999</v>
      </c>
      <c r="S1613" s="118" t="s">
        <v>1915</v>
      </c>
    </row>
    <row r="1614" spans="1:19" x14ac:dyDescent="0.3">
      <c r="A1614" s="172" t="s">
        <v>1536</v>
      </c>
      <c r="B1614" s="172" t="s">
        <v>1546</v>
      </c>
      <c r="C1614" s="172">
        <v>105989</v>
      </c>
      <c r="D1614" s="175">
        <v>44158</v>
      </c>
      <c r="E1614" s="176">
        <v>65.418000000000006</v>
      </c>
      <c r="F1614" s="176">
        <v>0.9849</v>
      </c>
      <c r="G1614" s="176">
        <v>0.9849</v>
      </c>
      <c r="H1614" s="176">
        <v>3.1781000000000001</v>
      </c>
      <c r="I1614" s="176">
        <v>5.2786</v>
      </c>
      <c r="J1614" s="176">
        <v>6.8868999999999998</v>
      </c>
      <c r="K1614" s="176">
        <v>11.3024</v>
      </c>
      <c r="L1614" s="176">
        <v>59.1021</v>
      </c>
      <c r="M1614" s="176">
        <v>12.477399999999999</v>
      </c>
      <c r="N1614" s="176">
        <v>26.292000000000002</v>
      </c>
      <c r="O1614" s="176">
        <v>-3.9699999999999999E-2</v>
      </c>
      <c r="P1614" s="176">
        <v>9.1286000000000005</v>
      </c>
      <c r="Q1614" s="176">
        <v>14.980700000000001</v>
      </c>
      <c r="R1614" s="176">
        <v>10.974299999999999</v>
      </c>
      <c r="S1614" s="118" t="s">
        <v>1915</v>
      </c>
    </row>
    <row r="1615" spans="1:19" x14ac:dyDescent="0.3">
      <c r="A1615" s="172" t="s">
        <v>1536</v>
      </c>
      <c r="B1615" s="172" t="s">
        <v>1547</v>
      </c>
      <c r="C1615" s="172">
        <v>146196</v>
      </c>
      <c r="D1615" s="175">
        <v>44158</v>
      </c>
      <c r="E1615" s="176">
        <v>14.02</v>
      </c>
      <c r="F1615" s="176">
        <v>0.92869999999999997</v>
      </c>
      <c r="G1615" s="176">
        <v>0.92869999999999997</v>
      </c>
      <c r="H1615" s="176">
        <v>3.4914999999999998</v>
      </c>
      <c r="I1615" s="176">
        <v>5.6517999999999997</v>
      </c>
      <c r="J1615" s="176">
        <v>7.7881</v>
      </c>
      <c r="K1615" s="176">
        <v>12.16</v>
      </c>
      <c r="L1615" s="176">
        <v>51.077599999999997</v>
      </c>
      <c r="M1615" s="176">
        <v>11.5532</v>
      </c>
      <c r="N1615" s="176">
        <v>28.094999999999999</v>
      </c>
      <c r="O1615" s="176"/>
      <c r="P1615" s="176"/>
      <c r="Q1615" s="176">
        <v>20.719000000000001</v>
      </c>
      <c r="R1615" s="176"/>
      <c r="S1615" s="118" t="s">
        <v>1916</v>
      </c>
    </row>
    <row r="1616" spans="1:19" x14ac:dyDescent="0.3">
      <c r="A1616" s="172" t="s">
        <v>1536</v>
      </c>
      <c r="B1616" s="172" t="s">
        <v>1548</v>
      </c>
      <c r="C1616" s="172">
        <v>146193</v>
      </c>
      <c r="D1616" s="175">
        <v>44158</v>
      </c>
      <c r="E1616" s="176">
        <v>13.638999999999999</v>
      </c>
      <c r="F1616" s="176">
        <v>0.91749999999999998</v>
      </c>
      <c r="G1616" s="176">
        <v>0.91749999999999998</v>
      </c>
      <c r="H1616" s="176">
        <v>3.4512</v>
      </c>
      <c r="I1616" s="176">
        <v>5.5895000000000001</v>
      </c>
      <c r="J1616" s="176">
        <v>7.6565000000000003</v>
      </c>
      <c r="K1616" s="176">
        <v>11.7127</v>
      </c>
      <c r="L1616" s="176">
        <v>49.895600000000002</v>
      </c>
      <c r="M1616" s="176">
        <v>10.231999999999999</v>
      </c>
      <c r="N1616" s="176">
        <v>26.100200000000001</v>
      </c>
      <c r="O1616" s="176"/>
      <c r="P1616" s="176"/>
      <c r="Q1616" s="176">
        <v>18.8797</v>
      </c>
      <c r="R1616" s="176"/>
      <c r="S1616" s="118" t="s">
        <v>1916</v>
      </c>
    </row>
    <row r="1617" spans="1:19" x14ac:dyDescent="0.3">
      <c r="A1617" s="172" t="s">
        <v>1536</v>
      </c>
      <c r="B1617" s="172" t="s">
        <v>1549</v>
      </c>
      <c r="C1617" s="172">
        <v>103360</v>
      </c>
      <c r="D1617" s="175">
        <v>44158</v>
      </c>
      <c r="E1617" s="176">
        <v>53.447600000000001</v>
      </c>
      <c r="F1617" s="176">
        <v>1.0418000000000001</v>
      </c>
      <c r="G1617" s="176">
        <v>1.0418000000000001</v>
      </c>
      <c r="H1617" s="176">
        <v>4.2535999999999996</v>
      </c>
      <c r="I1617" s="176">
        <v>6.2</v>
      </c>
      <c r="J1617" s="176">
        <v>10.4351</v>
      </c>
      <c r="K1617" s="176">
        <v>15.7636</v>
      </c>
      <c r="L1617" s="176">
        <v>57.221499999999999</v>
      </c>
      <c r="M1617" s="176">
        <v>4.5721999999999996</v>
      </c>
      <c r="N1617" s="176">
        <v>9.3315000000000001</v>
      </c>
      <c r="O1617" s="176">
        <v>-4.0655999999999999</v>
      </c>
      <c r="P1617" s="176">
        <v>6.3512000000000004</v>
      </c>
      <c r="Q1617" s="176">
        <v>11.9306</v>
      </c>
      <c r="R1617" s="176">
        <v>1.8648</v>
      </c>
      <c r="S1617" s="118" t="s">
        <v>1916</v>
      </c>
    </row>
    <row r="1618" spans="1:19" x14ac:dyDescent="0.3">
      <c r="A1618" s="172" t="s">
        <v>1536</v>
      </c>
      <c r="B1618" s="172" t="s">
        <v>1550</v>
      </c>
      <c r="C1618" s="172">
        <v>118525</v>
      </c>
      <c r="D1618" s="175">
        <v>44158</v>
      </c>
      <c r="E1618" s="176">
        <v>58.180100000000003</v>
      </c>
      <c r="F1618" s="176">
        <v>1.0489999999999999</v>
      </c>
      <c r="G1618" s="176">
        <v>1.0489999999999999</v>
      </c>
      <c r="H1618" s="176">
        <v>4.2767999999999997</v>
      </c>
      <c r="I1618" s="176">
        <v>6.234</v>
      </c>
      <c r="J1618" s="176">
        <v>10.5121</v>
      </c>
      <c r="K1618" s="176">
        <v>16.011199999999999</v>
      </c>
      <c r="L1618" s="176">
        <v>57.892600000000002</v>
      </c>
      <c r="M1618" s="176">
        <v>5.2618</v>
      </c>
      <c r="N1618" s="176">
        <v>10.2865</v>
      </c>
      <c r="O1618" s="176">
        <v>-3.0680000000000001</v>
      </c>
      <c r="P1618" s="176">
        <v>7.5416999999999996</v>
      </c>
      <c r="Q1618" s="176">
        <v>16.681100000000001</v>
      </c>
      <c r="R1618" s="176">
        <v>2.8490000000000002</v>
      </c>
      <c r="S1618" s="118" t="s">
        <v>1916</v>
      </c>
    </row>
    <row r="1619" spans="1:19" x14ac:dyDescent="0.3">
      <c r="A1619" s="172" t="s">
        <v>1536</v>
      </c>
      <c r="B1619" s="172" t="s">
        <v>1551</v>
      </c>
      <c r="C1619" s="172">
        <v>130503</v>
      </c>
      <c r="D1619" s="175">
        <v>44158</v>
      </c>
      <c r="E1619" s="176">
        <v>45.131999999999998</v>
      </c>
      <c r="F1619" s="176">
        <v>0.56369999999999998</v>
      </c>
      <c r="G1619" s="176">
        <v>0.56369999999999998</v>
      </c>
      <c r="H1619" s="176">
        <v>3.1564999999999999</v>
      </c>
      <c r="I1619" s="176">
        <v>6.6345000000000001</v>
      </c>
      <c r="J1619" s="176">
        <v>7.7702</v>
      </c>
      <c r="K1619" s="176">
        <v>9.3286999999999995</v>
      </c>
      <c r="L1619" s="176">
        <v>53.4998</v>
      </c>
      <c r="M1619" s="176">
        <v>5.0655999999999999</v>
      </c>
      <c r="N1619" s="176">
        <v>10.016299999999999</v>
      </c>
      <c r="O1619" s="176">
        <v>-8.6199999999999999E-2</v>
      </c>
      <c r="P1619" s="176">
        <v>10.6328</v>
      </c>
      <c r="Q1619" s="176">
        <v>14.1121</v>
      </c>
      <c r="R1619" s="176">
        <v>0.65269999999999995</v>
      </c>
      <c r="S1619" s="118" t="s">
        <v>1913</v>
      </c>
    </row>
    <row r="1620" spans="1:19" x14ac:dyDescent="0.3">
      <c r="A1620" s="172" t="s">
        <v>1536</v>
      </c>
      <c r="B1620" s="172" t="s">
        <v>1552</v>
      </c>
      <c r="C1620" s="172">
        <v>130502</v>
      </c>
      <c r="D1620" s="175">
        <v>44158</v>
      </c>
      <c r="E1620" s="176">
        <v>41.463000000000001</v>
      </c>
      <c r="F1620" s="176">
        <v>0.55289999999999995</v>
      </c>
      <c r="G1620" s="176">
        <v>0.55289999999999995</v>
      </c>
      <c r="H1620" s="176">
        <v>3.1263999999999998</v>
      </c>
      <c r="I1620" s="176">
        <v>6.5914000000000001</v>
      </c>
      <c r="J1620" s="176">
        <v>7.6848999999999998</v>
      </c>
      <c r="K1620" s="176">
        <v>9.0615000000000006</v>
      </c>
      <c r="L1620" s="176">
        <v>52.729500000000002</v>
      </c>
      <c r="M1620" s="176">
        <v>4.2805999999999997</v>
      </c>
      <c r="N1620" s="176">
        <v>8.9154</v>
      </c>
      <c r="O1620" s="176">
        <v>-1.2988</v>
      </c>
      <c r="P1620" s="176">
        <v>9.2936999999999994</v>
      </c>
      <c r="Q1620" s="176">
        <v>11.899900000000001</v>
      </c>
      <c r="R1620" s="176">
        <v>-0.43490000000000001</v>
      </c>
      <c r="S1620" s="118" t="s">
        <v>1913</v>
      </c>
    </row>
    <row r="1621" spans="1:19" x14ac:dyDescent="0.3">
      <c r="A1621" s="172" t="s">
        <v>1536</v>
      </c>
      <c r="B1621" s="172" t="s">
        <v>1553</v>
      </c>
      <c r="C1621" s="172">
        <v>103006</v>
      </c>
      <c r="D1621" s="175">
        <v>44158</v>
      </c>
      <c r="E1621" s="176">
        <v>51.332299999999996</v>
      </c>
      <c r="F1621" s="176">
        <v>1.3416999999999999</v>
      </c>
      <c r="G1621" s="176">
        <v>1.3416999999999999</v>
      </c>
      <c r="H1621" s="176">
        <v>3.3940999999999999</v>
      </c>
      <c r="I1621" s="176">
        <v>5.6163999999999996</v>
      </c>
      <c r="J1621" s="176">
        <v>7.0964999999999998</v>
      </c>
      <c r="K1621" s="176">
        <v>12.792199999999999</v>
      </c>
      <c r="L1621" s="176">
        <v>54.098300000000002</v>
      </c>
      <c r="M1621" s="176">
        <v>7.3526999999999996</v>
      </c>
      <c r="N1621" s="176">
        <v>19.582699999999999</v>
      </c>
      <c r="O1621" s="176">
        <v>-5.1670999999999996</v>
      </c>
      <c r="P1621" s="176">
        <v>5.6250999999999998</v>
      </c>
      <c r="Q1621" s="176">
        <v>11.1104</v>
      </c>
      <c r="R1621" s="176">
        <v>3.5670000000000002</v>
      </c>
      <c r="S1621" s="118" t="s">
        <v>1917</v>
      </c>
    </row>
    <row r="1622" spans="1:19" x14ac:dyDescent="0.3">
      <c r="A1622" s="172" t="s">
        <v>1536</v>
      </c>
      <c r="B1622" s="172" t="s">
        <v>1554</v>
      </c>
      <c r="C1622" s="172">
        <v>120069</v>
      </c>
      <c r="D1622" s="175">
        <v>44158</v>
      </c>
      <c r="E1622" s="176">
        <v>55.0122</v>
      </c>
      <c r="F1622" s="176">
        <v>1.3537999999999999</v>
      </c>
      <c r="G1622" s="176">
        <v>1.3537999999999999</v>
      </c>
      <c r="H1622" s="176">
        <v>3.4344000000000001</v>
      </c>
      <c r="I1622" s="176">
        <v>5.6740000000000004</v>
      </c>
      <c r="J1622" s="176">
        <v>7.2256</v>
      </c>
      <c r="K1622" s="176">
        <v>13.2043</v>
      </c>
      <c r="L1622" s="176">
        <v>55.207500000000003</v>
      </c>
      <c r="M1622" s="176">
        <v>8.5244</v>
      </c>
      <c r="N1622" s="176">
        <v>21.302099999999999</v>
      </c>
      <c r="O1622" s="176">
        <v>-4.1308999999999996</v>
      </c>
      <c r="P1622" s="176">
        <v>6.6310000000000002</v>
      </c>
      <c r="Q1622" s="176">
        <v>13.1823</v>
      </c>
      <c r="R1622" s="176">
        <v>4.8788</v>
      </c>
      <c r="S1622" s="118" t="s">
        <v>1917</v>
      </c>
    </row>
    <row r="1623" spans="1:19" x14ac:dyDescent="0.3">
      <c r="A1623" s="172" t="s">
        <v>1536</v>
      </c>
      <c r="B1623" s="172" t="s">
        <v>1555</v>
      </c>
      <c r="C1623" s="172">
        <v>106823</v>
      </c>
      <c r="D1623" s="175">
        <v>44158</v>
      </c>
      <c r="E1623" s="176">
        <v>28.44</v>
      </c>
      <c r="F1623" s="176">
        <v>1.5351999999999999</v>
      </c>
      <c r="G1623" s="176">
        <v>1.5351999999999999</v>
      </c>
      <c r="H1623" s="176">
        <v>4.4820000000000002</v>
      </c>
      <c r="I1623" s="176">
        <v>6.7167000000000003</v>
      </c>
      <c r="J1623" s="176">
        <v>7.6864999999999997</v>
      </c>
      <c r="K1623" s="176">
        <v>11.311199999999999</v>
      </c>
      <c r="L1623" s="176">
        <v>60.587200000000003</v>
      </c>
      <c r="M1623" s="176">
        <v>2.5604</v>
      </c>
      <c r="N1623" s="176">
        <v>13.6691</v>
      </c>
      <c r="O1623" s="176">
        <v>-0.93089999999999995</v>
      </c>
      <c r="P1623" s="176">
        <v>7.1268000000000002</v>
      </c>
      <c r="Q1623" s="176">
        <v>8.2993000000000006</v>
      </c>
      <c r="R1623" s="176">
        <v>10.9505</v>
      </c>
      <c r="S1623" s="118" t="s">
        <v>1916</v>
      </c>
    </row>
    <row r="1624" spans="1:19" x14ac:dyDescent="0.3">
      <c r="A1624" s="172" t="s">
        <v>1536</v>
      </c>
      <c r="B1624" s="172" t="s">
        <v>1556</v>
      </c>
      <c r="C1624" s="172">
        <v>120591</v>
      </c>
      <c r="D1624" s="175">
        <v>44158</v>
      </c>
      <c r="E1624" s="176">
        <v>30.17</v>
      </c>
      <c r="F1624" s="176">
        <v>1.5483</v>
      </c>
      <c r="G1624" s="176">
        <v>1.5483</v>
      </c>
      <c r="H1624" s="176">
        <v>4.5392000000000001</v>
      </c>
      <c r="I1624" s="176">
        <v>6.7965</v>
      </c>
      <c r="J1624" s="176">
        <v>7.827</v>
      </c>
      <c r="K1624" s="176">
        <v>11.7821</v>
      </c>
      <c r="L1624" s="176">
        <v>61.943100000000001</v>
      </c>
      <c r="M1624" s="176">
        <v>3.8197000000000001</v>
      </c>
      <c r="N1624" s="176">
        <v>15.417</v>
      </c>
      <c r="O1624" s="176">
        <v>0.18840000000000001</v>
      </c>
      <c r="P1624" s="176">
        <v>8.0469000000000008</v>
      </c>
      <c r="Q1624" s="176">
        <v>12.0458</v>
      </c>
      <c r="R1624" s="176">
        <v>12.482699999999999</v>
      </c>
      <c r="S1624" s="118" t="s">
        <v>1916</v>
      </c>
    </row>
    <row r="1625" spans="1:19" x14ac:dyDescent="0.3">
      <c r="A1625" s="172" t="s">
        <v>1536</v>
      </c>
      <c r="B1625" s="172" t="s">
        <v>1557</v>
      </c>
      <c r="C1625" s="172">
        <v>141462</v>
      </c>
      <c r="D1625" s="175">
        <v>44158</v>
      </c>
      <c r="E1625" s="176">
        <v>9.8000000000000007</v>
      </c>
      <c r="F1625" s="176">
        <v>1.2397</v>
      </c>
      <c r="G1625" s="176">
        <v>1.2397</v>
      </c>
      <c r="H1625" s="176">
        <v>4.2553000000000001</v>
      </c>
      <c r="I1625" s="176">
        <v>5.3762999999999996</v>
      </c>
      <c r="J1625" s="176">
        <v>8.0485000000000007</v>
      </c>
      <c r="K1625" s="176">
        <v>11.2372</v>
      </c>
      <c r="L1625" s="176">
        <v>44.117600000000003</v>
      </c>
      <c r="M1625" s="176">
        <v>2.6177999999999999</v>
      </c>
      <c r="N1625" s="176">
        <v>9.8655000000000008</v>
      </c>
      <c r="O1625" s="176">
        <v>-2.3643000000000001</v>
      </c>
      <c r="P1625" s="176"/>
      <c r="Q1625" s="176">
        <v>-0.5877</v>
      </c>
      <c r="R1625" s="176">
        <v>3.1446000000000001</v>
      </c>
      <c r="S1625" s="118" t="s">
        <v>1916</v>
      </c>
    </row>
    <row r="1626" spans="1:19" x14ac:dyDescent="0.3">
      <c r="A1626" s="172" t="s">
        <v>1536</v>
      </c>
      <c r="B1626" s="172" t="s">
        <v>1558</v>
      </c>
      <c r="C1626" s="172">
        <v>141475</v>
      </c>
      <c r="D1626" s="175">
        <v>44158</v>
      </c>
      <c r="E1626" s="176">
        <v>10.46</v>
      </c>
      <c r="F1626" s="176">
        <v>1.3566</v>
      </c>
      <c r="G1626" s="176">
        <v>1.3566</v>
      </c>
      <c r="H1626" s="176">
        <v>4.2870999999999997</v>
      </c>
      <c r="I1626" s="176">
        <v>5.4435000000000002</v>
      </c>
      <c r="J1626" s="176">
        <v>8.1696000000000009</v>
      </c>
      <c r="K1626" s="176">
        <v>11.5139</v>
      </c>
      <c r="L1626" s="176">
        <v>45.076300000000003</v>
      </c>
      <c r="M1626" s="176">
        <v>3.4619</v>
      </c>
      <c r="N1626" s="176">
        <v>11.0403</v>
      </c>
      <c r="O1626" s="176">
        <v>-0.56659999999999999</v>
      </c>
      <c r="P1626" s="176"/>
      <c r="Q1626" s="176">
        <v>1.3208</v>
      </c>
      <c r="R1626" s="176">
        <v>4.4794999999999998</v>
      </c>
      <c r="S1626" s="118" t="s">
        <v>1916</v>
      </c>
    </row>
    <row r="1627" spans="1:19" x14ac:dyDescent="0.3">
      <c r="A1627" s="172" t="s">
        <v>1536</v>
      </c>
      <c r="B1627" s="172" t="s">
        <v>1559</v>
      </c>
      <c r="C1627" s="172">
        <v>147946</v>
      </c>
      <c r="D1627" s="175">
        <v>44158</v>
      </c>
      <c r="E1627" s="176">
        <v>13.68</v>
      </c>
      <c r="F1627" s="176">
        <v>0.95940000000000003</v>
      </c>
      <c r="G1627" s="176">
        <v>0.95940000000000003</v>
      </c>
      <c r="H1627" s="176">
        <v>3.9514</v>
      </c>
      <c r="I1627" s="176">
        <v>5.4741999999999997</v>
      </c>
      <c r="J1627" s="176">
        <v>7.0423</v>
      </c>
      <c r="K1627" s="176">
        <v>12.315300000000001</v>
      </c>
      <c r="L1627" s="176">
        <v>52.678600000000003</v>
      </c>
      <c r="M1627" s="176"/>
      <c r="N1627" s="176"/>
      <c r="O1627" s="176"/>
      <c r="P1627" s="176"/>
      <c r="Q1627" s="176">
        <v>36.799999999999997</v>
      </c>
      <c r="R1627" s="176"/>
      <c r="S1627" s="118" t="s">
        <v>1915</v>
      </c>
    </row>
    <row r="1628" spans="1:19" x14ac:dyDescent="0.3">
      <c r="A1628" s="172" t="s">
        <v>1536</v>
      </c>
      <c r="B1628" s="172" t="s">
        <v>1560</v>
      </c>
      <c r="C1628" s="172">
        <v>147944</v>
      </c>
      <c r="D1628" s="175">
        <v>44158</v>
      </c>
      <c r="E1628" s="176">
        <v>13.49</v>
      </c>
      <c r="F1628" s="176">
        <v>0.97309999999999997</v>
      </c>
      <c r="G1628" s="176">
        <v>0.97309999999999997</v>
      </c>
      <c r="H1628" s="176">
        <v>3.9291</v>
      </c>
      <c r="I1628" s="176">
        <v>5.4729999999999999</v>
      </c>
      <c r="J1628" s="176">
        <v>6.8937999999999997</v>
      </c>
      <c r="K1628" s="176">
        <v>11.764699999999999</v>
      </c>
      <c r="L1628" s="176">
        <v>51.233199999999997</v>
      </c>
      <c r="M1628" s="176"/>
      <c r="N1628" s="176"/>
      <c r="O1628" s="176"/>
      <c r="P1628" s="176"/>
      <c r="Q1628" s="176">
        <v>34.9</v>
      </c>
      <c r="R1628" s="176"/>
      <c r="S1628" s="118" t="s">
        <v>1915</v>
      </c>
    </row>
    <row r="1629" spans="1:19" x14ac:dyDescent="0.3">
      <c r="A1629" s="172" t="s">
        <v>1536</v>
      </c>
      <c r="B1629" s="172" t="s">
        <v>1561</v>
      </c>
      <c r="C1629" s="172">
        <v>145137</v>
      </c>
      <c r="D1629" s="175">
        <v>44158</v>
      </c>
      <c r="E1629" s="176">
        <v>12.49</v>
      </c>
      <c r="F1629" s="176">
        <v>1.1335999999999999</v>
      </c>
      <c r="G1629" s="176">
        <v>1.1335999999999999</v>
      </c>
      <c r="H1629" s="176">
        <v>4.8699000000000003</v>
      </c>
      <c r="I1629" s="176">
        <v>7.4870999999999999</v>
      </c>
      <c r="J1629" s="176">
        <v>7.6723999999999997</v>
      </c>
      <c r="K1629" s="176">
        <v>8.8927999999999994</v>
      </c>
      <c r="L1629" s="176">
        <v>42.093299999999999</v>
      </c>
      <c r="M1629" s="176">
        <v>-0.55730000000000002</v>
      </c>
      <c r="N1629" s="176">
        <v>16.186</v>
      </c>
      <c r="O1629" s="176"/>
      <c r="P1629" s="176"/>
      <c r="Q1629" s="176">
        <v>11.348000000000001</v>
      </c>
      <c r="R1629" s="176">
        <v>11.281700000000001</v>
      </c>
      <c r="S1629" s="118" t="s">
        <v>1917</v>
      </c>
    </row>
    <row r="1630" spans="1:19" x14ac:dyDescent="0.3">
      <c r="A1630" s="172" t="s">
        <v>1536</v>
      </c>
      <c r="B1630" s="172" t="s">
        <v>1562</v>
      </c>
      <c r="C1630" s="172">
        <v>145139</v>
      </c>
      <c r="D1630" s="175">
        <v>44158</v>
      </c>
      <c r="E1630" s="176">
        <v>12.08</v>
      </c>
      <c r="F1630" s="176">
        <v>1.0879000000000001</v>
      </c>
      <c r="G1630" s="176">
        <v>1.0879000000000001</v>
      </c>
      <c r="H1630" s="176">
        <v>4.7702</v>
      </c>
      <c r="I1630" s="176">
        <v>7.3777999999999997</v>
      </c>
      <c r="J1630" s="176">
        <v>7.4733000000000001</v>
      </c>
      <c r="K1630" s="176">
        <v>8.4381000000000004</v>
      </c>
      <c r="L1630" s="176">
        <v>40.956800000000001</v>
      </c>
      <c r="M1630" s="176">
        <v>-1.7087000000000001</v>
      </c>
      <c r="N1630" s="176">
        <v>14.3939</v>
      </c>
      <c r="O1630" s="176"/>
      <c r="P1630" s="176"/>
      <c r="Q1630" s="176">
        <v>9.5656999999999996</v>
      </c>
      <c r="R1630" s="176">
        <v>9.4992000000000001</v>
      </c>
      <c r="S1630" s="118" t="s">
        <v>1917</v>
      </c>
    </row>
    <row r="1631" spans="1:19" x14ac:dyDescent="0.3">
      <c r="A1631" s="172" t="s">
        <v>1536</v>
      </c>
      <c r="B1631" s="172" t="s">
        <v>1563</v>
      </c>
      <c r="C1631" s="172">
        <v>147919</v>
      </c>
      <c r="D1631" s="175">
        <v>44158</v>
      </c>
      <c r="E1631" s="176">
        <v>10.4415</v>
      </c>
      <c r="F1631" s="176">
        <v>0.87719999999999998</v>
      </c>
      <c r="G1631" s="176">
        <v>0.87719999999999998</v>
      </c>
      <c r="H1631" s="176">
        <v>4.5446</v>
      </c>
      <c r="I1631" s="176">
        <v>6.5839999999999996</v>
      </c>
      <c r="J1631" s="176">
        <v>6.7561999999999998</v>
      </c>
      <c r="K1631" s="176">
        <v>9.1441999999999997</v>
      </c>
      <c r="L1631" s="176">
        <v>51.539099999999998</v>
      </c>
      <c r="M1631" s="176">
        <v>4.5529999999999999</v>
      </c>
      <c r="N1631" s="176"/>
      <c r="O1631" s="176"/>
      <c r="P1631" s="176"/>
      <c r="Q1631" s="176">
        <v>4.415</v>
      </c>
      <c r="R1631" s="176"/>
      <c r="S1631" s="118" t="s">
        <v>1913</v>
      </c>
    </row>
    <row r="1632" spans="1:19" x14ac:dyDescent="0.3">
      <c r="A1632" s="172" t="s">
        <v>1536</v>
      </c>
      <c r="B1632" s="172" t="s">
        <v>1564</v>
      </c>
      <c r="C1632" s="172">
        <v>147920</v>
      </c>
      <c r="D1632" s="175">
        <v>44158</v>
      </c>
      <c r="E1632" s="176">
        <v>10.265000000000001</v>
      </c>
      <c r="F1632" s="176">
        <v>0.85870000000000002</v>
      </c>
      <c r="G1632" s="176">
        <v>0.85870000000000002</v>
      </c>
      <c r="H1632" s="176">
        <v>4.4816000000000003</v>
      </c>
      <c r="I1632" s="176">
        <v>6.4932999999999996</v>
      </c>
      <c r="J1632" s="176">
        <v>6.5564</v>
      </c>
      <c r="K1632" s="176">
        <v>8.5256000000000007</v>
      </c>
      <c r="L1632" s="176">
        <v>49.838700000000003</v>
      </c>
      <c r="M1632" s="176">
        <v>2.8094000000000001</v>
      </c>
      <c r="N1632" s="176"/>
      <c r="O1632" s="176"/>
      <c r="P1632" s="176"/>
      <c r="Q1632" s="176">
        <v>2.65</v>
      </c>
      <c r="R1632" s="176"/>
      <c r="S1632" s="118" t="s">
        <v>1913</v>
      </c>
    </row>
    <row r="1633" spans="1:19" x14ac:dyDescent="0.3">
      <c r="A1633" s="172" t="s">
        <v>1536</v>
      </c>
      <c r="B1633" s="172" t="s">
        <v>1565</v>
      </c>
      <c r="C1633" s="172">
        <v>102875</v>
      </c>
      <c r="D1633" s="175">
        <v>44158</v>
      </c>
      <c r="E1633" s="176">
        <v>89.786000000000001</v>
      </c>
      <c r="F1633" s="176">
        <v>1.1445000000000001</v>
      </c>
      <c r="G1633" s="176">
        <v>1.1445000000000001</v>
      </c>
      <c r="H1633" s="176">
        <v>4.6627999999999998</v>
      </c>
      <c r="I1633" s="176">
        <v>7.3327999999999998</v>
      </c>
      <c r="J1633" s="176">
        <v>10.2683</v>
      </c>
      <c r="K1633" s="176">
        <v>16.4358</v>
      </c>
      <c r="L1633" s="176">
        <v>64.437200000000004</v>
      </c>
      <c r="M1633" s="176">
        <v>11.8926</v>
      </c>
      <c r="N1633" s="176">
        <v>26.2653</v>
      </c>
      <c r="O1633" s="176">
        <v>4.2827000000000002</v>
      </c>
      <c r="P1633" s="176">
        <v>11.1351</v>
      </c>
      <c r="Q1633" s="176">
        <v>14.946999999999999</v>
      </c>
      <c r="R1633" s="176">
        <v>15.195</v>
      </c>
      <c r="S1633" s="118" t="s">
        <v>1913</v>
      </c>
    </row>
    <row r="1634" spans="1:19" x14ac:dyDescent="0.3">
      <c r="A1634" s="172" t="s">
        <v>1536</v>
      </c>
      <c r="B1634" s="172" t="s">
        <v>1566</v>
      </c>
      <c r="C1634" s="172">
        <v>120164</v>
      </c>
      <c r="D1634" s="175">
        <v>44158</v>
      </c>
      <c r="E1634" s="176">
        <v>99.176000000000002</v>
      </c>
      <c r="F1634" s="176">
        <v>1.1577</v>
      </c>
      <c r="G1634" s="176">
        <v>1.1577</v>
      </c>
      <c r="H1634" s="176">
        <v>4.7043999999999997</v>
      </c>
      <c r="I1634" s="176">
        <v>7.3925999999999998</v>
      </c>
      <c r="J1634" s="176">
        <v>10.4016</v>
      </c>
      <c r="K1634" s="176">
        <v>16.872900000000001</v>
      </c>
      <c r="L1634" s="176">
        <v>65.638400000000004</v>
      </c>
      <c r="M1634" s="176">
        <v>13.113899999999999</v>
      </c>
      <c r="N1634" s="176">
        <v>28.069800000000001</v>
      </c>
      <c r="O1634" s="176">
        <v>5.6753999999999998</v>
      </c>
      <c r="P1634" s="176">
        <v>12.7204</v>
      </c>
      <c r="Q1634" s="176">
        <v>16.1374</v>
      </c>
      <c r="R1634" s="176">
        <v>16.803899999999999</v>
      </c>
      <c r="S1634" s="118" t="s">
        <v>1913</v>
      </c>
    </row>
    <row r="1635" spans="1:19" x14ac:dyDescent="0.3">
      <c r="A1635" s="172" t="s">
        <v>1536</v>
      </c>
      <c r="B1635" s="172" t="s">
        <v>1567</v>
      </c>
      <c r="C1635" s="172">
        <v>129220</v>
      </c>
      <c r="D1635" s="175">
        <v>44158</v>
      </c>
      <c r="E1635" s="176">
        <v>25.558</v>
      </c>
      <c r="F1635" s="176">
        <v>1.1156999999999999</v>
      </c>
      <c r="G1635" s="176">
        <v>1.1156999999999999</v>
      </c>
      <c r="H1635" s="176">
        <v>4.4504999999999999</v>
      </c>
      <c r="I1635" s="176">
        <v>6.6561000000000003</v>
      </c>
      <c r="J1635" s="176">
        <v>9.1942000000000004</v>
      </c>
      <c r="K1635" s="176">
        <v>11.694800000000001</v>
      </c>
      <c r="L1635" s="176">
        <v>53.197899999999997</v>
      </c>
      <c r="M1635" s="176">
        <v>4.4718999999999998</v>
      </c>
      <c r="N1635" s="176">
        <v>8.6326000000000001</v>
      </c>
      <c r="O1635" s="176">
        <v>-2.8835000000000002</v>
      </c>
      <c r="P1635" s="176">
        <v>10.6921</v>
      </c>
      <c r="Q1635" s="176">
        <v>15.4292</v>
      </c>
      <c r="R1635" s="176">
        <v>0.83760000000000001</v>
      </c>
      <c r="S1635" s="118" t="s">
        <v>1915</v>
      </c>
    </row>
    <row r="1636" spans="1:19" x14ac:dyDescent="0.3">
      <c r="A1636" s="172" t="s">
        <v>1536</v>
      </c>
      <c r="B1636" s="172" t="s">
        <v>1568</v>
      </c>
      <c r="C1636" s="172">
        <v>129223</v>
      </c>
      <c r="D1636" s="175">
        <v>44158</v>
      </c>
      <c r="E1636" s="176">
        <v>24.143999999999998</v>
      </c>
      <c r="F1636" s="176">
        <v>1.1054999999999999</v>
      </c>
      <c r="G1636" s="176">
        <v>1.1054999999999999</v>
      </c>
      <c r="H1636" s="176">
        <v>4.4154999999999998</v>
      </c>
      <c r="I1636" s="176">
        <v>6.6101000000000001</v>
      </c>
      <c r="J1636" s="176">
        <v>9.0908999999999995</v>
      </c>
      <c r="K1636" s="176">
        <v>11.385899999999999</v>
      </c>
      <c r="L1636" s="176">
        <v>52.366500000000002</v>
      </c>
      <c r="M1636" s="176">
        <v>3.5912000000000002</v>
      </c>
      <c r="N1636" s="176">
        <v>7.3974000000000002</v>
      </c>
      <c r="O1636" s="176">
        <v>-3.9030999999999998</v>
      </c>
      <c r="P1636" s="176">
        <v>9.6638999999999999</v>
      </c>
      <c r="Q1636" s="176">
        <v>14.429</v>
      </c>
      <c r="R1636" s="176">
        <v>-0.32269999999999999</v>
      </c>
      <c r="S1636" s="118" t="s">
        <v>1915</v>
      </c>
    </row>
    <row r="1637" spans="1:19" x14ac:dyDescent="0.3">
      <c r="A1637" s="172" t="s">
        <v>1536</v>
      </c>
      <c r="B1637" s="172" t="s">
        <v>1569</v>
      </c>
      <c r="C1637" s="172">
        <v>113177</v>
      </c>
      <c r="D1637" s="175">
        <v>44158</v>
      </c>
      <c r="E1637" s="176">
        <v>45.570900000000002</v>
      </c>
      <c r="F1637" s="176">
        <v>1.0609</v>
      </c>
      <c r="G1637" s="176">
        <v>1.0609</v>
      </c>
      <c r="H1637" s="176">
        <v>4.2835999999999999</v>
      </c>
      <c r="I1637" s="176">
        <v>6.5944000000000003</v>
      </c>
      <c r="J1637" s="176">
        <v>8.8537999999999997</v>
      </c>
      <c r="K1637" s="176">
        <v>11.1006</v>
      </c>
      <c r="L1637" s="176">
        <v>55.546900000000001</v>
      </c>
      <c r="M1637" s="176">
        <v>8.5805000000000007</v>
      </c>
      <c r="N1637" s="176">
        <v>19.4892</v>
      </c>
      <c r="O1637" s="176">
        <v>1.3355999999999999</v>
      </c>
      <c r="P1637" s="176">
        <v>10.927899999999999</v>
      </c>
      <c r="Q1637" s="176">
        <v>16.0411</v>
      </c>
      <c r="R1637" s="176">
        <v>7.49</v>
      </c>
      <c r="S1637" s="118" t="s">
        <v>1916</v>
      </c>
    </row>
    <row r="1638" spans="1:19" x14ac:dyDescent="0.3">
      <c r="A1638" s="172" t="s">
        <v>1536</v>
      </c>
      <c r="B1638" s="172" t="s">
        <v>1570</v>
      </c>
      <c r="C1638" s="172">
        <v>118778</v>
      </c>
      <c r="D1638" s="175">
        <v>44158</v>
      </c>
      <c r="E1638" s="176">
        <v>49.103099999999998</v>
      </c>
      <c r="F1638" s="176">
        <v>1.0694999999999999</v>
      </c>
      <c r="G1638" s="176">
        <v>1.0694999999999999</v>
      </c>
      <c r="H1638" s="176">
        <v>4.3116000000000003</v>
      </c>
      <c r="I1638" s="176">
        <v>6.6307</v>
      </c>
      <c r="J1638" s="176">
        <v>8.9293999999999993</v>
      </c>
      <c r="K1638" s="176">
        <v>11.334</v>
      </c>
      <c r="L1638" s="176">
        <v>56.2241</v>
      </c>
      <c r="M1638" s="176">
        <v>9.2841000000000005</v>
      </c>
      <c r="N1638" s="176">
        <v>20.505500000000001</v>
      </c>
      <c r="O1638" s="176">
        <v>2.3584000000000001</v>
      </c>
      <c r="P1638" s="176">
        <v>12.109</v>
      </c>
      <c r="Q1638" s="176">
        <v>20.862200000000001</v>
      </c>
      <c r="R1638" s="176">
        <v>8.4679000000000002</v>
      </c>
      <c r="S1638" s="118" t="s">
        <v>1916</v>
      </c>
    </row>
    <row r="1639" spans="1:19" x14ac:dyDescent="0.3">
      <c r="A1639" s="172" t="s">
        <v>1536</v>
      </c>
      <c r="B1639" s="172" t="s">
        <v>1571</v>
      </c>
      <c r="C1639" s="172">
        <v>147131</v>
      </c>
      <c r="D1639" s="175">
        <v>44158</v>
      </c>
      <c r="E1639" s="176">
        <v>13.41</v>
      </c>
      <c r="F1639" s="176">
        <v>1.284</v>
      </c>
      <c r="G1639" s="176">
        <v>1.284</v>
      </c>
      <c r="H1639" s="176">
        <v>4.1148999999999996</v>
      </c>
      <c r="I1639" s="176">
        <v>6.5130999999999997</v>
      </c>
      <c r="J1639" s="176">
        <v>8.4951000000000008</v>
      </c>
      <c r="K1639" s="176">
        <v>12.5</v>
      </c>
      <c r="L1639" s="176">
        <v>55.749099999999999</v>
      </c>
      <c r="M1639" s="176">
        <v>16.305299999999999</v>
      </c>
      <c r="N1639" s="176">
        <v>30.8293</v>
      </c>
      <c r="O1639" s="176"/>
      <c r="P1639" s="176"/>
      <c r="Q1639" s="176">
        <v>21.075500000000002</v>
      </c>
      <c r="R1639" s="176"/>
      <c r="S1639" s="118" t="s">
        <v>1897</v>
      </c>
    </row>
    <row r="1640" spans="1:19" x14ac:dyDescent="0.3">
      <c r="A1640" s="172" t="s">
        <v>1536</v>
      </c>
      <c r="B1640" s="172" t="s">
        <v>1572</v>
      </c>
      <c r="C1640" s="172">
        <v>147129</v>
      </c>
      <c r="D1640" s="175">
        <v>44158</v>
      </c>
      <c r="E1640" s="176">
        <v>13.05</v>
      </c>
      <c r="F1640" s="176">
        <v>1.2413000000000001</v>
      </c>
      <c r="G1640" s="176">
        <v>1.2413000000000001</v>
      </c>
      <c r="H1640" s="176">
        <v>4.1500000000000004</v>
      </c>
      <c r="I1640" s="176">
        <v>6.5305999999999997</v>
      </c>
      <c r="J1640" s="176">
        <v>8.3887</v>
      </c>
      <c r="K1640" s="176">
        <v>12.1134</v>
      </c>
      <c r="L1640" s="176">
        <v>54.437899999999999</v>
      </c>
      <c r="M1640" s="176">
        <v>14.876799999999999</v>
      </c>
      <c r="N1640" s="176">
        <v>28.571400000000001</v>
      </c>
      <c r="O1640" s="176"/>
      <c r="P1640" s="176"/>
      <c r="Q1640" s="176">
        <v>18.946899999999999</v>
      </c>
      <c r="R1640" s="176"/>
      <c r="S1640" s="118" t="s">
        <v>1897</v>
      </c>
    </row>
    <row r="1641" spans="1:19" x14ac:dyDescent="0.3">
      <c r="A1641" s="172" t="s">
        <v>1536</v>
      </c>
      <c r="B1641" s="172" t="s">
        <v>1573</v>
      </c>
      <c r="C1641" s="172">
        <v>100177</v>
      </c>
      <c r="D1641" s="175">
        <v>44158</v>
      </c>
      <c r="E1641" s="176">
        <v>72.254654801605497</v>
      </c>
      <c r="F1641" s="176">
        <v>1.0319</v>
      </c>
      <c r="G1641" s="176">
        <v>1.0319</v>
      </c>
      <c r="H1641" s="176">
        <v>2.2883</v>
      </c>
      <c r="I1641" s="176">
        <v>3.6829999999999998</v>
      </c>
      <c r="J1641" s="176">
        <v>4.6752000000000002</v>
      </c>
      <c r="K1641" s="176">
        <v>12.8871</v>
      </c>
      <c r="L1641" s="176">
        <v>87.7727</v>
      </c>
      <c r="M1641" s="176">
        <v>43.779699999999998</v>
      </c>
      <c r="N1641" s="176">
        <v>58.255699999999997</v>
      </c>
      <c r="O1641" s="176">
        <v>7.9385000000000003</v>
      </c>
      <c r="P1641" s="176">
        <v>7.9126000000000003</v>
      </c>
      <c r="Q1641" s="176">
        <v>8.5443999999999996</v>
      </c>
      <c r="R1641" s="176">
        <v>11.4091</v>
      </c>
      <c r="S1641" s="118" t="s">
        <v>1914</v>
      </c>
    </row>
    <row r="1642" spans="1:19" x14ac:dyDescent="0.3">
      <c r="A1642" s="172" t="s">
        <v>1536</v>
      </c>
      <c r="B1642" s="172" t="s">
        <v>1574</v>
      </c>
      <c r="C1642" s="172">
        <v>120828</v>
      </c>
      <c r="D1642" s="175">
        <v>44158</v>
      </c>
      <c r="E1642" s="176">
        <v>65.664299999999997</v>
      </c>
      <c r="F1642" s="176">
        <v>1.0430999999999999</v>
      </c>
      <c r="G1642" s="176">
        <v>1.0430999999999999</v>
      </c>
      <c r="H1642" s="176">
        <v>2.3205</v>
      </c>
      <c r="I1642" s="176">
        <v>3.7334000000000001</v>
      </c>
      <c r="J1642" s="176">
        <v>4.7777000000000003</v>
      </c>
      <c r="K1642" s="176">
        <v>13.033300000000001</v>
      </c>
      <c r="L1642" s="176">
        <v>88.533900000000003</v>
      </c>
      <c r="M1642" s="176">
        <v>44.403199999999998</v>
      </c>
      <c r="N1642" s="176">
        <v>58.982700000000001</v>
      </c>
      <c r="O1642" s="176">
        <v>8.3840000000000003</v>
      </c>
      <c r="P1642" s="176">
        <v>8.1791999999999998</v>
      </c>
      <c r="Q1642" s="176">
        <v>8.6645000000000003</v>
      </c>
      <c r="R1642" s="176">
        <v>11.8873</v>
      </c>
      <c r="S1642" s="118" t="s">
        <v>1914</v>
      </c>
    </row>
    <row r="1643" spans="1:19" x14ac:dyDescent="0.3">
      <c r="A1643" s="172" t="s">
        <v>1536</v>
      </c>
      <c r="B1643" s="172" t="s">
        <v>1575</v>
      </c>
      <c r="C1643" s="172">
        <v>125497</v>
      </c>
      <c r="D1643" s="175">
        <v>44158</v>
      </c>
      <c r="E1643" s="176">
        <v>71.3108</v>
      </c>
      <c r="F1643" s="176">
        <v>0.87860000000000005</v>
      </c>
      <c r="G1643" s="176">
        <v>0.87860000000000005</v>
      </c>
      <c r="H1643" s="176">
        <v>5.0270999999999999</v>
      </c>
      <c r="I1643" s="176">
        <v>7.1204000000000001</v>
      </c>
      <c r="J1643" s="176">
        <v>10.702299999999999</v>
      </c>
      <c r="K1643" s="176">
        <v>12.823499999999999</v>
      </c>
      <c r="L1643" s="176">
        <v>54.308300000000003</v>
      </c>
      <c r="M1643" s="176">
        <v>14.3301</v>
      </c>
      <c r="N1643" s="176">
        <v>22.832100000000001</v>
      </c>
      <c r="O1643" s="176">
        <v>5.6040999999999999</v>
      </c>
      <c r="P1643" s="176">
        <v>16.201699999999999</v>
      </c>
      <c r="Q1643" s="176">
        <v>24.3157</v>
      </c>
      <c r="R1643" s="176">
        <v>16.401599999999998</v>
      </c>
      <c r="S1643" s="118" t="s">
        <v>1915</v>
      </c>
    </row>
    <row r="1644" spans="1:19" x14ac:dyDescent="0.3">
      <c r="A1644" s="172" t="s">
        <v>1536</v>
      </c>
      <c r="B1644" s="172" t="s">
        <v>1576</v>
      </c>
      <c r="C1644" s="172">
        <v>125494</v>
      </c>
      <c r="D1644" s="175">
        <v>44158</v>
      </c>
      <c r="E1644" s="176">
        <v>65.277600000000007</v>
      </c>
      <c r="F1644" s="176">
        <v>0.87009999999999998</v>
      </c>
      <c r="G1644" s="176">
        <v>0.87009999999999998</v>
      </c>
      <c r="H1644" s="176">
        <v>4.9974999999999996</v>
      </c>
      <c r="I1644" s="176">
        <v>7.0792000000000002</v>
      </c>
      <c r="J1644" s="176">
        <v>10.6119</v>
      </c>
      <c r="K1644" s="176">
        <v>12.5505</v>
      </c>
      <c r="L1644" s="176">
        <v>53.452500000000001</v>
      </c>
      <c r="M1644" s="176">
        <v>13.339</v>
      </c>
      <c r="N1644" s="176">
        <v>21.389600000000002</v>
      </c>
      <c r="O1644" s="176">
        <v>4.3531000000000004</v>
      </c>
      <c r="P1644" s="176">
        <v>14.823700000000001</v>
      </c>
      <c r="Q1644" s="176">
        <v>18.210999999999999</v>
      </c>
      <c r="R1644" s="176">
        <v>15.021000000000001</v>
      </c>
      <c r="S1644" s="118" t="s">
        <v>1915</v>
      </c>
    </row>
    <row r="1645" spans="1:19" x14ac:dyDescent="0.3">
      <c r="A1645" s="172" t="s">
        <v>1536</v>
      </c>
      <c r="B1645" s="172" t="s">
        <v>1577</v>
      </c>
      <c r="C1645" s="172">
        <v>100795</v>
      </c>
      <c r="D1645" s="175">
        <v>44158</v>
      </c>
      <c r="E1645" s="176">
        <v>85.733599999999996</v>
      </c>
      <c r="F1645" s="176">
        <v>1.6777</v>
      </c>
      <c r="G1645" s="176">
        <v>1.6777</v>
      </c>
      <c r="H1645" s="176">
        <v>4.4062000000000001</v>
      </c>
      <c r="I1645" s="176">
        <v>6.3422999999999998</v>
      </c>
      <c r="J1645" s="176">
        <v>7.2920999999999996</v>
      </c>
      <c r="K1645" s="176">
        <v>12.6334</v>
      </c>
      <c r="L1645" s="176">
        <v>57.781799999999997</v>
      </c>
      <c r="M1645" s="176">
        <v>3.1015000000000001</v>
      </c>
      <c r="N1645" s="176">
        <v>14.427099999999999</v>
      </c>
      <c r="O1645" s="176">
        <v>-6.7220000000000004</v>
      </c>
      <c r="P1645" s="176">
        <v>3.4780000000000002</v>
      </c>
      <c r="Q1645" s="176">
        <v>14.5861</v>
      </c>
      <c r="R1645" s="176">
        <v>4.9222000000000001</v>
      </c>
      <c r="S1645" s="118" t="s">
        <v>1913</v>
      </c>
    </row>
    <row r="1646" spans="1:19" x14ac:dyDescent="0.3">
      <c r="A1646" s="172" t="s">
        <v>1536</v>
      </c>
      <c r="B1646" s="172" t="s">
        <v>1578</v>
      </c>
      <c r="C1646" s="172">
        <v>119589</v>
      </c>
      <c r="D1646" s="175">
        <v>44158</v>
      </c>
      <c r="E1646" s="176">
        <v>90.162199999999999</v>
      </c>
      <c r="F1646" s="176">
        <v>1.6859999999999999</v>
      </c>
      <c r="G1646" s="176">
        <v>1.6859999999999999</v>
      </c>
      <c r="H1646" s="176">
        <v>4.4341999999999997</v>
      </c>
      <c r="I1646" s="176">
        <v>6.3822000000000001</v>
      </c>
      <c r="J1646" s="176">
        <v>7.3826999999999998</v>
      </c>
      <c r="K1646" s="176">
        <v>12.923500000000001</v>
      </c>
      <c r="L1646" s="176">
        <v>58.577100000000002</v>
      </c>
      <c r="M1646" s="176">
        <v>3.8584999999999998</v>
      </c>
      <c r="N1646" s="176">
        <v>15.523300000000001</v>
      </c>
      <c r="O1646" s="176">
        <v>-5.8943000000000003</v>
      </c>
      <c r="P1646" s="176">
        <v>4.2207999999999997</v>
      </c>
      <c r="Q1646" s="176">
        <v>12.927300000000001</v>
      </c>
      <c r="R1646" s="176">
        <v>5.9268999999999998</v>
      </c>
      <c r="S1646" s="118" t="s">
        <v>1913</v>
      </c>
    </row>
    <row r="1647" spans="1:19" x14ac:dyDescent="0.3">
      <c r="A1647" s="172" t="s">
        <v>1536</v>
      </c>
      <c r="B1647" s="172" t="s">
        <v>1579</v>
      </c>
      <c r="C1647" s="172">
        <v>145206</v>
      </c>
      <c r="D1647" s="175">
        <v>44158</v>
      </c>
      <c r="E1647" s="176">
        <v>12.5931</v>
      </c>
      <c r="F1647" s="176">
        <v>1.3593999999999999</v>
      </c>
      <c r="G1647" s="176">
        <v>1.3593999999999999</v>
      </c>
      <c r="H1647" s="176">
        <v>5.0247999999999999</v>
      </c>
      <c r="I1647" s="176">
        <v>7.7714999999999996</v>
      </c>
      <c r="J1647" s="176">
        <v>10.061299999999999</v>
      </c>
      <c r="K1647" s="176">
        <v>11.744999999999999</v>
      </c>
      <c r="L1647" s="176">
        <v>50.189599999999999</v>
      </c>
      <c r="M1647" s="176">
        <v>11.199299999999999</v>
      </c>
      <c r="N1647" s="176">
        <v>17.1571</v>
      </c>
      <c r="O1647" s="176"/>
      <c r="P1647" s="176"/>
      <c r="Q1647" s="176">
        <v>12.01</v>
      </c>
      <c r="R1647" s="176">
        <v>12.145099999999999</v>
      </c>
      <c r="S1647" s="118" t="s">
        <v>1913</v>
      </c>
    </row>
    <row r="1648" spans="1:19" x14ac:dyDescent="0.3">
      <c r="A1648" s="172" t="s">
        <v>1536</v>
      </c>
      <c r="B1648" s="172" t="s">
        <v>1580</v>
      </c>
      <c r="C1648" s="172">
        <v>145208</v>
      </c>
      <c r="D1648" s="175">
        <v>44158</v>
      </c>
      <c r="E1648" s="176">
        <v>12.106999999999999</v>
      </c>
      <c r="F1648" s="176">
        <v>1.3230999999999999</v>
      </c>
      <c r="G1648" s="176">
        <v>1.3230999999999999</v>
      </c>
      <c r="H1648" s="176">
        <v>4.9405999999999999</v>
      </c>
      <c r="I1648" s="176">
        <v>7.6684999999999999</v>
      </c>
      <c r="J1648" s="176">
        <v>9.8827999999999996</v>
      </c>
      <c r="K1648" s="176">
        <v>11.261200000000001</v>
      </c>
      <c r="L1648" s="176">
        <v>48.910299999999999</v>
      </c>
      <c r="M1648" s="176">
        <v>9.7135999999999996</v>
      </c>
      <c r="N1648" s="176">
        <v>15.0527</v>
      </c>
      <c r="O1648" s="176"/>
      <c r="P1648" s="176"/>
      <c r="Q1648" s="176">
        <v>9.8618000000000006</v>
      </c>
      <c r="R1648" s="176">
        <v>9.9943000000000008</v>
      </c>
      <c r="S1648" s="118" t="s">
        <v>1913</v>
      </c>
    </row>
    <row r="1649" spans="1:19" x14ac:dyDescent="0.3">
      <c r="A1649" s="172" t="s">
        <v>1536</v>
      </c>
      <c r="B1649" s="172" t="s">
        <v>1581</v>
      </c>
      <c r="C1649" s="172">
        <v>129649</v>
      </c>
      <c r="D1649" s="175">
        <v>44158</v>
      </c>
      <c r="E1649" s="176">
        <v>17.45</v>
      </c>
      <c r="F1649" s="176">
        <v>0.34499999999999997</v>
      </c>
      <c r="G1649" s="176">
        <v>0.34499999999999997</v>
      </c>
      <c r="H1649" s="176">
        <v>2.1663000000000001</v>
      </c>
      <c r="I1649" s="176">
        <v>3.6839</v>
      </c>
      <c r="J1649" s="176">
        <v>2.8285</v>
      </c>
      <c r="K1649" s="176">
        <v>8.0495000000000001</v>
      </c>
      <c r="L1649" s="176">
        <v>46.392600000000002</v>
      </c>
      <c r="M1649" s="176">
        <v>6.2081999999999997</v>
      </c>
      <c r="N1649" s="176">
        <v>20.844899999999999</v>
      </c>
      <c r="O1649" s="176">
        <v>1.8201000000000001</v>
      </c>
      <c r="P1649" s="176">
        <v>7.4120999999999997</v>
      </c>
      <c r="Q1649" s="176">
        <v>9.0004000000000008</v>
      </c>
      <c r="R1649" s="176">
        <v>11.6896</v>
      </c>
      <c r="S1649" s="118" t="s">
        <v>1913</v>
      </c>
    </row>
    <row r="1650" spans="1:19" x14ac:dyDescent="0.3">
      <c r="A1650" s="172" t="s">
        <v>1536</v>
      </c>
      <c r="B1650" s="172" t="s">
        <v>1582</v>
      </c>
      <c r="C1650" s="172">
        <v>129647</v>
      </c>
      <c r="D1650" s="175">
        <v>44158</v>
      </c>
      <c r="E1650" s="176">
        <v>16.579999999999998</v>
      </c>
      <c r="F1650" s="176">
        <v>0.36320000000000002</v>
      </c>
      <c r="G1650" s="176">
        <v>0.36320000000000002</v>
      </c>
      <c r="H1650" s="176">
        <v>2.1564999999999999</v>
      </c>
      <c r="I1650" s="176">
        <v>3.6898</v>
      </c>
      <c r="J1650" s="176">
        <v>2.7898000000000001</v>
      </c>
      <c r="K1650" s="176">
        <v>7.8022999999999998</v>
      </c>
      <c r="L1650" s="176">
        <v>45.950699999999998</v>
      </c>
      <c r="M1650" s="176">
        <v>5.6723999999999997</v>
      </c>
      <c r="N1650" s="176">
        <v>19.9711</v>
      </c>
      <c r="O1650" s="176">
        <v>1.1297999999999999</v>
      </c>
      <c r="P1650" s="176">
        <v>6.5304000000000002</v>
      </c>
      <c r="Q1650" s="176">
        <v>8.1409000000000002</v>
      </c>
      <c r="R1650" s="176">
        <v>11.037100000000001</v>
      </c>
      <c r="S1650" s="118" t="s">
        <v>1913</v>
      </c>
    </row>
    <row r="1651" spans="1:19" x14ac:dyDescent="0.3">
      <c r="A1651" s="177" t="s">
        <v>27</v>
      </c>
      <c r="B1651" s="172"/>
      <c r="C1651" s="172"/>
      <c r="D1651" s="172"/>
      <c r="E1651" s="172"/>
      <c r="F1651" s="178">
        <v>1.0444739130434781</v>
      </c>
      <c r="G1651" s="178">
        <v>1.0444739130434781</v>
      </c>
      <c r="H1651" s="178">
        <v>3.955489130434783</v>
      </c>
      <c r="I1651" s="178">
        <v>6.0826434782608683</v>
      </c>
      <c r="J1651" s="178">
        <v>7.8041434782608681</v>
      </c>
      <c r="K1651" s="178">
        <v>12.034154347826085</v>
      </c>
      <c r="L1651" s="178">
        <v>54.94354565217391</v>
      </c>
      <c r="M1651" s="178">
        <v>9.8188136363636342</v>
      </c>
      <c r="N1651" s="178">
        <v>21.962476190476188</v>
      </c>
      <c r="O1651" s="178">
        <v>0.31866999999999995</v>
      </c>
      <c r="P1651" s="178">
        <v>9.196492857142859</v>
      </c>
      <c r="Q1651" s="178">
        <v>14.73003695652174</v>
      </c>
      <c r="R1651" s="178">
        <v>8.5105852941176465</v>
      </c>
      <c r="S1651" s="118"/>
    </row>
    <row r="1652" spans="1:19" x14ac:dyDescent="0.3">
      <c r="A1652" s="177" t="s">
        <v>408</v>
      </c>
      <c r="B1652" s="172"/>
      <c r="C1652" s="172"/>
      <c r="D1652" s="172"/>
      <c r="E1652" s="172"/>
      <c r="F1652" s="178">
        <v>1.0460499999999999</v>
      </c>
      <c r="G1652" s="178">
        <v>1.0460499999999999</v>
      </c>
      <c r="H1652" s="178">
        <v>4.2544500000000003</v>
      </c>
      <c r="I1652" s="178">
        <v>6.3622499999999995</v>
      </c>
      <c r="J1652" s="178">
        <v>7.7283499999999998</v>
      </c>
      <c r="K1652" s="178">
        <v>12.053100000000001</v>
      </c>
      <c r="L1652" s="178">
        <v>53.799050000000001</v>
      </c>
      <c r="M1652" s="178">
        <v>6.8046499999999996</v>
      </c>
      <c r="N1652" s="178">
        <v>19.776899999999998</v>
      </c>
      <c r="O1652" s="178">
        <v>-6.2950000000000006E-2</v>
      </c>
      <c r="P1652" s="178">
        <v>8.6539000000000001</v>
      </c>
      <c r="Q1652" s="178">
        <v>14.27055</v>
      </c>
      <c r="R1652" s="178">
        <v>9.7467500000000005</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44158</v>
      </c>
      <c r="E1655" s="176">
        <v>12.66</v>
      </c>
      <c r="F1655" s="176">
        <v>0.39650000000000002</v>
      </c>
      <c r="G1655" s="176">
        <v>0.39650000000000002</v>
      </c>
      <c r="H1655" s="176">
        <v>2.8431999999999999</v>
      </c>
      <c r="I1655" s="176">
        <v>5.4122000000000003</v>
      </c>
      <c r="J1655" s="176">
        <v>12.834199999999999</v>
      </c>
      <c r="K1655" s="176">
        <v>16.897500000000001</v>
      </c>
      <c r="L1655" s="176">
        <v>37.012999999999998</v>
      </c>
      <c r="M1655" s="176">
        <v>24.975300000000001</v>
      </c>
      <c r="N1655" s="176"/>
      <c r="O1655" s="176"/>
      <c r="P1655" s="176"/>
      <c r="Q1655" s="176">
        <v>26.6</v>
      </c>
      <c r="R1655" s="176"/>
      <c r="S1655" s="118" t="s">
        <v>1918</v>
      </c>
    </row>
    <row r="1656" spans="1:19" x14ac:dyDescent="0.3">
      <c r="A1656" s="172" t="s">
        <v>378</v>
      </c>
      <c r="B1656" s="172" t="s">
        <v>379</v>
      </c>
      <c r="C1656" s="172">
        <v>147929</v>
      </c>
      <c r="D1656" s="175">
        <v>44158</v>
      </c>
      <c r="E1656" s="176">
        <v>12.5</v>
      </c>
      <c r="F1656" s="176">
        <v>0.40160000000000001</v>
      </c>
      <c r="G1656" s="176">
        <v>0.40160000000000001</v>
      </c>
      <c r="H1656" s="176">
        <v>2.7961</v>
      </c>
      <c r="I1656" s="176">
        <v>5.3075000000000001</v>
      </c>
      <c r="J1656" s="176">
        <v>12.7142</v>
      </c>
      <c r="K1656" s="176">
        <v>16.3873</v>
      </c>
      <c r="L1656" s="176">
        <v>35.869599999999998</v>
      </c>
      <c r="M1656" s="176">
        <v>23.395900000000001</v>
      </c>
      <c r="N1656" s="176"/>
      <c r="O1656" s="176"/>
      <c r="P1656" s="176"/>
      <c r="Q1656" s="176">
        <v>25</v>
      </c>
      <c r="R1656" s="176"/>
      <c r="S1656" s="118" t="s">
        <v>1918</v>
      </c>
    </row>
    <row r="1657" spans="1:19" x14ac:dyDescent="0.3">
      <c r="A1657" s="172" t="s">
        <v>378</v>
      </c>
      <c r="B1657" s="172" t="s">
        <v>49</v>
      </c>
      <c r="C1657" s="172">
        <v>147372</v>
      </c>
      <c r="D1657" s="175">
        <v>44158</v>
      </c>
      <c r="E1657" s="176">
        <v>12.41</v>
      </c>
      <c r="F1657" s="176">
        <v>0.73050000000000004</v>
      </c>
      <c r="G1657" s="176">
        <v>0.73050000000000004</v>
      </c>
      <c r="H1657" s="176">
        <v>3.0731000000000002</v>
      </c>
      <c r="I1657" s="176">
        <v>4.1981999999999999</v>
      </c>
      <c r="J1657" s="176">
        <v>8.8596000000000004</v>
      </c>
      <c r="K1657" s="176">
        <v>13.853199999999999</v>
      </c>
      <c r="L1657" s="176">
        <v>43.634300000000003</v>
      </c>
      <c r="M1657" s="176">
        <v>15.227499999999999</v>
      </c>
      <c r="N1657" s="176">
        <v>19.326899999999998</v>
      </c>
      <c r="O1657" s="176"/>
      <c r="P1657" s="176"/>
      <c r="Q1657" s="176">
        <v>17.072099999999999</v>
      </c>
      <c r="R1657" s="176"/>
      <c r="S1657" s="118" t="s">
        <v>1918</v>
      </c>
    </row>
    <row r="1658" spans="1:19" x14ac:dyDescent="0.3">
      <c r="A1658" s="172" t="s">
        <v>378</v>
      </c>
      <c r="B1658" s="172" t="s">
        <v>51</v>
      </c>
      <c r="C1658" s="172">
        <v>147371</v>
      </c>
      <c r="D1658" s="175">
        <v>44158</v>
      </c>
      <c r="E1658" s="176">
        <v>12.31</v>
      </c>
      <c r="F1658" s="176">
        <v>0.73650000000000004</v>
      </c>
      <c r="G1658" s="176">
        <v>0.73650000000000004</v>
      </c>
      <c r="H1658" s="176">
        <v>3.0988000000000002</v>
      </c>
      <c r="I1658" s="176">
        <v>4.1455000000000002</v>
      </c>
      <c r="J1658" s="176">
        <v>8.7455999999999996</v>
      </c>
      <c r="K1658" s="176">
        <v>13.5609</v>
      </c>
      <c r="L1658" s="176">
        <v>42.973300000000002</v>
      </c>
      <c r="M1658" s="176">
        <v>14.725099999999999</v>
      </c>
      <c r="N1658" s="176">
        <v>18.593399999999999</v>
      </c>
      <c r="O1658" s="176"/>
      <c r="P1658" s="176"/>
      <c r="Q1658" s="176">
        <v>16.3827</v>
      </c>
      <c r="R1658" s="176"/>
      <c r="S1658" s="118" t="s">
        <v>1918</v>
      </c>
    </row>
    <row r="1659" spans="1:19" x14ac:dyDescent="0.3">
      <c r="A1659" s="172" t="s">
        <v>378</v>
      </c>
      <c r="B1659" s="172" t="s">
        <v>50</v>
      </c>
      <c r="C1659" s="172">
        <v>119709</v>
      </c>
      <c r="D1659" s="175">
        <v>44158</v>
      </c>
      <c r="E1659" s="176">
        <v>126.5244</v>
      </c>
      <c r="F1659" s="176">
        <v>0.51839999999999997</v>
      </c>
      <c r="G1659" s="176">
        <v>0.51839999999999997</v>
      </c>
      <c r="H1659" s="176">
        <v>2.2385000000000002</v>
      </c>
      <c r="I1659" s="176">
        <v>4.2485999999999997</v>
      </c>
      <c r="J1659" s="176">
        <v>9.0419999999999998</v>
      </c>
      <c r="K1659" s="176">
        <v>13.0052</v>
      </c>
      <c r="L1659" s="176">
        <v>41.418599999999998</v>
      </c>
      <c r="M1659" s="176">
        <v>4.2622999999999998</v>
      </c>
      <c r="N1659" s="176">
        <v>7.9916999999999998</v>
      </c>
      <c r="O1659" s="176">
        <v>8.8369999999999997</v>
      </c>
      <c r="P1659" s="176">
        <v>10.9976</v>
      </c>
      <c r="Q1659" s="176">
        <v>12.9872</v>
      </c>
      <c r="R1659" s="176">
        <v>12.7256</v>
      </c>
      <c r="S1659" s="118" t="s">
        <v>1918</v>
      </c>
    </row>
    <row r="1660" spans="1:19" x14ac:dyDescent="0.3">
      <c r="A1660" s="172" t="s">
        <v>378</v>
      </c>
      <c r="B1660" s="172" t="s">
        <v>52</v>
      </c>
      <c r="C1660" s="172">
        <v>104523</v>
      </c>
      <c r="D1660" s="175">
        <v>44158</v>
      </c>
      <c r="E1660" s="176">
        <v>525.73343855736596</v>
      </c>
      <c r="F1660" s="176">
        <v>0.51190000000000002</v>
      </c>
      <c r="G1660" s="176">
        <v>0.51190000000000002</v>
      </c>
      <c r="H1660" s="176">
        <v>2.2172999999999998</v>
      </c>
      <c r="I1660" s="176">
        <v>4.2180999999999997</v>
      </c>
      <c r="J1660" s="176">
        <v>8.9717000000000002</v>
      </c>
      <c r="K1660" s="176">
        <v>12.7913</v>
      </c>
      <c r="L1660" s="176">
        <v>40.880000000000003</v>
      </c>
      <c r="M1660" s="176">
        <v>3.6484999999999999</v>
      </c>
      <c r="N1660" s="176">
        <v>7.1371000000000002</v>
      </c>
      <c r="O1660" s="176">
        <v>7.8978999999999999</v>
      </c>
      <c r="P1660" s="176">
        <v>10.081300000000001</v>
      </c>
      <c r="Q1660" s="176">
        <v>14.162000000000001</v>
      </c>
      <c r="R1660" s="176">
        <v>11.9057</v>
      </c>
      <c r="S1660" s="118" t="s">
        <v>1918</v>
      </c>
    </row>
    <row r="1661" spans="1:19" x14ac:dyDescent="0.3">
      <c r="A1661" s="177" t="s">
        <v>27</v>
      </c>
      <c r="B1661" s="172"/>
      <c r="C1661" s="172"/>
      <c r="D1661" s="172"/>
      <c r="E1661" s="172"/>
      <c r="F1661" s="178">
        <v>0.54923333333333335</v>
      </c>
      <c r="G1661" s="178">
        <v>0.54923333333333335</v>
      </c>
      <c r="H1661" s="178">
        <v>2.7111666666666672</v>
      </c>
      <c r="I1661" s="178">
        <v>4.5883500000000002</v>
      </c>
      <c r="J1661" s="178">
        <v>10.19455</v>
      </c>
      <c r="K1661" s="178">
        <v>14.415900000000002</v>
      </c>
      <c r="L1661" s="178">
        <v>40.298133333333332</v>
      </c>
      <c r="M1661" s="178">
        <v>14.372433333333333</v>
      </c>
      <c r="N1661" s="178">
        <v>13.262274999999999</v>
      </c>
      <c r="O1661" s="178">
        <v>8.3674499999999998</v>
      </c>
      <c r="P1661" s="178">
        <v>10.53945</v>
      </c>
      <c r="Q1661" s="178">
        <v>18.700666666666667</v>
      </c>
      <c r="R1661" s="178">
        <v>12.31565</v>
      </c>
      <c r="S1661" s="118"/>
    </row>
    <row r="1662" spans="1:19" x14ac:dyDescent="0.3">
      <c r="A1662" s="177" t="s">
        <v>408</v>
      </c>
      <c r="B1662" s="172"/>
      <c r="C1662" s="172"/>
      <c r="D1662" s="172"/>
      <c r="E1662" s="172"/>
      <c r="F1662" s="178">
        <v>0.51515</v>
      </c>
      <c r="G1662" s="178">
        <v>0.51515</v>
      </c>
      <c r="H1662" s="178">
        <v>2.8196500000000002</v>
      </c>
      <c r="I1662" s="178">
        <v>4.2333499999999997</v>
      </c>
      <c r="J1662" s="178">
        <v>9.00685</v>
      </c>
      <c r="K1662" s="178">
        <v>13.707049999999999</v>
      </c>
      <c r="L1662" s="178">
        <v>41.149299999999997</v>
      </c>
      <c r="M1662" s="178">
        <v>14.976299999999998</v>
      </c>
      <c r="N1662" s="178">
        <v>13.292549999999999</v>
      </c>
      <c r="O1662" s="178">
        <v>8.3674499999999998</v>
      </c>
      <c r="P1662" s="178">
        <v>10.53945</v>
      </c>
      <c r="Q1662" s="178">
        <v>16.727399999999999</v>
      </c>
      <c r="R1662" s="178">
        <v>12.31565</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1583</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1584</v>
      </c>
      <c r="B1665" s="172" t="s">
        <v>1585</v>
      </c>
      <c r="C1665" s="172">
        <v>119501</v>
      </c>
      <c r="D1665" s="175">
        <v>44158</v>
      </c>
      <c r="E1665" s="176">
        <v>421.37610000000001</v>
      </c>
      <c r="F1665" s="176">
        <v>4.5839999999999996</v>
      </c>
      <c r="G1665" s="176">
        <v>4.5839999999999996</v>
      </c>
      <c r="H1665" s="176">
        <v>6.3143000000000002</v>
      </c>
      <c r="I1665" s="176">
        <v>6.4282000000000004</v>
      </c>
      <c r="J1665" s="176">
        <v>5.6632999999999996</v>
      </c>
      <c r="K1665" s="176">
        <v>5.7346000000000004</v>
      </c>
      <c r="L1665" s="176">
        <v>7.2305999999999999</v>
      </c>
      <c r="M1665" s="176">
        <v>7.3856000000000002</v>
      </c>
      <c r="N1665" s="176">
        <v>7.3547000000000002</v>
      </c>
      <c r="O1665" s="176">
        <v>7.8364000000000003</v>
      </c>
      <c r="P1665" s="176">
        <v>8.1043000000000003</v>
      </c>
      <c r="Q1665" s="176">
        <v>8.6290999999999993</v>
      </c>
      <c r="R1665" s="176">
        <v>8.1974</v>
      </c>
      <c r="S1665" s="118"/>
    </row>
    <row r="1666" spans="1:19" x14ac:dyDescent="0.3">
      <c r="A1666" s="172" t="s">
        <v>1584</v>
      </c>
      <c r="B1666" s="172" t="s">
        <v>1586</v>
      </c>
      <c r="C1666" s="172">
        <v>101317</v>
      </c>
      <c r="D1666" s="175">
        <v>44158</v>
      </c>
      <c r="E1666" s="176">
        <v>417.52640000000002</v>
      </c>
      <c r="F1666" s="176">
        <v>4.4455</v>
      </c>
      <c r="G1666" s="176">
        <v>4.4455</v>
      </c>
      <c r="H1666" s="176">
        <v>6.1734999999999998</v>
      </c>
      <c r="I1666" s="176">
        <v>6.2881</v>
      </c>
      <c r="J1666" s="176">
        <v>5.5210999999999997</v>
      </c>
      <c r="K1666" s="176">
        <v>5.5980999999999996</v>
      </c>
      <c r="L1666" s="176">
        <v>7.0891000000000002</v>
      </c>
      <c r="M1666" s="176">
        <v>7.2434000000000003</v>
      </c>
      <c r="N1666" s="176">
        <v>7.2135999999999996</v>
      </c>
      <c r="O1666" s="176">
        <v>7.7034000000000002</v>
      </c>
      <c r="P1666" s="176">
        <v>7.9672999999999998</v>
      </c>
      <c r="Q1666" s="176">
        <v>7.7797999999999998</v>
      </c>
      <c r="R1666" s="176">
        <v>8.0616000000000003</v>
      </c>
      <c r="S1666" s="118"/>
    </row>
    <row r="1667" spans="1:19" x14ac:dyDescent="0.3">
      <c r="A1667" s="172" t="s">
        <v>1584</v>
      </c>
      <c r="B1667" s="172" t="s">
        <v>1587</v>
      </c>
      <c r="C1667" s="172">
        <v>144754</v>
      </c>
      <c r="D1667" s="175">
        <v>44158</v>
      </c>
      <c r="E1667" s="176">
        <v>11.798299999999999</v>
      </c>
      <c r="F1667" s="176">
        <v>4.6422999999999996</v>
      </c>
      <c r="G1667" s="176">
        <v>4.6422999999999996</v>
      </c>
      <c r="H1667" s="176">
        <v>5.2358000000000002</v>
      </c>
      <c r="I1667" s="176">
        <v>5.0701999999999998</v>
      </c>
      <c r="J1667" s="176">
        <v>5.1418999999999997</v>
      </c>
      <c r="K1667" s="176">
        <v>5.4227999999999996</v>
      </c>
      <c r="L1667" s="176">
        <v>5.9484000000000004</v>
      </c>
      <c r="M1667" s="176">
        <v>6.2282999999999999</v>
      </c>
      <c r="N1667" s="176">
        <v>6.4036</v>
      </c>
      <c r="O1667" s="176"/>
      <c r="P1667" s="176"/>
      <c r="Q1667" s="176">
        <v>7.7864000000000004</v>
      </c>
      <c r="R1667" s="176">
        <v>7.6970000000000001</v>
      </c>
      <c r="S1667" s="118"/>
    </row>
    <row r="1668" spans="1:19" x14ac:dyDescent="0.3">
      <c r="A1668" s="172" t="s">
        <v>1584</v>
      </c>
      <c r="B1668" s="172" t="s">
        <v>1588</v>
      </c>
      <c r="C1668" s="172">
        <v>144759</v>
      </c>
      <c r="D1668" s="175">
        <v>44158</v>
      </c>
      <c r="E1668" s="176">
        <v>11.568899999999999</v>
      </c>
      <c r="F1668" s="176">
        <v>3.6819999999999999</v>
      </c>
      <c r="G1668" s="176">
        <v>3.6819999999999999</v>
      </c>
      <c r="H1668" s="176">
        <v>4.3274999999999997</v>
      </c>
      <c r="I1668" s="176">
        <v>4.1757999999999997</v>
      </c>
      <c r="J1668" s="176">
        <v>4.2388000000000003</v>
      </c>
      <c r="K1668" s="176">
        <v>4.5194000000000001</v>
      </c>
      <c r="L1668" s="176">
        <v>5.0225999999999997</v>
      </c>
      <c r="M1668" s="176">
        <v>5.2847999999999997</v>
      </c>
      <c r="N1668" s="176">
        <v>5.4450000000000003</v>
      </c>
      <c r="O1668" s="176"/>
      <c r="P1668" s="176"/>
      <c r="Q1668" s="176">
        <v>6.8311000000000002</v>
      </c>
      <c r="R1668" s="176">
        <v>6.7351999999999999</v>
      </c>
      <c r="S1668" s="118"/>
    </row>
    <row r="1669" spans="1:19" x14ac:dyDescent="0.3">
      <c r="A1669" s="172" t="s">
        <v>1584</v>
      </c>
      <c r="B1669" s="172" t="s">
        <v>1589</v>
      </c>
      <c r="C1669" s="172">
        <v>143464</v>
      </c>
      <c r="D1669" s="175">
        <v>44158</v>
      </c>
      <c r="E1669" s="176">
        <v>1181.8991000000001</v>
      </c>
      <c r="F1669" s="176">
        <v>2.7481</v>
      </c>
      <c r="G1669" s="176">
        <v>2.7481</v>
      </c>
      <c r="H1669" s="176">
        <v>3.8776999999999999</v>
      </c>
      <c r="I1669" s="176">
        <v>4.032</v>
      </c>
      <c r="J1669" s="176">
        <v>3.7225999999999999</v>
      </c>
      <c r="K1669" s="176">
        <v>4.1471999999999998</v>
      </c>
      <c r="L1669" s="176">
        <v>4.0317999999999996</v>
      </c>
      <c r="M1669" s="176">
        <v>5.0199999999999996</v>
      </c>
      <c r="N1669" s="176">
        <v>5.3547000000000002</v>
      </c>
      <c r="O1669" s="176"/>
      <c r="P1669" s="176"/>
      <c r="Q1669" s="176">
        <v>6.9646999999999997</v>
      </c>
      <c r="R1669" s="176">
        <v>6.6473000000000004</v>
      </c>
      <c r="S1669" s="118"/>
    </row>
    <row r="1670" spans="1:19" x14ac:dyDescent="0.3">
      <c r="A1670" s="172" t="s">
        <v>1584</v>
      </c>
      <c r="B1670" s="172" t="s">
        <v>1590</v>
      </c>
      <c r="C1670" s="172">
        <v>143508</v>
      </c>
      <c r="D1670" s="175">
        <v>44158</v>
      </c>
      <c r="E1670" s="176">
        <v>1187.3747000000001</v>
      </c>
      <c r="F1670" s="176">
        <v>2.9373999999999998</v>
      </c>
      <c r="G1670" s="176">
        <v>2.9373999999999998</v>
      </c>
      <c r="H1670" s="176">
        <v>4.0681000000000003</v>
      </c>
      <c r="I1670" s="176">
        <v>4.2224000000000004</v>
      </c>
      <c r="J1670" s="176">
        <v>3.9125999999999999</v>
      </c>
      <c r="K1670" s="176">
        <v>4.3323</v>
      </c>
      <c r="L1670" s="176">
        <v>4.2172000000000001</v>
      </c>
      <c r="M1670" s="176">
        <v>5.2081</v>
      </c>
      <c r="N1670" s="176">
        <v>5.5453999999999999</v>
      </c>
      <c r="O1670" s="176"/>
      <c r="P1670" s="176"/>
      <c r="Q1670" s="176">
        <v>7.1641000000000004</v>
      </c>
      <c r="R1670" s="176">
        <v>6.8419999999999996</v>
      </c>
      <c r="S1670" s="118"/>
    </row>
    <row r="1671" spans="1:19" x14ac:dyDescent="0.3">
      <c r="A1671" s="172" t="s">
        <v>1584</v>
      </c>
      <c r="B1671" s="172" t="s">
        <v>1591</v>
      </c>
      <c r="C1671" s="172">
        <v>119379</v>
      </c>
      <c r="D1671" s="175">
        <v>44158</v>
      </c>
      <c r="E1671" s="176">
        <v>2541.9692</v>
      </c>
      <c r="F1671" s="176">
        <v>3.2240000000000002</v>
      </c>
      <c r="G1671" s="176">
        <v>3.2240000000000002</v>
      </c>
      <c r="H1671" s="176">
        <v>3.6884999999999999</v>
      </c>
      <c r="I1671" s="176">
        <v>4.0164999999999997</v>
      </c>
      <c r="J1671" s="176">
        <v>3.9636999999999998</v>
      </c>
      <c r="K1671" s="176">
        <v>4.0564999999999998</v>
      </c>
      <c r="L1671" s="176">
        <v>4.5068999999999999</v>
      </c>
      <c r="M1671" s="176">
        <v>5.298</v>
      </c>
      <c r="N1671" s="176">
        <v>5.4196999999999997</v>
      </c>
      <c r="O1671" s="176">
        <v>7.0167000000000002</v>
      </c>
      <c r="P1671" s="176">
        <v>7.7363999999999997</v>
      </c>
      <c r="Q1671" s="176">
        <v>8.3522999999999996</v>
      </c>
      <c r="R1671" s="176">
        <v>6.8147000000000002</v>
      </c>
      <c r="S1671" s="118" t="s">
        <v>1876</v>
      </c>
    </row>
    <row r="1672" spans="1:19" x14ac:dyDescent="0.3">
      <c r="A1672" s="172" t="s">
        <v>1584</v>
      </c>
      <c r="B1672" s="172" t="s">
        <v>1592</v>
      </c>
      <c r="C1672" s="172">
        <v>109269</v>
      </c>
      <c r="D1672" s="175">
        <v>44158</v>
      </c>
      <c r="E1672" s="176">
        <v>2496.3746999999998</v>
      </c>
      <c r="F1672" s="176">
        <v>2.9859</v>
      </c>
      <c r="G1672" s="176">
        <v>2.9859</v>
      </c>
      <c r="H1672" s="176">
        <v>3.4504000000000001</v>
      </c>
      <c r="I1672" s="176">
        <v>3.7784</v>
      </c>
      <c r="J1672" s="176">
        <v>3.7250000000000001</v>
      </c>
      <c r="K1672" s="176">
        <v>3.8167</v>
      </c>
      <c r="L1672" s="176">
        <v>4.2641</v>
      </c>
      <c r="M1672" s="176">
        <v>5.0513000000000003</v>
      </c>
      <c r="N1672" s="176">
        <v>5.1698000000000004</v>
      </c>
      <c r="O1672" s="176">
        <v>6.7896999999999998</v>
      </c>
      <c r="P1672" s="176">
        <v>7.5176999999999996</v>
      </c>
      <c r="Q1672" s="176">
        <v>7.6795999999999998</v>
      </c>
      <c r="R1672" s="176">
        <v>6.5488</v>
      </c>
      <c r="S1672" s="118" t="s">
        <v>1876</v>
      </c>
    </row>
    <row r="1673" spans="1:19" x14ac:dyDescent="0.3">
      <c r="A1673" s="172" t="s">
        <v>1584</v>
      </c>
      <c r="B1673" s="172" t="s">
        <v>1593</v>
      </c>
      <c r="C1673" s="172">
        <v>118317</v>
      </c>
      <c r="D1673" s="175">
        <v>44158</v>
      </c>
      <c r="E1673" s="176">
        <v>3132.5590000000002</v>
      </c>
      <c r="F1673" s="176">
        <v>3.0807000000000002</v>
      </c>
      <c r="G1673" s="176">
        <v>3.0807000000000002</v>
      </c>
      <c r="H1673" s="176">
        <v>4.0042999999999997</v>
      </c>
      <c r="I1673" s="176">
        <v>4.0465</v>
      </c>
      <c r="J1673" s="176">
        <v>3.7988</v>
      </c>
      <c r="K1673" s="176">
        <v>3.6320999999999999</v>
      </c>
      <c r="L1673" s="176">
        <v>4.2667999999999999</v>
      </c>
      <c r="M1673" s="176">
        <v>5.2142999999999997</v>
      </c>
      <c r="N1673" s="176">
        <v>5.3952</v>
      </c>
      <c r="O1673" s="176">
        <v>6.4333999999999998</v>
      </c>
      <c r="P1673" s="176">
        <v>6.7821999999999996</v>
      </c>
      <c r="Q1673" s="176">
        <v>7.6801000000000004</v>
      </c>
      <c r="R1673" s="176">
        <v>6.3449</v>
      </c>
      <c r="S1673" s="118"/>
    </row>
    <row r="1674" spans="1:19" x14ac:dyDescent="0.3">
      <c r="A1674" s="172" t="s">
        <v>1584</v>
      </c>
      <c r="B1674" s="172" t="s">
        <v>1594</v>
      </c>
      <c r="C1674" s="172">
        <v>109371</v>
      </c>
      <c r="D1674" s="175">
        <v>44158</v>
      </c>
      <c r="E1674" s="176">
        <v>3020.5526</v>
      </c>
      <c r="F1674" s="176">
        <v>2.4788999999999999</v>
      </c>
      <c r="G1674" s="176">
        <v>2.4788999999999999</v>
      </c>
      <c r="H1674" s="176">
        <v>3.3961999999999999</v>
      </c>
      <c r="I1674" s="176">
        <v>3.4327000000000001</v>
      </c>
      <c r="J1674" s="176">
        <v>3.1839</v>
      </c>
      <c r="K1674" s="176">
        <v>3.0390000000000001</v>
      </c>
      <c r="L1674" s="176">
        <v>3.6697000000000002</v>
      </c>
      <c r="M1674" s="176">
        <v>4.6120999999999999</v>
      </c>
      <c r="N1674" s="176">
        <v>4.7824999999999998</v>
      </c>
      <c r="O1674" s="176">
        <v>5.8361000000000001</v>
      </c>
      <c r="P1674" s="176">
        <v>6.1257000000000001</v>
      </c>
      <c r="Q1674" s="176">
        <v>7.4527999999999999</v>
      </c>
      <c r="R1674" s="176">
        <v>5.7948000000000004</v>
      </c>
      <c r="S1674" s="118"/>
    </row>
    <row r="1675" spans="1:19" x14ac:dyDescent="0.3">
      <c r="A1675" s="172" t="s">
        <v>1584</v>
      </c>
      <c r="B1675" s="172" t="s">
        <v>1595</v>
      </c>
      <c r="C1675" s="172">
        <v>119205</v>
      </c>
      <c r="D1675" s="175">
        <v>44158</v>
      </c>
      <c r="E1675" s="176">
        <v>2819.8263000000002</v>
      </c>
      <c r="F1675" s="176">
        <v>4.0510999999999999</v>
      </c>
      <c r="G1675" s="176">
        <v>4.0510999999999999</v>
      </c>
      <c r="H1675" s="176">
        <v>4.1608999999999998</v>
      </c>
      <c r="I1675" s="176">
        <v>4.2087000000000003</v>
      </c>
      <c r="J1675" s="176">
        <v>3.9746000000000001</v>
      </c>
      <c r="K1675" s="176">
        <v>4.2183000000000002</v>
      </c>
      <c r="L1675" s="176">
        <v>4.3342000000000001</v>
      </c>
      <c r="M1675" s="176">
        <v>5.4980000000000002</v>
      </c>
      <c r="N1675" s="176">
        <v>5.6417999999999999</v>
      </c>
      <c r="O1675" s="176">
        <v>6.5160999999999998</v>
      </c>
      <c r="P1675" s="176">
        <v>6.9497999999999998</v>
      </c>
      <c r="Q1675" s="176">
        <v>7.7907000000000002</v>
      </c>
      <c r="R1675" s="176">
        <v>6.4954999999999998</v>
      </c>
      <c r="S1675" s="118"/>
    </row>
    <row r="1676" spans="1:19" x14ac:dyDescent="0.3">
      <c r="A1676" s="172" t="s">
        <v>1584</v>
      </c>
      <c r="B1676" s="172" t="s">
        <v>1596</v>
      </c>
      <c r="C1676" s="172">
        <v>104138</v>
      </c>
      <c r="D1676" s="175">
        <v>44158</v>
      </c>
      <c r="E1676" s="176">
        <v>2680.2253000000001</v>
      </c>
      <c r="F1676" s="176">
        <v>3.3306</v>
      </c>
      <c r="G1676" s="176">
        <v>3.3306</v>
      </c>
      <c r="H1676" s="176">
        <v>3.4398</v>
      </c>
      <c r="I1676" s="176">
        <v>3.4874999999999998</v>
      </c>
      <c r="J1676" s="176">
        <v>3.2524000000000002</v>
      </c>
      <c r="K1676" s="176">
        <v>3.5114999999999998</v>
      </c>
      <c r="L1676" s="176">
        <v>3.6251000000000002</v>
      </c>
      <c r="M1676" s="176">
        <v>4.8002000000000002</v>
      </c>
      <c r="N1676" s="176">
        <v>4.9135</v>
      </c>
      <c r="O1676" s="176">
        <v>5.7362000000000002</v>
      </c>
      <c r="P1676" s="176">
        <v>6.1833</v>
      </c>
      <c r="Q1676" s="176">
        <v>7.1242000000000001</v>
      </c>
      <c r="R1676" s="176">
        <v>5.7255000000000003</v>
      </c>
      <c r="S1676" s="118"/>
    </row>
    <row r="1677" spans="1:19" x14ac:dyDescent="0.3">
      <c r="A1677" s="172" t="s">
        <v>1584</v>
      </c>
      <c r="B1677" s="172" t="s">
        <v>1597</v>
      </c>
      <c r="C1677" s="172">
        <v>119186</v>
      </c>
      <c r="D1677" s="175">
        <v>44158</v>
      </c>
      <c r="E1677" s="176">
        <v>2291.8611000000001</v>
      </c>
      <c r="F1677" s="176">
        <v>2.3856000000000002</v>
      </c>
      <c r="G1677" s="176">
        <v>2.3856000000000002</v>
      </c>
      <c r="H1677" s="176">
        <v>3.4460999999999999</v>
      </c>
      <c r="I1677" s="176">
        <v>3.6421999999999999</v>
      </c>
      <c r="J1677" s="176">
        <v>3.3511000000000002</v>
      </c>
      <c r="K1677" s="176">
        <v>3.2801</v>
      </c>
      <c r="L1677" s="176">
        <v>3.7345999999999999</v>
      </c>
      <c r="M1677" s="176">
        <v>4.6138000000000003</v>
      </c>
      <c r="N1677" s="176">
        <v>4.8094999999999999</v>
      </c>
      <c r="O1677" s="176">
        <v>6.4496000000000002</v>
      </c>
      <c r="P1677" s="176">
        <v>6.9622999999999999</v>
      </c>
      <c r="Q1677" s="176">
        <v>7.7903000000000002</v>
      </c>
      <c r="R1677" s="176">
        <v>6.1338999999999997</v>
      </c>
      <c r="S1677" s="118" t="s">
        <v>1876</v>
      </c>
    </row>
    <row r="1678" spans="1:19" x14ac:dyDescent="0.3">
      <c r="A1678" s="172" t="s">
        <v>1584</v>
      </c>
      <c r="B1678" s="172" t="s">
        <v>1598</v>
      </c>
      <c r="C1678" s="172">
        <v>112408</v>
      </c>
      <c r="D1678" s="175">
        <v>44158</v>
      </c>
      <c r="E1678" s="176">
        <v>2182.0473999999999</v>
      </c>
      <c r="F1678" s="176">
        <v>1.4649000000000001</v>
      </c>
      <c r="G1678" s="176">
        <v>1.4649000000000001</v>
      </c>
      <c r="H1678" s="176">
        <v>2.5251000000000001</v>
      </c>
      <c r="I1678" s="176">
        <v>2.7216</v>
      </c>
      <c r="J1678" s="176">
        <v>2.4298999999999999</v>
      </c>
      <c r="K1678" s="176">
        <v>2.3553999999999999</v>
      </c>
      <c r="L1678" s="176">
        <v>2.8121999999999998</v>
      </c>
      <c r="M1678" s="176">
        <v>3.8014999999999999</v>
      </c>
      <c r="N1678" s="176">
        <v>4.0316999999999998</v>
      </c>
      <c r="O1678" s="176">
        <v>5.65</v>
      </c>
      <c r="P1678" s="176">
        <v>6.1935000000000002</v>
      </c>
      <c r="Q1678" s="176">
        <v>7.5157999999999996</v>
      </c>
      <c r="R1678" s="176">
        <v>5.3025000000000002</v>
      </c>
      <c r="S1678" s="118" t="s">
        <v>1876</v>
      </c>
    </row>
    <row r="1679" spans="1:19" x14ac:dyDescent="0.3">
      <c r="A1679" s="172" t="s">
        <v>1584</v>
      </c>
      <c r="B1679" s="172" t="s">
        <v>1599</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1584</v>
      </c>
      <c r="B1680" s="172" t="s">
        <v>1600</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1584</v>
      </c>
      <c r="B1681" s="172" t="s">
        <v>1601</v>
      </c>
      <c r="C1681" s="172">
        <v>107249</v>
      </c>
      <c r="D1681" s="175">
        <v>44158</v>
      </c>
      <c r="E1681" s="176">
        <v>29.0289</v>
      </c>
      <c r="F1681" s="176">
        <v>-0.71250000000000002</v>
      </c>
      <c r="G1681" s="176">
        <v>-0.71250000000000002</v>
      </c>
      <c r="H1681" s="176">
        <v>5.0868000000000002</v>
      </c>
      <c r="I1681" s="176">
        <v>5.9591000000000003</v>
      </c>
      <c r="J1681" s="176">
        <v>6.9523000000000001</v>
      </c>
      <c r="K1681" s="176">
        <v>7.6965000000000003</v>
      </c>
      <c r="L1681" s="176">
        <v>9.1247000000000007</v>
      </c>
      <c r="M1681" s="176">
        <v>8.5025999999999993</v>
      </c>
      <c r="N1681" s="176">
        <v>4.3613</v>
      </c>
      <c r="O1681" s="176">
        <v>7.3605999999999998</v>
      </c>
      <c r="P1681" s="176">
        <v>8.0655000000000001</v>
      </c>
      <c r="Q1681" s="176">
        <v>8.5827000000000009</v>
      </c>
      <c r="R1681" s="176">
        <v>7.0590999999999999</v>
      </c>
      <c r="S1681" s="118"/>
    </row>
    <row r="1682" spans="1:19" x14ac:dyDescent="0.3">
      <c r="A1682" s="172" t="s">
        <v>1584</v>
      </c>
      <c r="B1682" s="172" t="s">
        <v>1602</v>
      </c>
      <c r="C1682" s="172">
        <v>118560</v>
      </c>
      <c r="D1682" s="175">
        <v>44158</v>
      </c>
      <c r="E1682" s="176">
        <v>29.202000000000002</v>
      </c>
      <c r="F1682" s="176">
        <v>-0.62490000000000001</v>
      </c>
      <c r="G1682" s="176">
        <v>-0.62490000000000001</v>
      </c>
      <c r="H1682" s="176">
        <v>5.1695000000000002</v>
      </c>
      <c r="I1682" s="176">
        <v>6.0403000000000002</v>
      </c>
      <c r="J1682" s="176">
        <v>7.0414000000000003</v>
      </c>
      <c r="K1682" s="176">
        <v>7.7869000000000002</v>
      </c>
      <c r="L1682" s="176">
        <v>9.2182999999999993</v>
      </c>
      <c r="M1682" s="176">
        <v>8.6004000000000005</v>
      </c>
      <c r="N1682" s="176">
        <v>4.4621000000000004</v>
      </c>
      <c r="O1682" s="176">
        <v>7.4516</v>
      </c>
      <c r="P1682" s="176">
        <v>8.1549999999999994</v>
      </c>
      <c r="Q1682" s="176">
        <v>8.8396000000000008</v>
      </c>
      <c r="R1682" s="176">
        <v>7.1573000000000002</v>
      </c>
      <c r="S1682" s="118"/>
    </row>
    <row r="1683" spans="1:19" x14ac:dyDescent="0.3">
      <c r="A1683" s="172" t="s">
        <v>1584</v>
      </c>
      <c r="B1683" s="172" t="s">
        <v>1603</v>
      </c>
      <c r="C1683" s="172">
        <v>145034</v>
      </c>
      <c r="D1683" s="175">
        <v>44158</v>
      </c>
      <c r="E1683" s="176">
        <v>11.785500000000001</v>
      </c>
      <c r="F1683" s="176">
        <v>3.5110000000000001</v>
      </c>
      <c r="G1683" s="176">
        <v>3.5110000000000001</v>
      </c>
      <c r="H1683" s="176">
        <v>5.3967999999999998</v>
      </c>
      <c r="I1683" s="176">
        <v>5.4310999999999998</v>
      </c>
      <c r="J1683" s="176">
        <v>5.0266000000000002</v>
      </c>
      <c r="K1683" s="176">
        <v>5.2121000000000004</v>
      </c>
      <c r="L1683" s="176">
        <v>6.1631</v>
      </c>
      <c r="M1683" s="176">
        <v>7.1353</v>
      </c>
      <c r="N1683" s="176">
        <v>6.9162999999999997</v>
      </c>
      <c r="O1683" s="176"/>
      <c r="P1683" s="176"/>
      <c r="Q1683" s="176">
        <v>7.8754999999999997</v>
      </c>
      <c r="R1683" s="176">
        <v>7.7439</v>
      </c>
      <c r="S1683" s="118"/>
    </row>
    <row r="1684" spans="1:19" x14ac:dyDescent="0.3">
      <c r="A1684" s="172" t="s">
        <v>1584</v>
      </c>
      <c r="B1684" s="172" t="s">
        <v>1604</v>
      </c>
      <c r="C1684" s="172">
        <v>145040</v>
      </c>
      <c r="D1684" s="175">
        <v>44158</v>
      </c>
      <c r="E1684" s="176">
        <v>11.706899999999999</v>
      </c>
      <c r="F1684" s="176">
        <v>3.3266</v>
      </c>
      <c r="G1684" s="176">
        <v>3.3266</v>
      </c>
      <c r="H1684" s="176">
        <v>5.1204000000000001</v>
      </c>
      <c r="I1684" s="176">
        <v>5.1322000000000001</v>
      </c>
      <c r="J1684" s="176">
        <v>4.7359</v>
      </c>
      <c r="K1684" s="176">
        <v>4.9104999999999999</v>
      </c>
      <c r="L1684" s="176">
        <v>5.8550000000000004</v>
      </c>
      <c r="M1684" s="176">
        <v>6.81</v>
      </c>
      <c r="N1684" s="176">
        <v>6.5890000000000004</v>
      </c>
      <c r="O1684" s="176"/>
      <c r="P1684" s="176"/>
      <c r="Q1684" s="176">
        <v>7.5429000000000004</v>
      </c>
      <c r="R1684" s="176">
        <v>7.4157000000000002</v>
      </c>
      <c r="S1684" s="118"/>
    </row>
    <row r="1685" spans="1:19" x14ac:dyDescent="0.3">
      <c r="A1685" s="172" t="s">
        <v>1584</v>
      </c>
      <c r="B1685" s="172" t="s">
        <v>1605</v>
      </c>
      <c r="C1685" s="172">
        <v>147908</v>
      </c>
      <c r="D1685" s="175">
        <v>44158</v>
      </c>
      <c r="E1685" s="176">
        <v>1048.2547999999999</v>
      </c>
      <c r="F1685" s="176">
        <v>3.0358999999999998</v>
      </c>
      <c r="G1685" s="176">
        <v>3.0358999999999998</v>
      </c>
      <c r="H1685" s="176">
        <v>4.0460000000000003</v>
      </c>
      <c r="I1685" s="176">
        <v>4.4493</v>
      </c>
      <c r="J1685" s="176">
        <v>4.1368</v>
      </c>
      <c r="K1685" s="176">
        <v>4.2093999999999996</v>
      </c>
      <c r="L1685" s="176">
        <v>4.8291000000000004</v>
      </c>
      <c r="M1685" s="176">
        <v>5.8292999999999999</v>
      </c>
      <c r="N1685" s="176"/>
      <c r="O1685" s="176"/>
      <c r="P1685" s="176"/>
      <c r="Q1685" s="176">
        <v>5.8906000000000001</v>
      </c>
      <c r="R1685" s="176"/>
      <c r="S1685" s="118"/>
    </row>
    <row r="1686" spans="1:19" x14ac:dyDescent="0.3">
      <c r="A1686" s="172" t="s">
        <v>1584</v>
      </c>
      <c r="B1686" s="172" t="s">
        <v>1606</v>
      </c>
      <c r="C1686" s="172">
        <v>147907</v>
      </c>
      <c r="D1686" s="175">
        <v>44158</v>
      </c>
      <c r="E1686" s="176">
        <v>1046.056</v>
      </c>
      <c r="F1686" s="176">
        <v>2.7688000000000001</v>
      </c>
      <c r="G1686" s="176">
        <v>2.7688000000000001</v>
      </c>
      <c r="H1686" s="176">
        <v>3.7789999999999999</v>
      </c>
      <c r="I1686" s="176">
        <v>4.1824000000000003</v>
      </c>
      <c r="J1686" s="176">
        <v>3.8694000000000002</v>
      </c>
      <c r="K1686" s="176">
        <v>3.9430000000000001</v>
      </c>
      <c r="L1686" s="176">
        <v>4.5640999999999998</v>
      </c>
      <c r="M1686" s="176">
        <v>5.5621999999999998</v>
      </c>
      <c r="N1686" s="176"/>
      <c r="O1686" s="176"/>
      <c r="P1686" s="176"/>
      <c r="Q1686" s="176">
        <v>5.6222000000000003</v>
      </c>
      <c r="R1686" s="176"/>
      <c r="S1686" s="118"/>
    </row>
    <row r="1687" spans="1:19" x14ac:dyDescent="0.3">
      <c r="A1687" s="172" t="s">
        <v>1584</v>
      </c>
      <c r="B1687" s="172" t="s">
        <v>1607</v>
      </c>
      <c r="C1687" s="172">
        <v>115092</v>
      </c>
      <c r="D1687" s="175">
        <v>44158</v>
      </c>
      <c r="E1687" s="176">
        <v>21.278500000000001</v>
      </c>
      <c r="F1687" s="176">
        <v>3.8894000000000002</v>
      </c>
      <c r="G1687" s="176">
        <v>3.8894000000000002</v>
      </c>
      <c r="H1687" s="176">
        <v>6.0997000000000003</v>
      </c>
      <c r="I1687" s="176">
        <v>5.8083</v>
      </c>
      <c r="J1687" s="176">
        <v>5.2355999999999998</v>
      </c>
      <c r="K1687" s="176">
        <v>5.8177000000000003</v>
      </c>
      <c r="L1687" s="176">
        <v>7.0479000000000003</v>
      </c>
      <c r="M1687" s="176">
        <v>6.5545999999999998</v>
      </c>
      <c r="N1687" s="176">
        <v>6.8663999999999996</v>
      </c>
      <c r="O1687" s="176">
        <v>7.4661</v>
      </c>
      <c r="P1687" s="176">
        <v>7.8826000000000001</v>
      </c>
      <c r="Q1687" s="176">
        <v>8.2126000000000001</v>
      </c>
      <c r="R1687" s="176">
        <v>7.7938000000000001</v>
      </c>
      <c r="S1687" s="118"/>
    </row>
    <row r="1688" spans="1:19" x14ac:dyDescent="0.3">
      <c r="A1688" s="172" t="s">
        <v>1584</v>
      </c>
      <c r="B1688" s="172" t="s">
        <v>1608</v>
      </c>
      <c r="C1688" s="172">
        <v>120676</v>
      </c>
      <c r="D1688" s="175">
        <v>44158</v>
      </c>
      <c r="E1688" s="176">
        <v>22.526199999999999</v>
      </c>
      <c r="F1688" s="176">
        <v>4.4846000000000004</v>
      </c>
      <c r="G1688" s="176">
        <v>4.4846000000000004</v>
      </c>
      <c r="H1688" s="176">
        <v>6.6879999999999997</v>
      </c>
      <c r="I1688" s="176">
        <v>6.3928000000000003</v>
      </c>
      <c r="J1688" s="176">
        <v>5.8253000000000004</v>
      </c>
      <c r="K1688" s="176">
        <v>6.4077999999999999</v>
      </c>
      <c r="L1688" s="176">
        <v>7.6847000000000003</v>
      </c>
      <c r="M1688" s="176">
        <v>7.2079000000000004</v>
      </c>
      <c r="N1688" s="176">
        <v>7.5213999999999999</v>
      </c>
      <c r="O1688" s="176">
        <v>8.0976999999999997</v>
      </c>
      <c r="P1688" s="176">
        <v>8.7105999999999995</v>
      </c>
      <c r="Q1688" s="176">
        <v>9.0221999999999998</v>
      </c>
      <c r="R1688" s="176">
        <v>8.4258000000000006</v>
      </c>
      <c r="S1688" s="118"/>
    </row>
    <row r="1689" spans="1:19" x14ac:dyDescent="0.3">
      <c r="A1689" s="172" t="s">
        <v>1584</v>
      </c>
      <c r="B1689" s="172" t="s">
        <v>1609</v>
      </c>
      <c r="C1689" s="172">
        <v>113251</v>
      </c>
      <c r="D1689" s="175">
        <v>44158</v>
      </c>
      <c r="E1689" s="176">
        <v>2139.7415000000001</v>
      </c>
      <c r="F1689" s="176">
        <v>4.6547000000000001</v>
      </c>
      <c r="G1689" s="176">
        <v>4.6547000000000001</v>
      </c>
      <c r="H1689" s="176">
        <v>4.8821000000000003</v>
      </c>
      <c r="I1689" s="176">
        <v>5.9527999999999999</v>
      </c>
      <c r="J1689" s="176">
        <v>5.4535999999999998</v>
      </c>
      <c r="K1689" s="176">
        <v>4.6737000000000002</v>
      </c>
      <c r="L1689" s="176">
        <v>5.2659000000000002</v>
      </c>
      <c r="M1689" s="176">
        <v>4.8421000000000003</v>
      </c>
      <c r="N1689" s="176">
        <v>5.2771999999999997</v>
      </c>
      <c r="O1689" s="176">
        <v>6.2568999999999999</v>
      </c>
      <c r="P1689" s="176">
        <v>6.5410000000000004</v>
      </c>
      <c r="Q1689" s="176">
        <v>7.7191999999999998</v>
      </c>
      <c r="R1689" s="176">
        <v>6.2476000000000003</v>
      </c>
      <c r="S1689" s="118"/>
    </row>
    <row r="1690" spans="1:19" x14ac:dyDescent="0.3">
      <c r="A1690" s="172" t="s">
        <v>1584</v>
      </c>
      <c r="B1690" s="172" t="s">
        <v>1610</v>
      </c>
      <c r="C1690" s="172">
        <v>118350</v>
      </c>
      <c r="D1690" s="175">
        <v>44158</v>
      </c>
      <c r="E1690" s="176">
        <v>2236.2150000000001</v>
      </c>
      <c r="F1690" s="176">
        <v>4.9748999999999999</v>
      </c>
      <c r="G1690" s="176">
        <v>4.9748999999999999</v>
      </c>
      <c r="H1690" s="176">
        <v>5.2012999999999998</v>
      </c>
      <c r="I1690" s="176">
        <v>6.2728000000000002</v>
      </c>
      <c r="J1690" s="176">
        <v>5.8009000000000004</v>
      </c>
      <c r="K1690" s="176">
        <v>5.0606</v>
      </c>
      <c r="L1690" s="176">
        <v>5.6696999999999997</v>
      </c>
      <c r="M1690" s="176">
        <v>5.2557999999999998</v>
      </c>
      <c r="N1690" s="176">
        <v>5.6989999999999998</v>
      </c>
      <c r="O1690" s="176">
        <v>6.8338000000000001</v>
      </c>
      <c r="P1690" s="176">
        <v>7.2641999999999998</v>
      </c>
      <c r="Q1690" s="176">
        <v>7.9016000000000002</v>
      </c>
      <c r="R1690" s="176">
        <v>6.7389000000000001</v>
      </c>
      <c r="S1690" s="118"/>
    </row>
    <row r="1691" spans="1:19" x14ac:dyDescent="0.3">
      <c r="A1691" s="172" t="s">
        <v>1584</v>
      </c>
      <c r="B1691" s="172" t="s">
        <v>1611</v>
      </c>
      <c r="C1691" s="172">
        <v>144173</v>
      </c>
      <c r="D1691" s="175">
        <v>44158</v>
      </c>
      <c r="E1691" s="176">
        <v>11.839700000000001</v>
      </c>
      <c r="F1691" s="176">
        <v>4.1119000000000003</v>
      </c>
      <c r="G1691" s="176">
        <v>4.1119000000000003</v>
      </c>
      <c r="H1691" s="176">
        <v>4.1048</v>
      </c>
      <c r="I1691" s="176">
        <v>4.1463999999999999</v>
      </c>
      <c r="J1691" s="176">
        <v>3.8912</v>
      </c>
      <c r="K1691" s="176">
        <v>3.9891999999999999</v>
      </c>
      <c r="L1691" s="176">
        <v>4.5677000000000003</v>
      </c>
      <c r="M1691" s="176">
        <v>5.9509999999999996</v>
      </c>
      <c r="N1691" s="176">
        <v>6.0205000000000002</v>
      </c>
      <c r="O1691" s="176"/>
      <c r="P1691" s="176"/>
      <c r="Q1691" s="176">
        <v>7.4394</v>
      </c>
      <c r="R1691" s="176">
        <v>7.3282999999999996</v>
      </c>
      <c r="S1691" s="118"/>
    </row>
    <row r="1692" spans="1:19" x14ac:dyDescent="0.3">
      <c r="A1692" s="172" t="s">
        <v>1584</v>
      </c>
      <c r="B1692" s="172" t="s">
        <v>1612</v>
      </c>
      <c r="C1692" s="172">
        <v>144171</v>
      </c>
      <c r="D1692" s="175">
        <v>44158</v>
      </c>
      <c r="E1692" s="176">
        <v>11.794600000000001</v>
      </c>
      <c r="F1692" s="176">
        <v>3.8178999999999998</v>
      </c>
      <c r="G1692" s="176">
        <v>3.8178999999999998</v>
      </c>
      <c r="H1692" s="176">
        <v>3.9344000000000001</v>
      </c>
      <c r="I1692" s="176">
        <v>3.9626999999999999</v>
      </c>
      <c r="J1692" s="176">
        <v>3.7252999999999998</v>
      </c>
      <c r="K1692" s="176">
        <v>3.83</v>
      </c>
      <c r="L1692" s="176">
        <v>4.4053000000000004</v>
      </c>
      <c r="M1692" s="176">
        <v>5.7919</v>
      </c>
      <c r="N1692" s="176">
        <v>5.8592000000000004</v>
      </c>
      <c r="O1692" s="176"/>
      <c r="P1692" s="176"/>
      <c r="Q1692" s="176">
        <v>7.2652999999999999</v>
      </c>
      <c r="R1692" s="176">
        <v>7.1616999999999997</v>
      </c>
      <c r="S1692" s="118"/>
    </row>
    <row r="1693" spans="1:19" x14ac:dyDescent="0.3">
      <c r="A1693" s="172" t="s">
        <v>1584</v>
      </c>
      <c r="B1693" s="172" t="s">
        <v>1613</v>
      </c>
      <c r="C1693" s="172">
        <v>116424</v>
      </c>
      <c r="D1693" s="175">
        <v>44158</v>
      </c>
      <c r="E1693" s="176">
        <v>2000.5895</v>
      </c>
      <c r="F1693" s="176">
        <v>2.1076000000000001</v>
      </c>
      <c r="G1693" s="176">
        <v>2.1076000000000001</v>
      </c>
      <c r="H1693" s="176">
        <v>1.8586</v>
      </c>
      <c r="I1693" s="176">
        <v>1.8731</v>
      </c>
      <c r="J1693" s="176">
        <v>2.1806000000000001</v>
      </c>
      <c r="K1693" s="176">
        <v>2.6831999999999998</v>
      </c>
      <c r="L1693" s="176">
        <v>2.9394</v>
      </c>
      <c r="M1693" s="176">
        <v>5.2337999999999996</v>
      </c>
      <c r="N1693" s="176">
        <v>5.3021000000000003</v>
      </c>
      <c r="O1693" s="176">
        <v>6.6494</v>
      </c>
      <c r="P1693" s="176">
        <v>7.1868999999999996</v>
      </c>
      <c r="Q1693" s="176">
        <v>8.1146999999999991</v>
      </c>
      <c r="R1693" s="176">
        <v>6.6273</v>
      </c>
      <c r="S1693" s="118"/>
    </row>
    <row r="1694" spans="1:19" x14ac:dyDescent="0.3">
      <c r="A1694" s="172" t="s">
        <v>1584</v>
      </c>
      <c r="B1694" s="172" t="s">
        <v>1614</v>
      </c>
      <c r="C1694" s="172">
        <v>119143</v>
      </c>
      <c r="D1694" s="175">
        <v>44158</v>
      </c>
      <c r="E1694" s="176">
        <v>2075.8883999999998</v>
      </c>
      <c r="F1694" s="176">
        <v>2.6579000000000002</v>
      </c>
      <c r="G1694" s="176">
        <v>2.6579000000000002</v>
      </c>
      <c r="H1694" s="176">
        <v>2.4089999999999998</v>
      </c>
      <c r="I1694" s="176">
        <v>2.4238</v>
      </c>
      <c r="J1694" s="176">
        <v>2.7294999999999998</v>
      </c>
      <c r="K1694" s="176">
        <v>3.2366000000000001</v>
      </c>
      <c r="L1694" s="176">
        <v>3.4971000000000001</v>
      </c>
      <c r="M1694" s="176">
        <v>5.8057999999999996</v>
      </c>
      <c r="N1694" s="176">
        <v>5.8453999999999997</v>
      </c>
      <c r="O1694" s="176">
        <v>7.1177999999999999</v>
      </c>
      <c r="P1694" s="176">
        <v>7.6863999999999999</v>
      </c>
      <c r="Q1694" s="176">
        <v>8.3671000000000006</v>
      </c>
      <c r="R1694" s="176">
        <v>7.1106999999999996</v>
      </c>
      <c r="S1694" s="118"/>
    </row>
    <row r="1695" spans="1:19" x14ac:dyDescent="0.3">
      <c r="A1695" s="172" t="s">
        <v>1584</v>
      </c>
      <c r="B1695" s="172" t="s">
        <v>1615</v>
      </c>
      <c r="C1695" s="172">
        <v>114359</v>
      </c>
      <c r="D1695" s="175">
        <v>44158</v>
      </c>
      <c r="E1695" s="176">
        <v>2109.0587</v>
      </c>
      <c r="F1695" s="176">
        <v>3.6267999999999998</v>
      </c>
      <c r="G1695" s="176">
        <v>3.6267999999999998</v>
      </c>
      <c r="H1695" s="176">
        <v>4.1820000000000004</v>
      </c>
      <c r="I1695" s="176">
        <v>4.0206</v>
      </c>
      <c r="J1695" s="176">
        <v>3.6156999999999999</v>
      </c>
      <c r="K1695" s="176">
        <v>3.5144000000000002</v>
      </c>
      <c r="L1695" s="176">
        <v>4.0406000000000004</v>
      </c>
      <c r="M1695" s="176">
        <v>5.2355</v>
      </c>
      <c r="N1695" s="176">
        <v>5.2869000000000002</v>
      </c>
      <c r="O1695" s="176">
        <v>6.7127999999999997</v>
      </c>
      <c r="P1695" s="176">
        <v>7.3592000000000004</v>
      </c>
      <c r="Q1695" s="176">
        <v>7.8235000000000001</v>
      </c>
      <c r="R1695" s="176">
        <v>6.7072000000000003</v>
      </c>
      <c r="S1695" s="118" t="s">
        <v>1876</v>
      </c>
    </row>
    <row r="1696" spans="1:19" x14ac:dyDescent="0.3">
      <c r="A1696" s="172" t="s">
        <v>1584</v>
      </c>
      <c r="B1696" s="172" t="s">
        <v>1616</v>
      </c>
      <c r="C1696" s="172">
        <v>120541</v>
      </c>
      <c r="D1696" s="175">
        <v>44158</v>
      </c>
      <c r="E1696" s="176">
        <v>2195.5823</v>
      </c>
      <c r="F1696" s="176">
        <v>4.2739000000000003</v>
      </c>
      <c r="G1696" s="176">
        <v>4.2739000000000003</v>
      </c>
      <c r="H1696" s="176">
        <v>4.8318000000000003</v>
      </c>
      <c r="I1696" s="176">
        <v>4.6707999999999998</v>
      </c>
      <c r="J1696" s="176">
        <v>4.2672999999999996</v>
      </c>
      <c r="K1696" s="176">
        <v>4.1702000000000004</v>
      </c>
      <c r="L1696" s="176">
        <v>4.7043999999999997</v>
      </c>
      <c r="M1696" s="176">
        <v>5.9116</v>
      </c>
      <c r="N1696" s="176">
        <v>5.9432</v>
      </c>
      <c r="O1696" s="176">
        <v>7.2904999999999998</v>
      </c>
      <c r="P1696" s="176">
        <v>7.8525</v>
      </c>
      <c r="Q1696" s="176">
        <v>8.1893999999999991</v>
      </c>
      <c r="R1696" s="176">
        <v>7.306</v>
      </c>
      <c r="S1696" s="118" t="s">
        <v>1876</v>
      </c>
    </row>
    <row r="1697" spans="1:19" x14ac:dyDescent="0.3">
      <c r="A1697" s="172" t="s">
        <v>1584</v>
      </c>
      <c r="B1697" s="172" t="s">
        <v>1617</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1584</v>
      </c>
      <c r="B1698" s="172" t="s">
        <v>1618</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1584</v>
      </c>
      <c r="B1699" s="172" t="s">
        <v>1619</v>
      </c>
      <c r="C1699" s="172">
        <v>102591</v>
      </c>
      <c r="D1699" s="175">
        <v>44158</v>
      </c>
      <c r="E1699" s="176">
        <v>33.375</v>
      </c>
      <c r="F1699" s="176">
        <v>2.4428999999999998</v>
      </c>
      <c r="G1699" s="176">
        <v>2.4428999999999998</v>
      </c>
      <c r="H1699" s="176">
        <v>4.3140000000000001</v>
      </c>
      <c r="I1699" s="176">
        <v>4.3897000000000004</v>
      </c>
      <c r="J1699" s="176">
        <v>4.0853000000000002</v>
      </c>
      <c r="K1699" s="176">
        <v>4.2864000000000004</v>
      </c>
      <c r="L1699" s="176">
        <v>5.1741999999999999</v>
      </c>
      <c r="M1699" s="176">
        <v>6.0594999999999999</v>
      </c>
      <c r="N1699" s="176">
        <v>6.0305</v>
      </c>
      <c r="O1699" s="176">
        <v>7.0643000000000002</v>
      </c>
      <c r="P1699" s="176">
        <v>7.2568999999999999</v>
      </c>
      <c r="Q1699" s="176">
        <v>7.6788999999999996</v>
      </c>
      <c r="R1699" s="176">
        <v>7.1619000000000002</v>
      </c>
      <c r="S1699" s="118"/>
    </row>
    <row r="1700" spans="1:19" x14ac:dyDescent="0.3">
      <c r="A1700" s="172" t="s">
        <v>1584</v>
      </c>
      <c r="B1700" s="172" t="s">
        <v>1620</v>
      </c>
      <c r="C1700" s="172">
        <v>119750</v>
      </c>
      <c r="D1700" s="175">
        <v>44158</v>
      </c>
      <c r="E1700" s="176">
        <v>34.264299999999999</v>
      </c>
      <c r="F1700" s="176">
        <v>2.9123999999999999</v>
      </c>
      <c r="G1700" s="176">
        <v>2.9123999999999999</v>
      </c>
      <c r="H1700" s="176">
        <v>4.7572000000000001</v>
      </c>
      <c r="I1700" s="176">
        <v>4.8330000000000002</v>
      </c>
      <c r="J1700" s="176">
        <v>4.5292000000000003</v>
      </c>
      <c r="K1700" s="176">
        <v>4.7316000000000003</v>
      </c>
      <c r="L1700" s="176">
        <v>5.6261999999999999</v>
      </c>
      <c r="M1700" s="176">
        <v>6.5277000000000003</v>
      </c>
      <c r="N1700" s="176">
        <v>6.5012999999999996</v>
      </c>
      <c r="O1700" s="176">
        <v>7.4889999999999999</v>
      </c>
      <c r="P1700" s="176">
        <v>7.6631</v>
      </c>
      <c r="Q1700" s="176">
        <v>8.2765000000000004</v>
      </c>
      <c r="R1700" s="176">
        <v>7.6124000000000001</v>
      </c>
      <c r="S1700" s="118"/>
    </row>
    <row r="1701" spans="1:19" x14ac:dyDescent="0.3">
      <c r="A1701" s="172" t="s">
        <v>1584</v>
      </c>
      <c r="B1701" s="172" t="s">
        <v>1621</v>
      </c>
      <c r="C1701" s="172">
        <v>112423</v>
      </c>
      <c r="D1701" s="175">
        <v>44158</v>
      </c>
      <c r="E1701" s="176">
        <v>33.8583</v>
      </c>
      <c r="F1701" s="176">
        <v>3.5945</v>
      </c>
      <c r="G1701" s="176">
        <v>3.5945</v>
      </c>
      <c r="H1701" s="176">
        <v>3.9605999999999999</v>
      </c>
      <c r="I1701" s="176">
        <v>4.1261000000000001</v>
      </c>
      <c r="J1701" s="176">
        <v>3.7991999999999999</v>
      </c>
      <c r="K1701" s="176">
        <v>3.6757</v>
      </c>
      <c r="L1701" s="176">
        <v>4.1505000000000001</v>
      </c>
      <c r="M1701" s="176">
        <v>5.7558999999999996</v>
      </c>
      <c r="N1701" s="176">
        <v>5.7243000000000004</v>
      </c>
      <c r="O1701" s="176">
        <v>6.8710000000000004</v>
      </c>
      <c r="P1701" s="176">
        <v>7.2161</v>
      </c>
      <c r="Q1701" s="176">
        <v>3.8599000000000001</v>
      </c>
      <c r="R1701" s="176">
        <v>6.9006999999999996</v>
      </c>
      <c r="S1701" s="118"/>
    </row>
    <row r="1702" spans="1:19" x14ac:dyDescent="0.3">
      <c r="A1702" s="172" t="s">
        <v>1584</v>
      </c>
      <c r="B1702" s="172" t="s">
        <v>1622</v>
      </c>
      <c r="C1702" s="172">
        <v>119849</v>
      </c>
      <c r="D1702" s="175">
        <v>44158</v>
      </c>
      <c r="E1702" s="176">
        <v>34.6935</v>
      </c>
      <c r="F1702" s="176">
        <v>3.7886000000000002</v>
      </c>
      <c r="G1702" s="176">
        <v>3.7886000000000002</v>
      </c>
      <c r="H1702" s="176">
        <v>4.1288</v>
      </c>
      <c r="I1702" s="176">
        <v>4.2904999999999998</v>
      </c>
      <c r="J1702" s="176">
        <v>3.9601999999999999</v>
      </c>
      <c r="K1702" s="176">
        <v>3.8635999999999999</v>
      </c>
      <c r="L1702" s="176">
        <v>4.3979999999999997</v>
      </c>
      <c r="M1702" s="176">
        <v>6.0376000000000003</v>
      </c>
      <c r="N1702" s="176">
        <v>6.0225</v>
      </c>
      <c r="O1702" s="176">
        <v>7.2023000000000001</v>
      </c>
      <c r="P1702" s="176">
        <v>7.5656999999999996</v>
      </c>
      <c r="Q1702" s="176">
        <v>8.2284000000000006</v>
      </c>
      <c r="R1702" s="176">
        <v>7.2115</v>
      </c>
      <c r="S1702" s="118"/>
    </row>
    <row r="1703" spans="1:19" x14ac:dyDescent="0.3">
      <c r="A1703" s="172" t="s">
        <v>1584</v>
      </c>
      <c r="B1703" s="172" t="s">
        <v>1623</v>
      </c>
      <c r="C1703" s="172">
        <v>147772</v>
      </c>
      <c r="D1703" s="175">
        <v>44158</v>
      </c>
      <c r="E1703" s="176">
        <v>1047.7012</v>
      </c>
      <c r="F1703" s="176">
        <v>3.9113000000000002</v>
      </c>
      <c r="G1703" s="176">
        <v>3.9113000000000002</v>
      </c>
      <c r="H1703" s="176">
        <v>3.9203999999999999</v>
      </c>
      <c r="I1703" s="176">
        <v>3.8957000000000002</v>
      </c>
      <c r="J1703" s="176">
        <v>4.0054999999999996</v>
      </c>
      <c r="K1703" s="176">
        <v>3.8</v>
      </c>
      <c r="L1703" s="176">
        <v>4.2798999999999996</v>
      </c>
      <c r="M1703" s="176">
        <v>4.3445</v>
      </c>
      <c r="N1703" s="176"/>
      <c r="O1703" s="176"/>
      <c r="P1703" s="176"/>
      <c r="Q1703" s="176">
        <v>4.8097000000000003</v>
      </c>
      <c r="R1703" s="176"/>
      <c r="S1703" s="118"/>
    </row>
    <row r="1704" spans="1:19" x14ac:dyDescent="0.3">
      <c r="A1704" s="172" t="s">
        <v>1584</v>
      </c>
      <c r="B1704" s="172" t="s">
        <v>1624</v>
      </c>
      <c r="C1704" s="172">
        <v>147770</v>
      </c>
      <c r="D1704" s="175">
        <v>44158</v>
      </c>
      <c r="E1704" s="176">
        <v>1044.991</v>
      </c>
      <c r="F1704" s="176">
        <v>3.7105000000000001</v>
      </c>
      <c r="G1704" s="176">
        <v>3.7105000000000001</v>
      </c>
      <c r="H1704" s="176">
        <v>3.7160000000000002</v>
      </c>
      <c r="I1704" s="176">
        <v>3.6924000000000001</v>
      </c>
      <c r="J1704" s="176">
        <v>3.8033000000000001</v>
      </c>
      <c r="K1704" s="176">
        <v>3.5958999999999999</v>
      </c>
      <c r="L1704" s="176">
        <v>4.0541999999999998</v>
      </c>
      <c r="M1704" s="176">
        <v>4.0884</v>
      </c>
      <c r="N1704" s="176"/>
      <c r="O1704" s="176"/>
      <c r="P1704" s="176"/>
      <c r="Q1704" s="176">
        <v>4.5364000000000004</v>
      </c>
      <c r="R1704" s="176"/>
      <c r="S1704" s="118"/>
    </row>
    <row r="1705" spans="1:19" x14ac:dyDescent="0.3">
      <c r="A1705" s="172" t="s">
        <v>1584</v>
      </c>
      <c r="B1705" s="172" t="s">
        <v>1625</v>
      </c>
      <c r="C1705" s="172">
        <v>147731</v>
      </c>
      <c r="D1705" s="175">
        <v>44158</v>
      </c>
      <c r="E1705" s="176">
        <v>1074.7455</v>
      </c>
      <c r="F1705" s="176">
        <v>3.6429</v>
      </c>
      <c r="G1705" s="176">
        <v>3.6429</v>
      </c>
      <c r="H1705" s="176">
        <v>4.4779</v>
      </c>
      <c r="I1705" s="176">
        <v>4.7756999999999996</v>
      </c>
      <c r="J1705" s="176">
        <v>4.3920000000000003</v>
      </c>
      <c r="K1705" s="176">
        <v>4.6391</v>
      </c>
      <c r="L1705" s="176">
        <v>5.4245999999999999</v>
      </c>
      <c r="M1705" s="176">
        <v>6.5060000000000002</v>
      </c>
      <c r="N1705" s="176">
        <v>6.6795</v>
      </c>
      <c r="O1705" s="176"/>
      <c r="P1705" s="176"/>
      <c r="Q1705" s="176">
        <v>6.7465000000000002</v>
      </c>
      <c r="R1705" s="176"/>
      <c r="S1705" s="118"/>
    </row>
    <row r="1706" spans="1:19" x14ac:dyDescent="0.3">
      <c r="A1706" s="172" t="s">
        <v>1584</v>
      </c>
      <c r="B1706" s="172" t="s">
        <v>1626</v>
      </c>
      <c r="C1706" s="172">
        <v>147734</v>
      </c>
      <c r="D1706" s="175">
        <v>44158</v>
      </c>
      <c r="E1706" s="176">
        <v>1069.7447</v>
      </c>
      <c r="F1706" s="176">
        <v>3.2229000000000001</v>
      </c>
      <c r="G1706" s="176">
        <v>3.2229000000000001</v>
      </c>
      <c r="H1706" s="176">
        <v>4.0576999999999996</v>
      </c>
      <c r="I1706" s="176">
        <v>4.3548999999999998</v>
      </c>
      <c r="J1706" s="176">
        <v>3.9710000000000001</v>
      </c>
      <c r="K1706" s="176">
        <v>4.2145000000000001</v>
      </c>
      <c r="L1706" s="176">
        <v>4.9943</v>
      </c>
      <c r="M1706" s="176">
        <v>6.0679999999999996</v>
      </c>
      <c r="N1706" s="176">
        <v>6.2302999999999997</v>
      </c>
      <c r="O1706" s="176"/>
      <c r="P1706" s="176"/>
      <c r="Q1706" s="176">
        <v>6.2965999999999998</v>
      </c>
      <c r="R1706" s="176"/>
      <c r="S1706" s="118"/>
    </row>
    <row r="1707" spans="1:19" x14ac:dyDescent="0.3">
      <c r="A1707" s="172" t="s">
        <v>1584</v>
      </c>
      <c r="B1707" s="172" t="s">
        <v>1627</v>
      </c>
      <c r="C1707" s="172">
        <v>124234</v>
      </c>
      <c r="D1707" s="175">
        <v>44158</v>
      </c>
      <c r="E1707" s="176">
        <v>13.8017</v>
      </c>
      <c r="F1707" s="176">
        <v>3.0861999999999998</v>
      </c>
      <c r="G1707" s="176">
        <v>3.0861999999999998</v>
      </c>
      <c r="H1707" s="176">
        <v>3.6532</v>
      </c>
      <c r="I1707" s="176">
        <v>3.7077</v>
      </c>
      <c r="J1707" s="176">
        <v>3.3794</v>
      </c>
      <c r="K1707" s="176">
        <v>3.4916</v>
      </c>
      <c r="L1707" s="176">
        <v>3.2682000000000002</v>
      </c>
      <c r="M1707" s="176">
        <v>4.3533999999999997</v>
      </c>
      <c r="N1707" s="176">
        <v>4.5271999999999997</v>
      </c>
      <c r="O1707" s="176">
        <v>0.7883</v>
      </c>
      <c r="P1707" s="176">
        <v>3.0499000000000001</v>
      </c>
      <c r="Q1707" s="176">
        <v>4.5643000000000002</v>
      </c>
      <c r="R1707" s="176">
        <v>1.2488999999999999</v>
      </c>
      <c r="S1707" s="118"/>
    </row>
    <row r="1708" spans="1:19" x14ac:dyDescent="0.3">
      <c r="A1708" s="172" t="s">
        <v>1584</v>
      </c>
      <c r="B1708" s="172" t="s">
        <v>1628</v>
      </c>
      <c r="C1708" s="172">
        <v>124233</v>
      </c>
      <c r="D1708" s="175">
        <v>44158</v>
      </c>
      <c r="E1708" s="176">
        <v>13.4209</v>
      </c>
      <c r="F1708" s="176">
        <v>2.9923000000000002</v>
      </c>
      <c r="G1708" s="176">
        <v>2.9923000000000002</v>
      </c>
      <c r="H1708" s="176">
        <v>3.6480000000000001</v>
      </c>
      <c r="I1708" s="176">
        <v>3.6962000000000002</v>
      </c>
      <c r="J1708" s="176">
        <v>3.3696999999999999</v>
      </c>
      <c r="K1708" s="176">
        <v>3.4914000000000001</v>
      </c>
      <c r="L1708" s="176">
        <v>3.2683</v>
      </c>
      <c r="M1708" s="176">
        <v>4.3521000000000001</v>
      </c>
      <c r="N1708" s="176">
        <v>4.5270000000000001</v>
      </c>
      <c r="O1708" s="176">
        <v>0.65459999999999996</v>
      </c>
      <c r="P1708" s="176">
        <v>2.778</v>
      </c>
      <c r="Q1708" s="176">
        <v>4.1597999999999997</v>
      </c>
      <c r="R1708" s="176">
        <v>1.2486999999999999</v>
      </c>
      <c r="S1708" s="118"/>
    </row>
    <row r="1709" spans="1:19" x14ac:dyDescent="0.3">
      <c r="A1709" s="172" t="s">
        <v>1584</v>
      </c>
      <c r="B1709" s="172" t="s">
        <v>1629</v>
      </c>
      <c r="C1709" s="172">
        <v>143493</v>
      </c>
      <c r="D1709" s="175">
        <v>44158</v>
      </c>
      <c r="E1709" s="176">
        <v>2997.4047</v>
      </c>
      <c r="F1709" s="176">
        <v>4.6839000000000004</v>
      </c>
      <c r="G1709" s="176">
        <v>4.6839000000000004</v>
      </c>
      <c r="H1709" s="176">
        <v>6.7766000000000002</v>
      </c>
      <c r="I1709" s="176">
        <v>6.8623000000000003</v>
      </c>
      <c r="J1709" s="176">
        <v>5.9419000000000004</v>
      </c>
      <c r="K1709" s="176">
        <v>7.0960000000000001</v>
      </c>
      <c r="L1709" s="176">
        <v>5.0335999999999999</v>
      </c>
      <c r="M1709" s="176">
        <v>4.1128</v>
      </c>
      <c r="N1709" s="176">
        <v>5.1212999999999997</v>
      </c>
      <c r="O1709" s="176">
        <v>4.3404999999999996</v>
      </c>
      <c r="P1709" s="176">
        <v>5.1456</v>
      </c>
      <c r="Q1709" s="176">
        <v>5.9547999999999996</v>
      </c>
      <c r="R1709" s="176">
        <v>3.0741999999999998</v>
      </c>
      <c r="S1709" s="118"/>
    </row>
    <row r="1710" spans="1:19" x14ac:dyDescent="0.3">
      <c r="A1710" s="172" t="s">
        <v>1584</v>
      </c>
      <c r="B1710" s="172" t="s">
        <v>1630</v>
      </c>
      <c r="C1710" s="172">
        <v>143494</v>
      </c>
      <c r="D1710" s="175">
        <v>44158</v>
      </c>
      <c r="E1710" s="176">
        <v>3188.6442999999999</v>
      </c>
      <c r="F1710" s="176">
        <v>5.4546000000000001</v>
      </c>
      <c r="G1710" s="176">
        <v>5.4546000000000001</v>
      </c>
      <c r="H1710" s="176">
        <v>7.5488</v>
      </c>
      <c r="I1710" s="176">
        <v>7.6351000000000004</v>
      </c>
      <c r="J1710" s="176">
        <v>6.7161999999999997</v>
      </c>
      <c r="K1710" s="176">
        <v>7.88</v>
      </c>
      <c r="L1710" s="176">
        <v>5.8246000000000002</v>
      </c>
      <c r="M1710" s="176">
        <v>4.9103000000000003</v>
      </c>
      <c r="N1710" s="176">
        <v>5.9371</v>
      </c>
      <c r="O1710" s="176">
        <v>5.1879999999999997</v>
      </c>
      <c r="P1710" s="176">
        <v>6.0552000000000001</v>
      </c>
      <c r="Q1710" s="176">
        <v>7.1029</v>
      </c>
      <c r="R1710" s="176">
        <v>3.8730000000000002</v>
      </c>
      <c r="S1710" s="118"/>
    </row>
    <row r="1711" spans="1:19" x14ac:dyDescent="0.3">
      <c r="A1711" s="172" t="s">
        <v>1584</v>
      </c>
      <c r="B1711" s="172" t="s">
        <v>1631</v>
      </c>
      <c r="C1711" s="172">
        <v>147674</v>
      </c>
      <c r="D1711" s="175">
        <v>44158</v>
      </c>
      <c r="E1711" s="176">
        <v>26.419699999999999</v>
      </c>
      <c r="F1711" s="176">
        <v>0</v>
      </c>
      <c r="G1711" s="176">
        <v>0</v>
      </c>
      <c r="H1711" s="176">
        <v>0</v>
      </c>
      <c r="I1711" s="176">
        <v>0</v>
      </c>
      <c r="J1711" s="176">
        <v>0</v>
      </c>
      <c r="K1711" s="176">
        <v>-74.642899999999997</v>
      </c>
      <c r="L1711" s="176">
        <v>-37.926699999999997</v>
      </c>
      <c r="M1711" s="176">
        <v>-25.330100000000002</v>
      </c>
      <c r="N1711" s="176">
        <v>-38.611499999999999</v>
      </c>
      <c r="O1711" s="176"/>
      <c r="P1711" s="176"/>
      <c r="Q1711" s="176">
        <v>-34.4283</v>
      </c>
      <c r="R1711" s="176"/>
      <c r="S1711" s="118"/>
    </row>
    <row r="1712" spans="1:19" x14ac:dyDescent="0.3">
      <c r="A1712" s="172" t="s">
        <v>1584</v>
      </c>
      <c r="B1712" s="172" t="s">
        <v>1632</v>
      </c>
      <c r="C1712" s="172">
        <v>147675</v>
      </c>
      <c r="D1712" s="175">
        <v>44158</v>
      </c>
      <c r="E1712" s="176">
        <v>27.853300000000001</v>
      </c>
      <c r="F1712" s="176">
        <v>0</v>
      </c>
      <c r="G1712" s="176">
        <v>0</v>
      </c>
      <c r="H1712" s="176">
        <v>0</v>
      </c>
      <c r="I1712" s="176">
        <v>0</v>
      </c>
      <c r="J1712" s="176">
        <v>0</v>
      </c>
      <c r="K1712" s="176">
        <v>-74.643199999999993</v>
      </c>
      <c r="L1712" s="176">
        <v>-37.9268</v>
      </c>
      <c r="M1712" s="176">
        <v>-25.330200000000001</v>
      </c>
      <c r="N1712" s="176">
        <v>-38.611499999999999</v>
      </c>
      <c r="O1712" s="176"/>
      <c r="P1712" s="176"/>
      <c r="Q1712" s="176">
        <v>-34.4283</v>
      </c>
      <c r="R1712" s="176"/>
      <c r="S1712" s="118"/>
    </row>
    <row r="1713" spans="1:19" x14ac:dyDescent="0.3">
      <c r="A1713" s="172" t="s">
        <v>1584</v>
      </c>
      <c r="B1713" s="172" t="s">
        <v>1633</v>
      </c>
      <c r="C1713" s="172">
        <v>138343</v>
      </c>
      <c r="D1713" s="175">
        <v>44158</v>
      </c>
      <c r="E1713" s="176">
        <v>26.7624</v>
      </c>
      <c r="F1713" s="176">
        <v>3.0922000000000001</v>
      </c>
      <c r="G1713" s="176">
        <v>3.0922000000000001</v>
      </c>
      <c r="H1713" s="176">
        <v>4.5746000000000002</v>
      </c>
      <c r="I1713" s="176">
        <v>4.3716999999999997</v>
      </c>
      <c r="J1713" s="176">
        <v>3.8843999999999999</v>
      </c>
      <c r="K1713" s="176">
        <v>4.2225999999999999</v>
      </c>
      <c r="L1713" s="176">
        <v>4.5795000000000003</v>
      </c>
      <c r="M1713" s="176">
        <v>5.8380000000000001</v>
      </c>
      <c r="N1713" s="176">
        <v>5.8582000000000001</v>
      </c>
      <c r="O1713" s="176">
        <v>9.1329999999999991</v>
      </c>
      <c r="P1713" s="176">
        <v>8.5753000000000004</v>
      </c>
      <c r="Q1713" s="176">
        <v>8.2643000000000004</v>
      </c>
      <c r="R1713" s="176">
        <v>10.147</v>
      </c>
      <c r="S1713" s="118"/>
    </row>
    <row r="1714" spans="1:19" x14ac:dyDescent="0.3">
      <c r="A1714" s="172" t="s">
        <v>1584</v>
      </c>
      <c r="B1714" s="172" t="s">
        <v>1634</v>
      </c>
      <c r="C1714" s="172">
        <v>138358</v>
      </c>
      <c r="D1714" s="175">
        <v>44158</v>
      </c>
      <c r="E1714" s="176">
        <v>27.2319</v>
      </c>
      <c r="F1714" s="176">
        <v>3.5752999999999999</v>
      </c>
      <c r="G1714" s="176">
        <v>3.5752999999999999</v>
      </c>
      <c r="H1714" s="176">
        <v>5.0331999999999999</v>
      </c>
      <c r="I1714" s="176">
        <v>4.8342000000000001</v>
      </c>
      <c r="J1714" s="176">
        <v>4.3440000000000003</v>
      </c>
      <c r="K1714" s="176">
        <v>4.6798999999999999</v>
      </c>
      <c r="L1714" s="176">
        <v>5.0521000000000003</v>
      </c>
      <c r="M1714" s="176">
        <v>6.3372999999999999</v>
      </c>
      <c r="N1714" s="176">
        <v>6.3696000000000002</v>
      </c>
      <c r="O1714" s="176">
        <v>9.3765000000000001</v>
      </c>
      <c r="P1714" s="176">
        <v>8.8230000000000004</v>
      </c>
      <c r="Q1714" s="176">
        <v>9.1624999999999996</v>
      </c>
      <c r="R1714" s="176">
        <v>10.3672</v>
      </c>
      <c r="S1714" s="118"/>
    </row>
    <row r="1715" spans="1:19" x14ac:dyDescent="0.3">
      <c r="A1715" s="172" t="s">
        <v>1584</v>
      </c>
      <c r="B1715" s="172" t="s">
        <v>1635</v>
      </c>
      <c r="C1715" s="172">
        <v>107328</v>
      </c>
      <c r="D1715" s="175">
        <v>44158</v>
      </c>
      <c r="E1715" s="176">
        <v>2157.5255999999999</v>
      </c>
      <c r="F1715" s="176">
        <v>2.1997</v>
      </c>
      <c r="G1715" s="176">
        <v>2.1997</v>
      </c>
      <c r="H1715" s="176">
        <v>2.9885999999999999</v>
      </c>
      <c r="I1715" s="176">
        <v>3.0844</v>
      </c>
      <c r="J1715" s="176">
        <v>3.0802999999999998</v>
      </c>
      <c r="K1715" s="176">
        <v>3.0733000000000001</v>
      </c>
      <c r="L1715" s="176">
        <v>3.2778</v>
      </c>
      <c r="M1715" s="176">
        <v>3.9618000000000002</v>
      </c>
      <c r="N1715" s="176">
        <v>4.2336</v>
      </c>
      <c r="O1715" s="176">
        <v>3.9851999999999999</v>
      </c>
      <c r="P1715" s="176">
        <v>5.2846000000000002</v>
      </c>
      <c r="Q1715" s="176">
        <v>6.1348000000000003</v>
      </c>
      <c r="R1715" s="176">
        <v>5.6120000000000001</v>
      </c>
      <c r="S1715" s="118"/>
    </row>
    <row r="1716" spans="1:19" x14ac:dyDescent="0.3">
      <c r="A1716" s="172" t="s">
        <v>1584</v>
      </c>
      <c r="B1716" s="172" t="s">
        <v>1636</v>
      </c>
      <c r="C1716" s="172">
        <v>119474</v>
      </c>
      <c r="D1716" s="175">
        <v>44158</v>
      </c>
      <c r="E1716" s="176">
        <v>2234.4013</v>
      </c>
      <c r="F1716" s="176">
        <v>2.9994000000000001</v>
      </c>
      <c r="G1716" s="176">
        <v>2.9994000000000001</v>
      </c>
      <c r="H1716" s="176">
        <v>3.7887</v>
      </c>
      <c r="I1716" s="176">
        <v>3.8852000000000002</v>
      </c>
      <c r="J1716" s="176">
        <v>3.8824999999999998</v>
      </c>
      <c r="K1716" s="176">
        <v>3.8803999999999998</v>
      </c>
      <c r="L1716" s="176">
        <v>4.1139000000000001</v>
      </c>
      <c r="M1716" s="176">
        <v>4.8262999999999998</v>
      </c>
      <c r="N1716" s="176">
        <v>5.1043000000000003</v>
      </c>
      <c r="O1716" s="176">
        <v>4.8465999999999996</v>
      </c>
      <c r="P1716" s="176">
        <v>5.9683999999999999</v>
      </c>
      <c r="Q1716" s="176">
        <v>7.2445000000000004</v>
      </c>
      <c r="R1716" s="176">
        <v>6.4820000000000002</v>
      </c>
      <c r="S1716" s="118"/>
    </row>
    <row r="1717" spans="1:19" x14ac:dyDescent="0.3">
      <c r="A1717" s="172" t="s">
        <v>1584</v>
      </c>
      <c r="B1717" s="172" t="s">
        <v>1637</v>
      </c>
      <c r="C1717" s="172">
        <v>119828</v>
      </c>
      <c r="D1717" s="175">
        <v>44158</v>
      </c>
      <c r="E1717" s="176">
        <v>4663.6985999999997</v>
      </c>
      <c r="F1717" s="176">
        <v>3.5383</v>
      </c>
      <c r="G1717" s="176">
        <v>3.5383</v>
      </c>
      <c r="H1717" s="176">
        <v>4.3978999999999999</v>
      </c>
      <c r="I1717" s="176">
        <v>4.6470000000000002</v>
      </c>
      <c r="J1717" s="176">
        <v>4.3095999999999997</v>
      </c>
      <c r="K1717" s="176">
        <v>4.5141</v>
      </c>
      <c r="L1717" s="176">
        <v>5.2263999999999999</v>
      </c>
      <c r="M1717" s="176">
        <v>6.2386999999999997</v>
      </c>
      <c r="N1717" s="176">
        <v>6.2858000000000001</v>
      </c>
      <c r="O1717" s="176">
        <v>7.5145999999999997</v>
      </c>
      <c r="P1717" s="176">
        <v>7.4229000000000003</v>
      </c>
      <c r="Q1717" s="176">
        <v>8.0005000000000006</v>
      </c>
      <c r="R1717" s="176">
        <v>7.4135</v>
      </c>
      <c r="S1717" s="118"/>
    </row>
    <row r="1718" spans="1:19" x14ac:dyDescent="0.3">
      <c r="A1718" s="172" t="s">
        <v>1584</v>
      </c>
      <c r="B1718" s="172" t="s">
        <v>1638</v>
      </c>
      <c r="C1718" s="172">
        <v>100641</v>
      </c>
      <c r="D1718" s="175">
        <v>44158</v>
      </c>
      <c r="E1718" s="176">
        <v>4625.9569000000001</v>
      </c>
      <c r="F1718" s="176">
        <v>3.3584999999999998</v>
      </c>
      <c r="G1718" s="176">
        <v>3.3584999999999998</v>
      </c>
      <c r="H1718" s="176">
        <v>4.2161</v>
      </c>
      <c r="I1718" s="176">
        <v>4.4650999999999996</v>
      </c>
      <c r="J1718" s="176">
        <v>4.1276999999999999</v>
      </c>
      <c r="K1718" s="176">
        <v>4.3394000000000004</v>
      </c>
      <c r="L1718" s="176">
        <v>5.0532000000000004</v>
      </c>
      <c r="M1718" s="176">
        <v>6.0631000000000004</v>
      </c>
      <c r="N1718" s="176">
        <v>6.1083999999999996</v>
      </c>
      <c r="O1718" s="176">
        <v>7.3621999999999996</v>
      </c>
      <c r="P1718" s="176">
        <v>7.2919</v>
      </c>
      <c r="Q1718" s="176">
        <v>7.3727999999999998</v>
      </c>
      <c r="R1718" s="176">
        <v>7.2416999999999998</v>
      </c>
      <c r="S1718" s="118"/>
    </row>
    <row r="1719" spans="1:19" x14ac:dyDescent="0.3">
      <c r="A1719" s="172" t="s">
        <v>1584</v>
      </c>
      <c r="B1719" s="172" t="s">
        <v>1639</v>
      </c>
      <c r="C1719" s="172">
        <v>147440</v>
      </c>
      <c r="D1719" s="175">
        <v>44158</v>
      </c>
      <c r="E1719" s="176">
        <v>10.9359</v>
      </c>
      <c r="F1719" s="176">
        <v>3.7837999999999998</v>
      </c>
      <c r="G1719" s="176">
        <v>3.7837999999999998</v>
      </c>
      <c r="H1719" s="176">
        <v>4.3441000000000001</v>
      </c>
      <c r="I1719" s="176">
        <v>4.5374999999999996</v>
      </c>
      <c r="J1719" s="176">
        <v>4.1489000000000003</v>
      </c>
      <c r="K1719" s="176">
        <v>4.3916000000000004</v>
      </c>
      <c r="L1719" s="176">
        <v>4.8371000000000004</v>
      </c>
      <c r="M1719" s="176">
        <v>5.7125000000000004</v>
      </c>
      <c r="N1719" s="176">
        <v>5.7754000000000003</v>
      </c>
      <c r="O1719" s="176"/>
      <c r="P1719" s="176"/>
      <c r="Q1719" s="176">
        <v>6.5069999999999997</v>
      </c>
      <c r="R1719" s="176"/>
      <c r="S1719" s="118"/>
    </row>
    <row r="1720" spans="1:19" x14ac:dyDescent="0.3">
      <c r="A1720" s="172" t="s">
        <v>1584</v>
      </c>
      <c r="B1720" s="172" t="s">
        <v>1640</v>
      </c>
      <c r="C1720" s="172">
        <v>147425</v>
      </c>
      <c r="D1720" s="175">
        <v>44158</v>
      </c>
      <c r="E1720" s="176">
        <v>10.765700000000001</v>
      </c>
      <c r="F1720" s="176">
        <v>2.4868000000000001</v>
      </c>
      <c r="G1720" s="176">
        <v>2.4868000000000001</v>
      </c>
      <c r="H1720" s="176">
        <v>3.1558000000000002</v>
      </c>
      <c r="I1720" s="176">
        <v>3.3220000000000001</v>
      </c>
      <c r="J1720" s="176">
        <v>2.9493999999999998</v>
      </c>
      <c r="K1720" s="176">
        <v>3.1818</v>
      </c>
      <c r="L1720" s="176">
        <v>3.6206</v>
      </c>
      <c r="M1720" s="176">
        <v>4.6032999999999999</v>
      </c>
      <c r="N1720" s="176">
        <v>4.6543999999999999</v>
      </c>
      <c r="O1720" s="176"/>
      <c r="P1720" s="176"/>
      <c r="Q1720" s="176">
        <v>5.3362999999999996</v>
      </c>
      <c r="R1720" s="176"/>
      <c r="S1720" s="118"/>
    </row>
    <row r="1721" spans="1:19" x14ac:dyDescent="0.3">
      <c r="A1721" s="172" t="s">
        <v>1584</v>
      </c>
      <c r="B1721" s="172" t="s">
        <v>1641</v>
      </c>
      <c r="C1721" s="172">
        <v>146075</v>
      </c>
      <c r="D1721" s="175">
        <v>44158</v>
      </c>
      <c r="E1721" s="176">
        <v>11.293699999999999</v>
      </c>
      <c r="F1721" s="176">
        <v>4.9576000000000002</v>
      </c>
      <c r="G1721" s="176">
        <v>4.9576000000000002</v>
      </c>
      <c r="H1721" s="176">
        <v>5.4051999999999998</v>
      </c>
      <c r="I1721" s="176">
        <v>5.3434999999999997</v>
      </c>
      <c r="J1721" s="176">
        <v>4.6787000000000001</v>
      </c>
      <c r="K1721" s="176">
        <v>4.4231999999999996</v>
      </c>
      <c r="L1721" s="176">
        <v>4.8140000000000001</v>
      </c>
      <c r="M1721" s="176">
        <v>5.7994000000000003</v>
      </c>
      <c r="N1721" s="176">
        <v>5.8490000000000002</v>
      </c>
      <c r="O1721" s="176"/>
      <c r="P1721" s="176"/>
      <c r="Q1721" s="176">
        <v>6.8418000000000001</v>
      </c>
      <c r="R1721" s="176"/>
      <c r="S1721" s="118"/>
    </row>
    <row r="1722" spans="1:19" x14ac:dyDescent="0.3">
      <c r="A1722" s="172" t="s">
        <v>1584</v>
      </c>
      <c r="B1722" s="172" t="s">
        <v>1642</v>
      </c>
      <c r="C1722" s="172">
        <v>146070</v>
      </c>
      <c r="D1722" s="175">
        <v>44158</v>
      </c>
      <c r="E1722" s="176">
        <v>11.1591</v>
      </c>
      <c r="F1722" s="176">
        <v>3.4899</v>
      </c>
      <c r="G1722" s="176">
        <v>3.4899</v>
      </c>
      <c r="H1722" s="176">
        <v>4.2571000000000003</v>
      </c>
      <c r="I1722" s="176">
        <v>4.2824999999999998</v>
      </c>
      <c r="J1722" s="176">
        <v>3.8001</v>
      </c>
      <c r="K1722" s="176">
        <v>3.7664</v>
      </c>
      <c r="L1722" s="176">
        <v>4.1722999999999999</v>
      </c>
      <c r="M1722" s="176">
        <v>5.0948000000000002</v>
      </c>
      <c r="N1722" s="176">
        <v>5.1195000000000004</v>
      </c>
      <c r="O1722" s="176"/>
      <c r="P1722" s="176"/>
      <c r="Q1722" s="176">
        <v>6.1471999999999998</v>
      </c>
      <c r="R1722" s="176"/>
      <c r="S1722" s="118"/>
    </row>
    <row r="1723" spans="1:19" x14ac:dyDescent="0.3">
      <c r="A1723" s="172" t="s">
        <v>1584</v>
      </c>
      <c r="B1723" s="172" t="s">
        <v>1643</v>
      </c>
      <c r="C1723" s="172">
        <v>120746</v>
      </c>
      <c r="D1723" s="175">
        <v>44158</v>
      </c>
      <c r="E1723" s="176">
        <v>3367.6581999999999</v>
      </c>
      <c r="F1723" s="176">
        <v>4.7088999999999999</v>
      </c>
      <c r="G1723" s="176">
        <v>4.7088999999999999</v>
      </c>
      <c r="H1723" s="176">
        <v>5.5762999999999998</v>
      </c>
      <c r="I1723" s="176">
        <v>5.5899000000000001</v>
      </c>
      <c r="J1723" s="176">
        <v>5.2736999999999998</v>
      </c>
      <c r="K1723" s="176">
        <v>5.3019999999999996</v>
      </c>
      <c r="L1723" s="176">
        <v>5.3879000000000001</v>
      </c>
      <c r="M1723" s="176">
        <v>6.2766000000000002</v>
      </c>
      <c r="N1723" s="176">
        <v>6.0476000000000001</v>
      </c>
      <c r="O1723" s="176">
        <v>5.7858999999999998</v>
      </c>
      <c r="P1723" s="176">
        <v>6.8544</v>
      </c>
      <c r="Q1723" s="176">
        <v>7.8966000000000003</v>
      </c>
      <c r="R1723" s="176">
        <v>5.1083999999999996</v>
      </c>
      <c r="S1723" s="118"/>
    </row>
    <row r="1724" spans="1:19" x14ac:dyDescent="0.3">
      <c r="A1724" s="172" t="s">
        <v>1584</v>
      </c>
      <c r="B1724" s="172" t="s">
        <v>1644</v>
      </c>
      <c r="C1724" s="172">
        <v>102532</v>
      </c>
      <c r="D1724" s="175">
        <v>44158</v>
      </c>
      <c r="E1724" s="176">
        <v>3220.1855</v>
      </c>
      <c r="F1724" s="176">
        <v>4.2290000000000001</v>
      </c>
      <c r="G1724" s="176">
        <v>4.2290000000000001</v>
      </c>
      <c r="H1724" s="176">
        <v>5.0956000000000001</v>
      </c>
      <c r="I1724" s="176">
        <v>5.1087999999999996</v>
      </c>
      <c r="J1724" s="176">
        <v>4.7915999999999999</v>
      </c>
      <c r="K1724" s="176">
        <v>4.7797000000000001</v>
      </c>
      <c r="L1724" s="176">
        <v>4.8544</v>
      </c>
      <c r="M1724" s="176">
        <v>5.7149000000000001</v>
      </c>
      <c r="N1724" s="176">
        <v>5.4664999999999999</v>
      </c>
      <c r="O1724" s="176">
        <v>5.1841999999999997</v>
      </c>
      <c r="P1724" s="176">
        <v>6.2441000000000004</v>
      </c>
      <c r="Q1724" s="176">
        <v>7.0147000000000004</v>
      </c>
      <c r="R1724" s="176">
        <v>4.5296000000000003</v>
      </c>
      <c r="S1724" s="118"/>
    </row>
    <row r="1725" spans="1:19" x14ac:dyDescent="0.3">
      <c r="A1725" s="172" t="s">
        <v>1584</v>
      </c>
      <c r="B1725" s="172" t="s">
        <v>1645</v>
      </c>
      <c r="C1725" s="172">
        <v>147311</v>
      </c>
      <c r="D1725" s="175">
        <v>44158</v>
      </c>
      <c r="E1725" s="176">
        <v>1076.7195999999999</v>
      </c>
      <c r="F1725" s="176">
        <v>2.4243000000000001</v>
      </c>
      <c r="G1725" s="176">
        <v>2.4243000000000001</v>
      </c>
      <c r="H1725" s="176">
        <v>2.3107000000000002</v>
      </c>
      <c r="I1725" s="176">
        <v>2.6074999999999999</v>
      </c>
      <c r="J1725" s="176">
        <v>2.7305000000000001</v>
      </c>
      <c r="K1725" s="176">
        <v>5.5332999999999997</v>
      </c>
      <c r="L1725" s="176">
        <v>3.9260000000000002</v>
      </c>
      <c r="M1725" s="176">
        <v>3.9868000000000001</v>
      </c>
      <c r="N1725" s="176">
        <v>4.3117999999999999</v>
      </c>
      <c r="O1725" s="176"/>
      <c r="P1725" s="176"/>
      <c r="Q1725" s="176">
        <v>5.1624999999999996</v>
      </c>
      <c r="R1725" s="176"/>
      <c r="S1725" s="118"/>
    </row>
    <row r="1726" spans="1:19" x14ac:dyDescent="0.3">
      <c r="A1726" s="172" t="s">
        <v>1584</v>
      </c>
      <c r="B1726" s="172" t="s">
        <v>1646</v>
      </c>
      <c r="C1726" s="172">
        <v>147307</v>
      </c>
      <c r="D1726" s="175">
        <v>44158</v>
      </c>
      <c r="E1726" s="176">
        <v>1068.2725</v>
      </c>
      <c r="F1726" s="176">
        <v>1.9251</v>
      </c>
      <c r="G1726" s="176">
        <v>1.9251</v>
      </c>
      <c r="H1726" s="176">
        <v>1.8097000000000001</v>
      </c>
      <c r="I1726" s="176">
        <v>2.1101000000000001</v>
      </c>
      <c r="J1726" s="176">
        <v>2.2301000000000002</v>
      </c>
      <c r="K1726" s="176">
        <v>5.0273000000000003</v>
      </c>
      <c r="L1726" s="176">
        <v>3.4173</v>
      </c>
      <c r="M1726" s="176">
        <v>3.4731999999999998</v>
      </c>
      <c r="N1726" s="176">
        <v>3.7850999999999999</v>
      </c>
      <c r="O1726" s="176"/>
      <c r="P1726" s="176"/>
      <c r="Q1726" s="176">
        <v>4.5999999999999996</v>
      </c>
      <c r="R1726" s="176"/>
      <c r="S1726" s="118"/>
    </row>
    <row r="1727" spans="1:19" x14ac:dyDescent="0.3">
      <c r="A1727" s="177" t="s">
        <v>27</v>
      </c>
      <c r="B1727" s="172"/>
      <c r="C1727" s="172"/>
      <c r="D1727" s="172"/>
      <c r="E1727" s="172"/>
      <c r="F1727" s="178">
        <v>3.209608620689655</v>
      </c>
      <c r="G1727" s="178">
        <v>3.209608620689655</v>
      </c>
      <c r="H1727" s="178">
        <v>4.1864000000000008</v>
      </c>
      <c r="I1727" s="178">
        <v>4.3227241379310337</v>
      </c>
      <c r="J1727" s="178">
        <v>4.0784741379310336</v>
      </c>
      <c r="K1727" s="178">
        <v>1.7482844827586212</v>
      </c>
      <c r="L1727" s="178">
        <v>3.3845844827586222</v>
      </c>
      <c r="M1727" s="178">
        <v>4.5150310344827584</v>
      </c>
      <c r="N1727" s="178">
        <v>3.9718129629629604</v>
      </c>
      <c r="O1727" s="178">
        <v>6.388638888888889</v>
      </c>
      <c r="P1727" s="178">
        <v>6.9561527777777776</v>
      </c>
      <c r="Q1727" s="178">
        <v>5.6895362068965518</v>
      </c>
      <c r="R1727" s="178">
        <v>6.5772068181818204</v>
      </c>
      <c r="S1727" s="118"/>
    </row>
    <row r="1728" spans="1:19" x14ac:dyDescent="0.3">
      <c r="A1728" s="177" t="s">
        <v>408</v>
      </c>
      <c r="B1728" s="172"/>
      <c r="C1728" s="172"/>
      <c r="D1728" s="172"/>
      <c r="E1728" s="172"/>
      <c r="F1728" s="178">
        <v>3.3445499999999999</v>
      </c>
      <c r="G1728" s="178">
        <v>3.3445499999999999</v>
      </c>
      <c r="H1728" s="178">
        <v>4.1448499999999999</v>
      </c>
      <c r="I1728" s="178">
        <v>4.2524499999999996</v>
      </c>
      <c r="J1728" s="178">
        <v>3.9673499999999997</v>
      </c>
      <c r="K1728" s="178">
        <v>4.2164000000000001</v>
      </c>
      <c r="L1728" s="178">
        <v>4.5659000000000001</v>
      </c>
      <c r="M1728" s="178">
        <v>5.5301</v>
      </c>
      <c r="N1728" s="178">
        <v>5.5936000000000003</v>
      </c>
      <c r="O1728" s="178">
        <v>6.81175</v>
      </c>
      <c r="P1728" s="178">
        <v>7.2605500000000003</v>
      </c>
      <c r="Q1728" s="178">
        <v>7.4460999999999995</v>
      </c>
      <c r="R1728" s="178">
        <v>6.8283500000000004</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44158</v>
      </c>
      <c r="E1731" s="176">
        <v>49.129399999999997</v>
      </c>
      <c r="F1731" s="176">
        <v>0.90739999999999998</v>
      </c>
      <c r="G1731" s="176">
        <v>0.90739999999999998</v>
      </c>
      <c r="H1731" s="176">
        <v>3.6164000000000001</v>
      </c>
      <c r="I1731" s="176">
        <v>5.0457999999999998</v>
      </c>
      <c r="J1731" s="176">
        <v>8.4291999999999998</v>
      </c>
      <c r="K1731" s="176">
        <v>10.434200000000001</v>
      </c>
      <c r="L1731" s="176">
        <v>39.848300000000002</v>
      </c>
      <c r="M1731" s="176">
        <v>6.1073000000000004</v>
      </c>
      <c r="N1731" s="176">
        <v>5.6131000000000002</v>
      </c>
      <c r="O1731" s="176">
        <v>-8.7249999999999996</v>
      </c>
      <c r="P1731" s="176">
        <v>5.0675999999999997</v>
      </c>
      <c r="Q1731" s="176">
        <v>13.389200000000001</v>
      </c>
      <c r="R1731" s="176">
        <v>-1.5204</v>
      </c>
      <c r="S1731" s="118" t="s">
        <v>1919</v>
      </c>
    </row>
    <row r="1732" spans="1:19" x14ac:dyDescent="0.3">
      <c r="A1732" s="172" t="s">
        <v>380</v>
      </c>
      <c r="B1732" s="172" t="s">
        <v>11</v>
      </c>
      <c r="C1732" s="172">
        <v>119659</v>
      </c>
      <c r="D1732" s="175">
        <v>44158</v>
      </c>
      <c r="E1732" s="176">
        <v>53.0762</v>
      </c>
      <c r="F1732" s="176">
        <v>0.91649999999999998</v>
      </c>
      <c r="G1732" s="176">
        <v>0.91649999999999998</v>
      </c>
      <c r="H1732" s="176">
        <v>3.6454</v>
      </c>
      <c r="I1732" s="176">
        <v>5.0876999999999999</v>
      </c>
      <c r="J1732" s="176">
        <v>8.5253999999999994</v>
      </c>
      <c r="K1732" s="176">
        <v>10.742699999999999</v>
      </c>
      <c r="L1732" s="176">
        <v>40.651699999999998</v>
      </c>
      <c r="M1732" s="176">
        <v>6.9730999999999996</v>
      </c>
      <c r="N1732" s="176">
        <v>6.7535999999999996</v>
      </c>
      <c r="O1732" s="176">
        <v>-7.6562000000000001</v>
      </c>
      <c r="P1732" s="176">
        <v>6.2469000000000001</v>
      </c>
      <c r="Q1732" s="176">
        <v>14.323499999999999</v>
      </c>
      <c r="R1732" s="176">
        <v>-0.39600000000000002</v>
      </c>
      <c r="S1732" s="118" t="s">
        <v>1919</v>
      </c>
    </row>
    <row r="1733" spans="1:19" x14ac:dyDescent="0.3">
      <c r="A1733" s="172" t="s">
        <v>380</v>
      </c>
      <c r="B1733" s="172" t="s">
        <v>31</v>
      </c>
      <c r="C1733" s="172">
        <v>101764</v>
      </c>
      <c r="D1733" s="175">
        <v>44158</v>
      </c>
      <c r="E1733" s="176">
        <v>298.16699999999997</v>
      </c>
      <c r="F1733" s="176">
        <v>0.33040000000000003</v>
      </c>
      <c r="G1733" s="176">
        <v>0.33040000000000003</v>
      </c>
      <c r="H1733" s="176">
        <v>1.1617</v>
      </c>
      <c r="I1733" s="176">
        <v>3.0194000000000001</v>
      </c>
      <c r="J1733" s="176">
        <v>6.9798999999999998</v>
      </c>
      <c r="K1733" s="176">
        <v>11.1755</v>
      </c>
      <c r="L1733" s="176">
        <v>41.8964</v>
      </c>
      <c r="M1733" s="176">
        <v>4.2096999999999998</v>
      </c>
      <c r="N1733" s="176">
        <v>5.3288000000000002</v>
      </c>
      <c r="O1733" s="176">
        <v>0.65710000000000002</v>
      </c>
      <c r="P1733" s="176">
        <v>8.3216999999999999</v>
      </c>
      <c r="Q1733" s="176">
        <v>13.4909</v>
      </c>
      <c r="R1733" s="176">
        <v>3.5655999999999999</v>
      </c>
      <c r="S1733" s="118" t="s">
        <v>1894</v>
      </c>
    </row>
    <row r="1734" spans="1:19" x14ac:dyDescent="0.3">
      <c r="A1734" s="172" t="s">
        <v>380</v>
      </c>
      <c r="B1734" s="172" t="s">
        <v>12</v>
      </c>
      <c r="C1734" s="172">
        <v>118935</v>
      </c>
      <c r="D1734" s="175">
        <v>44158</v>
      </c>
      <c r="E1734" s="176">
        <v>319.54700000000003</v>
      </c>
      <c r="F1734" s="176">
        <v>0.33789999999999998</v>
      </c>
      <c r="G1734" s="176">
        <v>0.33789999999999998</v>
      </c>
      <c r="H1734" s="176">
        <v>1.1861999999999999</v>
      </c>
      <c r="I1734" s="176">
        <v>3.0531000000000001</v>
      </c>
      <c r="J1734" s="176">
        <v>7.0519999999999996</v>
      </c>
      <c r="K1734" s="176">
        <v>11.428900000000001</v>
      </c>
      <c r="L1734" s="176">
        <v>42.542900000000003</v>
      </c>
      <c r="M1734" s="176">
        <v>4.9428999999999998</v>
      </c>
      <c r="N1734" s="176">
        <v>6.2881999999999998</v>
      </c>
      <c r="O1734" s="176">
        <v>1.7488999999999999</v>
      </c>
      <c r="P1734" s="176">
        <v>9.5005000000000006</v>
      </c>
      <c r="Q1734" s="176">
        <v>13.5868</v>
      </c>
      <c r="R1734" s="176">
        <v>4.5789</v>
      </c>
      <c r="S1734" s="118" t="s">
        <v>1894</v>
      </c>
    </row>
    <row r="1735" spans="1:19" x14ac:dyDescent="0.3">
      <c r="A1735" s="172" t="s">
        <v>380</v>
      </c>
      <c r="B1735" s="172" t="s">
        <v>32</v>
      </c>
      <c r="C1735" s="172">
        <v>102594</v>
      </c>
      <c r="D1735" s="175">
        <v>44158</v>
      </c>
      <c r="E1735" s="176">
        <v>162.09</v>
      </c>
      <c r="F1735" s="176">
        <v>0.75209999999999999</v>
      </c>
      <c r="G1735" s="176">
        <v>0.75209999999999999</v>
      </c>
      <c r="H1735" s="176">
        <v>2.9796999999999998</v>
      </c>
      <c r="I1735" s="176">
        <v>4.3856000000000002</v>
      </c>
      <c r="J1735" s="176">
        <v>7.7081999999999997</v>
      </c>
      <c r="K1735" s="176">
        <v>7.8442999999999996</v>
      </c>
      <c r="L1735" s="176">
        <v>32.167299999999997</v>
      </c>
      <c r="M1735" s="176">
        <v>15.0717</v>
      </c>
      <c r="N1735" s="176">
        <v>14.5593</v>
      </c>
      <c r="O1735" s="176">
        <v>4.2129000000000003</v>
      </c>
      <c r="P1735" s="176">
        <v>7.23</v>
      </c>
      <c r="Q1735" s="176">
        <v>18.6586</v>
      </c>
      <c r="R1735" s="176">
        <v>7.7864000000000004</v>
      </c>
      <c r="S1735" s="118" t="s">
        <v>1920</v>
      </c>
    </row>
    <row r="1736" spans="1:19" x14ac:dyDescent="0.3">
      <c r="A1736" s="172" t="s">
        <v>380</v>
      </c>
      <c r="B1736" s="172" t="s">
        <v>13</v>
      </c>
      <c r="C1736" s="172">
        <v>120323</v>
      </c>
      <c r="D1736" s="175">
        <v>44158</v>
      </c>
      <c r="E1736" s="176">
        <v>173.72</v>
      </c>
      <c r="F1736" s="176">
        <v>0.754</v>
      </c>
      <c r="G1736" s="176">
        <v>0.754</v>
      </c>
      <c r="H1736" s="176">
        <v>2.9940000000000002</v>
      </c>
      <c r="I1736" s="176">
        <v>4.4053000000000004</v>
      </c>
      <c r="J1736" s="176">
        <v>7.7534000000000001</v>
      </c>
      <c r="K1736" s="176">
        <v>7.9945000000000004</v>
      </c>
      <c r="L1736" s="176">
        <v>32.549999999999997</v>
      </c>
      <c r="M1736" s="176">
        <v>15.566800000000001</v>
      </c>
      <c r="N1736" s="176">
        <v>15.1913</v>
      </c>
      <c r="O1736" s="176">
        <v>4.9500999999999999</v>
      </c>
      <c r="P1736" s="176">
        <v>8.2040000000000006</v>
      </c>
      <c r="Q1736" s="176">
        <v>14.889200000000001</v>
      </c>
      <c r="R1736" s="176">
        <v>8.4308999999999994</v>
      </c>
      <c r="S1736" s="118" t="s">
        <v>1920</v>
      </c>
    </row>
    <row r="1737" spans="1:19" x14ac:dyDescent="0.3">
      <c r="A1737" s="172" t="s">
        <v>380</v>
      </c>
      <c r="B1737" s="172" t="s">
        <v>14</v>
      </c>
      <c r="C1737" s="172">
        <v>144455</v>
      </c>
      <c r="D1737" s="175">
        <v>44158</v>
      </c>
      <c r="E1737" s="176">
        <v>11.41</v>
      </c>
      <c r="F1737" s="176">
        <v>0.44009999999999999</v>
      </c>
      <c r="G1737" s="176">
        <v>0.44009999999999999</v>
      </c>
      <c r="H1737" s="176">
        <v>2.1486000000000001</v>
      </c>
      <c r="I1737" s="176">
        <v>2.9782999999999999</v>
      </c>
      <c r="J1737" s="176">
        <v>6.7352999999999996</v>
      </c>
      <c r="K1737" s="176">
        <v>10.2415</v>
      </c>
      <c r="L1737" s="176">
        <v>35.671799999999998</v>
      </c>
      <c r="M1737" s="176">
        <v>3.6331000000000002</v>
      </c>
      <c r="N1737" s="176">
        <v>8.1516999999999999</v>
      </c>
      <c r="O1737" s="176"/>
      <c r="P1737" s="176"/>
      <c r="Q1737" s="176">
        <v>6.0019999999999998</v>
      </c>
      <c r="R1737" s="176">
        <v>6.2173999999999996</v>
      </c>
      <c r="S1737" s="118" t="s">
        <v>1881</v>
      </c>
    </row>
    <row r="1738" spans="1:19" x14ac:dyDescent="0.3">
      <c r="A1738" s="172" t="s">
        <v>380</v>
      </c>
      <c r="B1738" s="172" t="s">
        <v>33</v>
      </c>
      <c r="C1738" s="172">
        <v>144453</v>
      </c>
      <c r="D1738" s="175">
        <v>44158</v>
      </c>
      <c r="E1738" s="176">
        <v>11.07</v>
      </c>
      <c r="F1738" s="176">
        <v>0.45369999999999999</v>
      </c>
      <c r="G1738" s="176">
        <v>0.45369999999999999</v>
      </c>
      <c r="H1738" s="176">
        <v>2.1217999999999999</v>
      </c>
      <c r="I1738" s="176">
        <v>2.8809999999999998</v>
      </c>
      <c r="J1738" s="176">
        <v>6.6474000000000002</v>
      </c>
      <c r="K1738" s="176">
        <v>10.0398</v>
      </c>
      <c r="L1738" s="176">
        <v>35</v>
      </c>
      <c r="M1738" s="176">
        <v>3.1686999999999999</v>
      </c>
      <c r="N1738" s="176">
        <v>7.4756999999999998</v>
      </c>
      <c r="O1738" s="176"/>
      <c r="P1738" s="176"/>
      <c r="Q1738" s="176">
        <v>4.5944000000000003</v>
      </c>
      <c r="R1738" s="176">
        <v>4.9903000000000004</v>
      </c>
      <c r="S1738" s="118"/>
    </row>
    <row r="1739" spans="1:19" x14ac:dyDescent="0.3">
      <c r="A1739" s="172" t="s">
        <v>380</v>
      </c>
      <c r="B1739" s="172" t="s">
        <v>15</v>
      </c>
      <c r="C1739" s="172">
        <v>118481</v>
      </c>
      <c r="D1739" s="175">
        <v>44158</v>
      </c>
      <c r="E1739" s="176">
        <v>54.06</v>
      </c>
      <c r="F1739" s="176">
        <v>0.877</v>
      </c>
      <c r="G1739" s="176">
        <v>0.877</v>
      </c>
      <c r="H1739" s="176">
        <v>3.7222</v>
      </c>
      <c r="I1739" s="176">
        <v>5.6684999999999999</v>
      </c>
      <c r="J1739" s="176">
        <v>9.3888999999999996</v>
      </c>
      <c r="K1739" s="176">
        <v>12.5078</v>
      </c>
      <c r="L1739" s="176">
        <v>58.209000000000003</v>
      </c>
      <c r="M1739" s="176">
        <v>1.8270999999999999</v>
      </c>
      <c r="N1739" s="176">
        <v>8.1849000000000007</v>
      </c>
      <c r="O1739" s="176">
        <v>-2.5497000000000001</v>
      </c>
      <c r="P1739" s="176">
        <v>8.6227</v>
      </c>
      <c r="Q1739" s="176">
        <v>12.1258</v>
      </c>
      <c r="R1739" s="176">
        <v>1.413</v>
      </c>
      <c r="S1739" s="118"/>
    </row>
    <row r="1740" spans="1:19" x14ac:dyDescent="0.3">
      <c r="A1740" s="172" t="s">
        <v>380</v>
      </c>
      <c r="B1740" s="172" t="s">
        <v>34</v>
      </c>
      <c r="C1740" s="172">
        <v>108909</v>
      </c>
      <c r="D1740" s="175">
        <v>44158</v>
      </c>
      <c r="E1740" s="176">
        <v>50.14</v>
      </c>
      <c r="F1740" s="176">
        <v>0.86499999999999999</v>
      </c>
      <c r="G1740" s="176">
        <v>0.86499999999999999</v>
      </c>
      <c r="H1740" s="176">
        <v>3.7021999999999999</v>
      </c>
      <c r="I1740" s="176">
        <v>5.6468999999999996</v>
      </c>
      <c r="J1740" s="176">
        <v>9.2850999999999999</v>
      </c>
      <c r="K1740" s="176">
        <v>12.2202</v>
      </c>
      <c r="L1740" s="176">
        <v>57.326599999999999</v>
      </c>
      <c r="M1740" s="176">
        <v>1.0073000000000001</v>
      </c>
      <c r="N1740" s="176">
        <v>7.0224000000000002</v>
      </c>
      <c r="O1740" s="176">
        <v>-3.6400999999999999</v>
      </c>
      <c r="P1740" s="176">
        <v>7.5118999999999998</v>
      </c>
      <c r="Q1740" s="176">
        <v>13.509399999999999</v>
      </c>
      <c r="R1740" s="176">
        <v>0.30969999999999998</v>
      </c>
      <c r="S1740" s="118"/>
    </row>
    <row r="1741" spans="1:19" x14ac:dyDescent="0.3">
      <c r="A1741" s="172" t="s">
        <v>380</v>
      </c>
      <c r="B1741" s="172" t="s">
        <v>16</v>
      </c>
      <c r="C1741" s="172">
        <v>135341</v>
      </c>
      <c r="D1741" s="175">
        <v>44158</v>
      </c>
      <c r="E1741" s="176">
        <v>14.080500000000001</v>
      </c>
      <c r="F1741" s="176">
        <v>0.5736</v>
      </c>
      <c r="G1741" s="176">
        <v>0.5736</v>
      </c>
      <c r="H1741" s="176">
        <v>2.3039000000000001</v>
      </c>
      <c r="I1741" s="176">
        <v>5.2134</v>
      </c>
      <c r="J1741" s="176">
        <v>11.4581</v>
      </c>
      <c r="K1741" s="176">
        <v>12.345599999999999</v>
      </c>
      <c r="L1741" s="176">
        <v>40.329300000000003</v>
      </c>
      <c r="M1741" s="176">
        <v>7.7808999999999999</v>
      </c>
      <c r="N1741" s="176">
        <v>12.9567</v>
      </c>
      <c r="O1741" s="176">
        <v>-0.56940000000000002</v>
      </c>
      <c r="P1741" s="176">
        <v>6.4606000000000003</v>
      </c>
      <c r="Q1741" s="176">
        <v>6.7801</v>
      </c>
      <c r="R1741" s="176">
        <v>5.8211000000000004</v>
      </c>
      <c r="S1741" s="118"/>
    </row>
    <row r="1742" spans="1:19" x14ac:dyDescent="0.3">
      <c r="A1742" s="172" t="s">
        <v>380</v>
      </c>
      <c r="B1742" s="172" t="s">
        <v>35</v>
      </c>
      <c r="C1742" s="172">
        <v>135343</v>
      </c>
      <c r="D1742" s="175">
        <v>44158</v>
      </c>
      <c r="E1742" s="176">
        <v>12.780200000000001</v>
      </c>
      <c r="F1742" s="176">
        <v>0.55869999999999997</v>
      </c>
      <c r="G1742" s="176">
        <v>0.55869999999999997</v>
      </c>
      <c r="H1742" s="176">
        <v>2.2530999999999999</v>
      </c>
      <c r="I1742" s="176">
        <v>5.141</v>
      </c>
      <c r="J1742" s="176">
        <v>11.287000000000001</v>
      </c>
      <c r="K1742" s="176">
        <v>11.8255</v>
      </c>
      <c r="L1742" s="176">
        <v>39.043700000000001</v>
      </c>
      <c r="M1742" s="176">
        <v>6.3137999999999996</v>
      </c>
      <c r="N1742" s="176">
        <v>11.026899999999999</v>
      </c>
      <c r="O1742" s="176">
        <v>-2.0501999999999998</v>
      </c>
      <c r="P1742" s="176">
        <v>4.5179999999999998</v>
      </c>
      <c r="Q1742" s="176">
        <v>4.8150000000000004</v>
      </c>
      <c r="R1742" s="176">
        <v>4.1966999999999999</v>
      </c>
      <c r="S1742" s="118"/>
    </row>
    <row r="1743" spans="1:19" x14ac:dyDescent="0.3">
      <c r="A1743" s="172" t="s">
        <v>380</v>
      </c>
      <c r="B1743" s="172" t="s">
        <v>36</v>
      </c>
      <c r="C1743" s="172">
        <v>100254</v>
      </c>
      <c r="D1743" s="175">
        <v>44158</v>
      </c>
      <c r="E1743" s="176">
        <v>284.81547447558899</v>
      </c>
      <c r="F1743" s="176">
        <v>0.20599999999999999</v>
      </c>
      <c r="G1743" s="176">
        <v>0.20599999999999999</v>
      </c>
      <c r="H1743" s="176">
        <v>2.4096000000000002</v>
      </c>
      <c r="I1743" s="176">
        <v>6.0056000000000003</v>
      </c>
      <c r="J1743" s="176">
        <v>11.095599999999999</v>
      </c>
      <c r="K1743" s="176">
        <v>14.301600000000001</v>
      </c>
      <c r="L1743" s="176">
        <v>41.8095</v>
      </c>
      <c r="M1743" s="176">
        <v>1.1425000000000001</v>
      </c>
      <c r="N1743" s="176">
        <v>6.1330999999999998</v>
      </c>
      <c r="O1743" s="176">
        <v>2.4575</v>
      </c>
      <c r="P1743" s="176">
        <v>11.362299999999999</v>
      </c>
      <c r="Q1743" s="176">
        <v>15.3226</v>
      </c>
      <c r="R1743" s="176">
        <v>9.7323000000000004</v>
      </c>
      <c r="S1743" s="118"/>
    </row>
    <row r="1744" spans="1:19" x14ac:dyDescent="0.3">
      <c r="A1744" s="172" t="s">
        <v>380</v>
      </c>
      <c r="B1744" s="172" t="s">
        <v>17</v>
      </c>
      <c r="C1744" s="172">
        <v>120486</v>
      </c>
      <c r="D1744" s="175">
        <v>44158</v>
      </c>
      <c r="E1744" s="176">
        <v>38.062100000000001</v>
      </c>
      <c r="F1744" s="176">
        <v>0.2114</v>
      </c>
      <c r="G1744" s="176">
        <v>0.2114</v>
      </c>
      <c r="H1744" s="176">
        <v>2.4276</v>
      </c>
      <c r="I1744" s="176">
        <v>6.032</v>
      </c>
      <c r="J1744" s="176">
        <v>11.1568</v>
      </c>
      <c r="K1744" s="176">
        <v>14.4931</v>
      </c>
      <c r="L1744" s="176">
        <v>42.2776</v>
      </c>
      <c r="M1744" s="176">
        <v>1.6426000000000001</v>
      </c>
      <c r="N1744" s="176">
        <v>6.8284000000000002</v>
      </c>
      <c r="O1744" s="176">
        <v>3.1251000000000002</v>
      </c>
      <c r="P1744" s="176">
        <v>12.4757</v>
      </c>
      <c r="Q1744" s="176">
        <v>13.0106</v>
      </c>
      <c r="R1744" s="176">
        <v>10.446999999999999</v>
      </c>
      <c r="S1744" s="118"/>
    </row>
    <row r="1745" spans="1:19" x14ac:dyDescent="0.3">
      <c r="A1745" s="172" t="s">
        <v>380</v>
      </c>
      <c r="B1745" s="172" t="s">
        <v>18</v>
      </c>
      <c r="C1745" s="172">
        <v>119404</v>
      </c>
      <c r="D1745" s="175">
        <v>44158</v>
      </c>
      <c r="E1745" s="176">
        <v>41.323999999999998</v>
      </c>
      <c r="F1745" s="176">
        <v>0.61599999999999999</v>
      </c>
      <c r="G1745" s="176">
        <v>0.61599999999999999</v>
      </c>
      <c r="H1745" s="176">
        <v>2.2465999999999999</v>
      </c>
      <c r="I1745" s="176">
        <v>3.5819000000000001</v>
      </c>
      <c r="J1745" s="176">
        <v>7.9688999999999997</v>
      </c>
      <c r="K1745" s="176">
        <v>11.026300000000001</v>
      </c>
      <c r="L1745" s="176">
        <v>43.540900000000001</v>
      </c>
      <c r="M1745" s="176">
        <v>4.7051999999999996</v>
      </c>
      <c r="N1745" s="176">
        <v>10.265000000000001</v>
      </c>
      <c r="O1745" s="176">
        <v>1.7243999999999999</v>
      </c>
      <c r="P1745" s="176">
        <v>10.1839</v>
      </c>
      <c r="Q1745" s="176">
        <v>16.607199999999999</v>
      </c>
      <c r="R1745" s="176">
        <v>7.7042999999999999</v>
      </c>
      <c r="S1745" s="118"/>
    </row>
    <row r="1746" spans="1:19" x14ac:dyDescent="0.3">
      <c r="A1746" s="172" t="s">
        <v>380</v>
      </c>
      <c r="B1746" s="172" t="s">
        <v>37</v>
      </c>
      <c r="C1746" s="172">
        <v>118102</v>
      </c>
      <c r="D1746" s="175">
        <v>44158</v>
      </c>
      <c r="E1746" s="176">
        <v>38.709000000000003</v>
      </c>
      <c r="F1746" s="176">
        <v>0.60819999999999996</v>
      </c>
      <c r="G1746" s="176">
        <v>0.60819999999999996</v>
      </c>
      <c r="H1746" s="176">
        <v>2.2208999999999999</v>
      </c>
      <c r="I1746" s="176">
        <v>3.5442999999999998</v>
      </c>
      <c r="J1746" s="176">
        <v>7.8815999999999997</v>
      </c>
      <c r="K1746" s="176">
        <v>10.749000000000001</v>
      </c>
      <c r="L1746" s="176">
        <v>42.837600000000002</v>
      </c>
      <c r="M1746" s="176">
        <v>3.9251</v>
      </c>
      <c r="N1746" s="176">
        <v>9.1808999999999994</v>
      </c>
      <c r="O1746" s="176">
        <v>0.76970000000000005</v>
      </c>
      <c r="P1746" s="176">
        <v>9.1997</v>
      </c>
      <c r="Q1746" s="176">
        <v>13.244199999999999</v>
      </c>
      <c r="R1746" s="176">
        <v>6.641</v>
      </c>
      <c r="S1746" s="118"/>
    </row>
    <row r="1747" spans="1:19" x14ac:dyDescent="0.3">
      <c r="A1747" s="172" t="s">
        <v>380</v>
      </c>
      <c r="B1747" s="172" t="s">
        <v>38</v>
      </c>
      <c r="C1747" s="172">
        <v>103085</v>
      </c>
      <c r="D1747" s="175">
        <v>44158</v>
      </c>
      <c r="E1747" s="176">
        <v>80.3703</v>
      </c>
      <c r="F1747" s="176">
        <v>0.37969999999999998</v>
      </c>
      <c r="G1747" s="176">
        <v>0.37969999999999998</v>
      </c>
      <c r="H1747" s="176">
        <v>2.0114000000000001</v>
      </c>
      <c r="I1747" s="176">
        <v>4.2365000000000004</v>
      </c>
      <c r="J1747" s="176">
        <v>8.1742000000000008</v>
      </c>
      <c r="K1747" s="176">
        <v>10.5283</v>
      </c>
      <c r="L1747" s="176">
        <v>44.313699999999997</v>
      </c>
      <c r="M1747" s="176">
        <v>4.6288999999999998</v>
      </c>
      <c r="N1747" s="176">
        <v>8.6392000000000007</v>
      </c>
      <c r="O1747" s="176">
        <v>2.9211</v>
      </c>
      <c r="P1747" s="176">
        <v>8.2960999999999991</v>
      </c>
      <c r="Q1747" s="176">
        <v>14.42</v>
      </c>
      <c r="R1747" s="176">
        <v>8.1013000000000002</v>
      </c>
      <c r="S1747" s="118"/>
    </row>
    <row r="1748" spans="1:19" x14ac:dyDescent="0.3">
      <c r="A1748" s="172" t="s">
        <v>380</v>
      </c>
      <c r="B1748" s="172" t="s">
        <v>19</v>
      </c>
      <c r="C1748" s="172">
        <v>118784</v>
      </c>
      <c r="D1748" s="175">
        <v>44158</v>
      </c>
      <c r="E1748" s="176">
        <v>85.181299999999993</v>
      </c>
      <c r="F1748" s="176">
        <v>0.38579999999999998</v>
      </c>
      <c r="G1748" s="176">
        <v>0.38579999999999998</v>
      </c>
      <c r="H1748" s="176">
        <v>2.0316000000000001</v>
      </c>
      <c r="I1748" s="176">
        <v>4.2634999999999996</v>
      </c>
      <c r="J1748" s="176">
        <v>8.2324000000000002</v>
      </c>
      <c r="K1748" s="176">
        <v>10.7</v>
      </c>
      <c r="L1748" s="176">
        <v>44.758600000000001</v>
      </c>
      <c r="M1748" s="176">
        <v>5.1525999999999996</v>
      </c>
      <c r="N1748" s="176">
        <v>9.3648000000000007</v>
      </c>
      <c r="O1748" s="176">
        <v>3.6214</v>
      </c>
      <c r="P1748" s="176">
        <v>9.0951000000000004</v>
      </c>
      <c r="Q1748" s="176">
        <v>12.1943</v>
      </c>
      <c r="R1748" s="176">
        <v>8.7988999999999997</v>
      </c>
      <c r="S1748" s="118"/>
    </row>
    <row r="1749" spans="1:19" x14ac:dyDescent="0.3">
      <c r="A1749" s="172" t="s">
        <v>380</v>
      </c>
      <c r="B1749" s="172" t="s">
        <v>20</v>
      </c>
      <c r="C1749" s="172">
        <v>103490</v>
      </c>
      <c r="D1749" s="175">
        <v>44158</v>
      </c>
      <c r="E1749" s="176">
        <v>56.87</v>
      </c>
      <c r="F1749" s="176">
        <v>0.72619999999999996</v>
      </c>
      <c r="G1749" s="176">
        <v>0.72619999999999996</v>
      </c>
      <c r="H1749" s="176">
        <v>2.3761999999999999</v>
      </c>
      <c r="I1749" s="176">
        <v>4.8681999999999999</v>
      </c>
      <c r="J1749" s="176">
        <v>7.8103999999999996</v>
      </c>
      <c r="K1749" s="176">
        <v>14.3345</v>
      </c>
      <c r="L1749" s="176">
        <v>42.781799999999997</v>
      </c>
      <c r="M1749" s="176">
        <v>8.2413000000000007</v>
      </c>
      <c r="N1749" s="176">
        <v>7.6063999999999998</v>
      </c>
      <c r="O1749" s="176">
        <v>2.2848999999999999</v>
      </c>
      <c r="P1749" s="176">
        <v>8.3538999999999994</v>
      </c>
      <c r="Q1749" s="176">
        <v>12.543200000000001</v>
      </c>
      <c r="R1749" s="176">
        <v>4.3552</v>
      </c>
      <c r="S1749" s="118"/>
    </row>
    <row r="1750" spans="1:19" x14ac:dyDescent="0.3">
      <c r="A1750" s="172" t="s">
        <v>380</v>
      </c>
      <c r="B1750" s="172" t="s">
        <v>39</v>
      </c>
      <c r="C1750" s="172">
        <v>141068</v>
      </c>
      <c r="D1750" s="175">
        <v>44158</v>
      </c>
      <c r="E1750" s="176">
        <v>56.19</v>
      </c>
      <c r="F1750" s="176">
        <v>0.71699999999999997</v>
      </c>
      <c r="G1750" s="176">
        <v>0.71699999999999997</v>
      </c>
      <c r="H1750" s="176">
        <v>2.3496999999999999</v>
      </c>
      <c r="I1750" s="176">
        <v>4.8517000000000001</v>
      </c>
      <c r="J1750" s="176">
        <v>7.7469000000000001</v>
      </c>
      <c r="K1750" s="176">
        <v>14.184100000000001</v>
      </c>
      <c r="L1750" s="176">
        <v>42.397399999999998</v>
      </c>
      <c r="M1750" s="176">
        <v>7.8296000000000001</v>
      </c>
      <c r="N1750" s="176">
        <v>7.0490000000000004</v>
      </c>
      <c r="O1750" s="176">
        <v>1.9142999999999999</v>
      </c>
      <c r="P1750" s="176">
        <v>8.0202000000000009</v>
      </c>
      <c r="Q1750" s="176">
        <v>12.2403</v>
      </c>
      <c r="R1750" s="176">
        <v>3.88</v>
      </c>
      <c r="S1750" s="118"/>
    </row>
    <row r="1751" spans="1:19" x14ac:dyDescent="0.3">
      <c r="A1751" s="172" t="s">
        <v>380</v>
      </c>
      <c r="B1751" s="172" t="s">
        <v>40</v>
      </c>
      <c r="C1751" s="172">
        <v>101672</v>
      </c>
      <c r="D1751" s="175">
        <v>44158</v>
      </c>
      <c r="E1751" s="176">
        <v>146.03559999999999</v>
      </c>
      <c r="F1751" s="176">
        <v>0.48780000000000001</v>
      </c>
      <c r="G1751" s="176">
        <v>0.48780000000000001</v>
      </c>
      <c r="H1751" s="176">
        <v>1.0484</v>
      </c>
      <c r="I1751" s="176">
        <v>2.0061</v>
      </c>
      <c r="J1751" s="176">
        <v>5.1897000000000002</v>
      </c>
      <c r="K1751" s="176">
        <v>10.823</v>
      </c>
      <c r="L1751" s="176">
        <v>36.7254</v>
      </c>
      <c r="M1751" s="176">
        <v>5.9132999999999996</v>
      </c>
      <c r="N1751" s="176">
        <v>6.6218000000000004</v>
      </c>
      <c r="O1751" s="176">
        <v>2.0718999999999999</v>
      </c>
      <c r="P1751" s="176">
        <v>11.2988</v>
      </c>
      <c r="Q1751" s="176">
        <v>17.7455</v>
      </c>
      <c r="R1751" s="176">
        <v>7.2751999999999999</v>
      </c>
      <c r="S1751" s="118"/>
    </row>
    <row r="1752" spans="1:19" x14ac:dyDescent="0.3">
      <c r="A1752" s="172" t="s">
        <v>380</v>
      </c>
      <c r="B1752" s="172" t="s">
        <v>21</v>
      </c>
      <c r="C1752" s="172">
        <v>119231</v>
      </c>
      <c r="D1752" s="175">
        <v>44158</v>
      </c>
      <c r="E1752" s="176">
        <v>156.8443</v>
      </c>
      <c r="F1752" s="176">
        <v>0.4995</v>
      </c>
      <c r="G1752" s="176">
        <v>0.4995</v>
      </c>
      <c r="H1752" s="176">
        <v>1.0837000000000001</v>
      </c>
      <c r="I1752" s="176">
        <v>2.0541</v>
      </c>
      <c r="J1752" s="176">
        <v>5.2957000000000001</v>
      </c>
      <c r="K1752" s="176">
        <v>11.160399999999999</v>
      </c>
      <c r="L1752" s="176">
        <v>37.5608</v>
      </c>
      <c r="M1752" s="176">
        <v>6.9420000000000002</v>
      </c>
      <c r="N1752" s="176">
        <v>8.0900999999999996</v>
      </c>
      <c r="O1752" s="176">
        <v>3.4258999999999999</v>
      </c>
      <c r="P1752" s="176">
        <v>12.520300000000001</v>
      </c>
      <c r="Q1752" s="176">
        <v>15.361599999999999</v>
      </c>
      <c r="R1752" s="176">
        <v>8.8566000000000003</v>
      </c>
      <c r="S1752" s="118"/>
    </row>
    <row r="1753" spans="1:19" x14ac:dyDescent="0.3">
      <c r="A1753" s="172" t="s">
        <v>380</v>
      </c>
      <c r="B1753" s="172" t="s">
        <v>22</v>
      </c>
      <c r="C1753" s="172">
        <v>143835</v>
      </c>
      <c r="D1753" s="175">
        <v>44158</v>
      </c>
      <c r="E1753" s="176">
        <v>11.0623</v>
      </c>
      <c r="F1753" s="176">
        <v>0.87629999999999997</v>
      </c>
      <c r="G1753" s="176">
        <v>0.87629999999999997</v>
      </c>
      <c r="H1753" s="176">
        <v>1.7513000000000001</v>
      </c>
      <c r="I1753" s="176">
        <v>2.6073</v>
      </c>
      <c r="J1753" s="176">
        <v>5.8219000000000003</v>
      </c>
      <c r="K1753" s="176">
        <v>9.2551000000000005</v>
      </c>
      <c r="L1753" s="176">
        <v>33.707599999999999</v>
      </c>
      <c r="M1753" s="176">
        <v>1.7063999999999999</v>
      </c>
      <c r="N1753" s="176">
        <v>4.3170000000000002</v>
      </c>
      <c r="O1753" s="176"/>
      <c r="P1753" s="176"/>
      <c r="Q1753" s="176">
        <v>4.3573000000000004</v>
      </c>
      <c r="R1753" s="176">
        <v>9.0668000000000006</v>
      </c>
      <c r="S1753" s="118"/>
    </row>
    <row r="1754" spans="1:19" x14ac:dyDescent="0.3">
      <c r="A1754" s="172" t="s">
        <v>380</v>
      </c>
      <c r="B1754" s="172" t="s">
        <v>41</v>
      </c>
      <c r="C1754" s="172">
        <v>143837</v>
      </c>
      <c r="D1754" s="175">
        <v>44158</v>
      </c>
      <c r="E1754" s="176">
        <v>10.6761</v>
      </c>
      <c r="F1754" s="176">
        <v>0.86639999999999995</v>
      </c>
      <c r="G1754" s="176">
        <v>0.86639999999999995</v>
      </c>
      <c r="H1754" s="176">
        <v>1.7188000000000001</v>
      </c>
      <c r="I1754" s="176">
        <v>2.5621</v>
      </c>
      <c r="J1754" s="176">
        <v>5.7206999999999999</v>
      </c>
      <c r="K1754" s="176">
        <v>8.9442000000000004</v>
      </c>
      <c r="L1754" s="176">
        <v>32.956000000000003</v>
      </c>
      <c r="M1754" s="176">
        <v>0.81210000000000004</v>
      </c>
      <c r="N1754" s="176">
        <v>3.1177999999999999</v>
      </c>
      <c r="O1754" s="176"/>
      <c r="P1754" s="176"/>
      <c r="Q1754" s="176">
        <v>2.8022999999999998</v>
      </c>
      <c r="R1754" s="176">
        <v>7.5377999999999998</v>
      </c>
      <c r="S1754" s="118"/>
    </row>
    <row r="1755" spans="1:19" x14ac:dyDescent="0.3">
      <c r="A1755" s="172" t="s">
        <v>380</v>
      </c>
      <c r="B1755" s="172" t="s">
        <v>23</v>
      </c>
      <c r="C1755" s="172">
        <v>144213</v>
      </c>
      <c r="D1755" s="175">
        <v>44158</v>
      </c>
      <c r="E1755" s="176">
        <v>10.811299999999999</v>
      </c>
      <c r="F1755" s="176">
        <v>0.74360000000000004</v>
      </c>
      <c r="G1755" s="176">
        <v>0.74360000000000004</v>
      </c>
      <c r="H1755" s="176">
        <v>1.7303999999999999</v>
      </c>
      <c r="I1755" s="176">
        <v>3.2075</v>
      </c>
      <c r="J1755" s="176">
        <v>6.3863000000000003</v>
      </c>
      <c r="K1755" s="176">
        <v>9.2271000000000001</v>
      </c>
      <c r="L1755" s="176">
        <v>33.491</v>
      </c>
      <c r="M1755" s="176">
        <v>2.4438</v>
      </c>
      <c r="N1755" s="176">
        <v>5.6885000000000003</v>
      </c>
      <c r="O1755" s="176"/>
      <c r="P1755" s="176"/>
      <c r="Q1755" s="176">
        <v>3.4352</v>
      </c>
      <c r="R1755" s="176">
        <v>9.0548000000000002</v>
      </c>
      <c r="S1755" s="118"/>
    </row>
    <row r="1756" spans="1:19" x14ac:dyDescent="0.3">
      <c r="A1756" s="172" t="s">
        <v>380</v>
      </c>
      <c r="B1756" s="172" t="s">
        <v>42</v>
      </c>
      <c r="C1756" s="172">
        <v>144212</v>
      </c>
      <c r="D1756" s="175">
        <v>44158</v>
      </c>
      <c r="E1756" s="176">
        <v>10.4208</v>
      </c>
      <c r="F1756" s="176">
        <v>0.73560000000000003</v>
      </c>
      <c r="G1756" s="176">
        <v>0.73560000000000003</v>
      </c>
      <c r="H1756" s="176">
        <v>1.7000999999999999</v>
      </c>
      <c r="I1756" s="176">
        <v>3.165</v>
      </c>
      <c r="J1756" s="176">
        <v>6.2869999999999999</v>
      </c>
      <c r="K1756" s="176">
        <v>8.9186999999999994</v>
      </c>
      <c r="L1756" s="176">
        <v>32.745699999999999</v>
      </c>
      <c r="M1756" s="176">
        <v>1.5475000000000001</v>
      </c>
      <c r="N1756" s="176">
        <v>4.4786000000000001</v>
      </c>
      <c r="O1756" s="176"/>
      <c r="P1756" s="176"/>
      <c r="Q1756" s="176">
        <v>1.8007</v>
      </c>
      <c r="R1756" s="176">
        <v>7.4268000000000001</v>
      </c>
      <c r="S1756" s="118"/>
    </row>
    <row r="1757" spans="1:19" x14ac:dyDescent="0.3">
      <c r="A1757" s="172" t="s">
        <v>380</v>
      </c>
      <c r="B1757" s="172" t="s">
        <v>43</v>
      </c>
      <c r="C1757" s="172">
        <v>100496</v>
      </c>
      <c r="D1757" s="175">
        <v>44158</v>
      </c>
      <c r="E1757" s="176">
        <v>248.52289999999999</v>
      </c>
      <c r="F1757" s="176">
        <v>0.35</v>
      </c>
      <c r="G1757" s="176">
        <v>0.35</v>
      </c>
      <c r="H1757" s="176">
        <v>3.6173999999999999</v>
      </c>
      <c r="I1757" s="176">
        <v>6.8970000000000002</v>
      </c>
      <c r="J1757" s="176">
        <v>10.7044</v>
      </c>
      <c r="K1757" s="176">
        <v>13.831300000000001</v>
      </c>
      <c r="L1757" s="176">
        <v>46.617699999999999</v>
      </c>
      <c r="M1757" s="176">
        <v>4.0589000000000004</v>
      </c>
      <c r="N1757" s="176">
        <v>3.7021000000000002</v>
      </c>
      <c r="O1757" s="176">
        <v>-3.0926</v>
      </c>
      <c r="P1757" s="176">
        <v>5.8853</v>
      </c>
      <c r="Q1757" s="176">
        <v>15.5527</v>
      </c>
      <c r="R1757" s="176">
        <v>2.0746000000000002</v>
      </c>
      <c r="S1757" s="118"/>
    </row>
    <row r="1758" spans="1:19" x14ac:dyDescent="0.3">
      <c r="A1758" s="172" t="s">
        <v>380</v>
      </c>
      <c r="B1758" s="172" t="s">
        <v>24</v>
      </c>
      <c r="C1758" s="172">
        <v>118494</v>
      </c>
      <c r="D1758" s="175">
        <v>44158</v>
      </c>
      <c r="E1758" s="176">
        <v>263.52519999999998</v>
      </c>
      <c r="F1758" s="176">
        <v>0.35780000000000001</v>
      </c>
      <c r="G1758" s="176">
        <v>0.35780000000000001</v>
      </c>
      <c r="H1758" s="176">
        <v>3.6442999999999999</v>
      </c>
      <c r="I1758" s="176">
        <v>6.9360999999999997</v>
      </c>
      <c r="J1758" s="176">
        <v>10.794</v>
      </c>
      <c r="K1758" s="176">
        <v>14.1068</v>
      </c>
      <c r="L1758" s="176">
        <v>47.341999999999999</v>
      </c>
      <c r="M1758" s="176">
        <v>4.8472</v>
      </c>
      <c r="N1758" s="176">
        <v>4.7439999999999998</v>
      </c>
      <c r="O1758" s="176">
        <v>-2.2568000000000001</v>
      </c>
      <c r="P1758" s="176">
        <v>6.7426000000000004</v>
      </c>
      <c r="Q1758" s="176">
        <v>9.8000000000000007</v>
      </c>
      <c r="R1758" s="176">
        <v>3.0009999999999999</v>
      </c>
      <c r="S1758" s="118"/>
    </row>
    <row r="1759" spans="1:19" x14ac:dyDescent="0.3">
      <c r="A1759" s="172" t="s">
        <v>380</v>
      </c>
      <c r="B1759" s="172" t="s">
        <v>25</v>
      </c>
      <c r="C1759" s="172">
        <v>145473</v>
      </c>
      <c r="D1759" s="175">
        <v>44158</v>
      </c>
      <c r="E1759" s="176">
        <v>11.88</v>
      </c>
      <c r="F1759" s="176">
        <v>8.4199999999999997E-2</v>
      </c>
      <c r="G1759" s="176">
        <v>8.4199999999999997E-2</v>
      </c>
      <c r="H1759" s="176">
        <v>1.4518</v>
      </c>
      <c r="I1759" s="176">
        <v>3.3942999999999999</v>
      </c>
      <c r="J1759" s="176">
        <v>7.0270000000000001</v>
      </c>
      <c r="K1759" s="176">
        <v>8.9908000000000001</v>
      </c>
      <c r="L1759" s="176">
        <v>39.273200000000003</v>
      </c>
      <c r="M1759" s="176">
        <v>9.4931000000000001</v>
      </c>
      <c r="N1759" s="176">
        <v>10.3064</v>
      </c>
      <c r="O1759" s="176"/>
      <c r="P1759" s="176"/>
      <c r="Q1759" s="176">
        <v>9.1390999999999991</v>
      </c>
      <c r="R1759" s="176"/>
      <c r="S1759" s="118"/>
    </row>
    <row r="1760" spans="1:19" x14ac:dyDescent="0.3">
      <c r="A1760" s="172" t="s">
        <v>380</v>
      </c>
      <c r="B1760" s="172" t="s">
        <v>44</v>
      </c>
      <c r="C1760" s="172">
        <v>145471</v>
      </c>
      <c r="D1760" s="175">
        <v>44158</v>
      </c>
      <c r="E1760" s="176">
        <v>11.69</v>
      </c>
      <c r="F1760" s="176">
        <v>0</v>
      </c>
      <c r="G1760" s="176">
        <v>0</v>
      </c>
      <c r="H1760" s="176">
        <v>1.3876999999999999</v>
      </c>
      <c r="I1760" s="176">
        <v>3.3599000000000001</v>
      </c>
      <c r="J1760" s="176">
        <v>6.9532999999999996</v>
      </c>
      <c r="K1760" s="176">
        <v>8.8453999999999997</v>
      </c>
      <c r="L1760" s="176">
        <v>38.836100000000002</v>
      </c>
      <c r="M1760" s="176">
        <v>9.0485000000000007</v>
      </c>
      <c r="N1760" s="176">
        <v>9.5594999999999999</v>
      </c>
      <c r="O1760" s="176"/>
      <c r="P1760" s="176"/>
      <c r="Q1760" s="176">
        <v>8.2494999999999994</v>
      </c>
      <c r="R1760" s="176"/>
      <c r="S1760" s="118"/>
    </row>
    <row r="1761" spans="1:19" x14ac:dyDescent="0.3">
      <c r="A1761" s="172" t="s">
        <v>380</v>
      </c>
      <c r="B1761" s="172" t="s">
        <v>26</v>
      </c>
      <c r="C1761" s="172">
        <v>120751</v>
      </c>
      <c r="D1761" s="175">
        <v>44158</v>
      </c>
      <c r="E1761" s="176">
        <v>75.352599999999995</v>
      </c>
      <c r="F1761" s="176">
        <v>0.34860000000000002</v>
      </c>
      <c r="G1761" s="176">
        <v>0.34860000000000002</v>
      </c>
      <c r="H1761" s="176">
        <v>2.0154999999999998</v>
      </c>
      <c r="I1761" s="176">
        <v>4.2618</v>
      </c>
      <c r="J1761" s="176">
        <v>8.4770000000000003</v>
      </c>
      <c r="K1761" s="176">
        <v>12.9414</v>
      </c>
      <c r="L1761" s="176">
        <v>40.899700000000003</v>
      </c>
      <c r="M1761" s="176">
        <v>7.0130999999999997</v>
      </c>
      <c r="N1761" s="176">
        <v>14.304500000000001</v>
      </c>
      <c r="O1761" s="176">
        <v>7.9006999999999996</v>
      </c>
      <c r="P1761" s="176">
        <v>10.2242</v>
      </c>
      <c r="Q1761" s="176">
        <v>11.299200000000001</v>
      </c>
      <c r="R1761" s="176">
        <v>12.941700000000001</v>
      </c>
      <c r="S1761" s="118"/>
    </row>
    <row r="1762" spans="1:19" x14ac:dyDescent="0.3">
      <c r="A1762" s="172" t="s">
        <v>380</v>
      </c>
      <c r="B1762" s="172" t="s">
        <v>45</v>
      </c>
      <c r="C1762" s="172">
        <v>103098</v>
      </c>
      <c r="D1762" s="175">
        <v>44158</v>
      </c>
      <c r="E1762" s="176">
        <v>71.1584</v>
      </c>
      <c r="F1762" s="176">
        <v>0.34339999999999998</v>
      </c>
      <c r="G1762" s="176">
        <v>0.34339999999999998</v>
      </c>
      <c r="H1762" s="176">
        <v>1.9973000000000001</v>
      </c>
      <c r="I1762" s="176">
        <v>4.2359999999999998</v>
      </c>
      <c r="J1762" s="176">
        <v>8.4169999999999998</v>
      </c>
      <c r="K1762" s="176">
        <v>12.748699999999999</v>
      </c>
      <c r="L1762" s="176">
        <v>40.4328</v>
      </c>
      <c r="M1762" s="176">
        <v>6.4833999999999996</v>
      </c>
      <c r="N1762" s="176">
        <v>13.563599999999999</v>
      </c>
      <c r="O1762" s="176">
        <v>7.1524999999999999</v>
      </c>
      <c r="P1762" s="176">
        <v>9.4457000000000004</v>
      </c>
      <c r="Q1762" s="176">
        <v>13.6311</v>
      </c>
      <c r="R1762" s="176">
        <v>12.2057</v>
      </c>
      <c r="S1762" s="118"/>
    </row>
    <row r="1763" spans="1:19" x14ac:dyDescent="0.3">
      <c r="A1763" s="177" t="s">
        <v>27</v>
      </c>
      <c r="B1763" s="172"/>
      <c r="C1763" s="172"/>
      <c r="D1763" s="172"/>
      <c r="E1763" s="172"/>
      <c r="F1763" s="178">
        <v>0.54093437500000008</v>
      </c>
      <c r="G1763" s="178">
        <v>0.54093437500000008</v>
      </c>
      <c r="H1763" s="178">
        <v>2.2829843749999998</v>
      </c>
      <c r="I1763" s="178">
        <v>4.2061531250000002</v>
      </c>
      <c r="J1763" s="178">
        <v>8.0747093750000012</v>
      </c>
      <c r="K1763" s="178">
        <v>11.215946875</v>
      </c>
      <c r="L1763" s="178">
        <v>40.641940625000004</v>
      </c>
      <c r="M1763" s="178">
        <v>5.4431093749999997</v>
      </c>
      <c r="N1763" s="178">
        <v>8.1910406249999994</v>
      </c>
      <c r="O1763" s="178">
        <v>0.84993333333333332</v>
      </c>
      <c r="P1763" s="178">
        <v>8.5328208333333322</v>
      </c>
      <c r="Q1763" s="178">
        <v>11.216296875000001</v>
      </c>
      <c r="R1763" s="178">
        <v>6.1498200000000001</v>
      </c>
      <c r="S1763" s="118"/>
    </row>
    <row r="1764" spans="1:19" x14ac:dyDescent="0.3">
      <c r="A1764" s="177" t="s">
        <v>408</v>
      </c>
      <c r="B1764" s="172"/>
      <c r="C1764" s="172"/>
      <c r="D1764" s="172"/>
      <c r="E1764" s="172"/>
      <c r="F1764" s="178">
        <v>0.52910000000000001</v>
      </c>
      <c r="G1764" s="178">
        <v>0.52910000000000001</v>
      </c>
      <c r="H1764" s="178">
        <v>2.1847500000000002</v>
      </c>
      <c r="I1764" s="178">
        <v>4.2491500000000002</v>
      </c>
      <c r="J1764" s="178">
        <v>7.8460000000000001</v>
      </c>
      <c r="K1764" s="178">
        <v>10.92465</v>
      </c>
      <c r="L1764" s="178">
        <v>40.542249999999996</v>
      </c>
      <c r="M1764" s="178">
        <v>4.8950499999999995</v>
      </c>
      <c r="N1764" s="178">
        <v>7.5410500000000003</v>
      </c>
      <c r="O1764" s="178">
        <v>1.8315999999999999</v>
      </c>
      <c r="P1764" s="178">
        <v>8.3377999999999997</v>
      </c>
      <c r="Q1764" s="178">
        <v>12.776900000000001</v>
      </c>
      <c r="R1764" s="178">
        <v>6.9581</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44158</v>
      </c>
      <c r="C8" s="65">
        <f>VLOOKUP($A8,'Return Data'!$B$7:$R$2700,4,0)</f>
        <v>24.087</v>
      </c>
      <c r="D8" s="65">
        <f>VLOOKUP($A8,'Return Data'!$B$7:$R$2700,10,0)</f>
        <v>10.9146</v>
      </c>
      <c r="E8" s="66">
        <f t="shared" ref="E8:E16" si="0">RANK(D8,D$8:D$16,0)</f>
        <v>2</v>
      </c>
      <c r="F8" s="65">
        <f>VLOOKUP($A8,'Return Data'!$B$7:$R$2700,11,0)</f>
        <v>31.381699999999999</v>
      </c>
      <c r="G8" s="66">
        <f t="shared" ref="G8:G14" si="1">RANK(F8,F$8:F$16,0)</f>
        <v>2</v>
      </c>
      <c r="H8" s="65">
        <f>VLOOKUP($A8,'Return Data'!$B$7:$R$2700,12,0)</f>
        <v>8.3393999999999995</v>
      </c>
      <c r="I8" s="66">
        <f t="shared" ref="I8:I14" si="2">RANK(H8,H$8:H$16,0)</f>
        <v>4</v>
      </c>
      <c r="J8" s="65">
        <f>VLOOKUP($A8,'Return Data'!$B$7:$R$2700,13,0)</f>
        <v>14.720800000000001</v>
      </c>
      <c r="K8" s="66">
        <f t="shared" ref="K8:K14" si="3">RANK(J8,J$8:J$16,0)</f>
        <v>3</v>
      </c>
      <c r="L8" s="65">
        <f>VLOOKUP($A8,'Return Data'!$B$7:$R$2700,17,0)</f>
        <v>15.722300000000001</v>
      </c>
      <c r="M8" s="66">
        <f t="shared" ref="M8:M14" si="4">RANK(L8,L$8:L$16,0)</f>
        <v>2</v>
      </c>
      <c r="N8" s="65">
        <f>VLOOKUP($A8,'Return Data'!$B$7:$R$2700,14,0)</f>
        <v>10.218500000000001</v>
      </c>
      <c r="O8" s="66">
        <f t="shared" ref="O8:O14" si="5">RANK(N8,N$8:N$16,0)</f>
        <v>2</v>
      </c>
      <c r="P8" s="65">
        <f>VLOOKUP($A8,'Return Data'!$B$7:$R$2700,15,0)</f>
        <v>10.240500000000001</v>
      </c>
      <c r="Q8" s="66">
        <f t="shared" ref="Q8:Q14" si="6">RANK(P8,P$8:P$16,0)</f>
        <v>2</v>
      </c>
      <c r="R8" s="65">
        <f>VLOOKUP($A8,'Return Data'!$B$7:$R$2700,16,0)</f>
        <v>8.9456000000000007</v>
      </c>
      <c r="S8" s="67">
        <f t="shared" ref="S8:S16" si="7">RANK(R8,R$8:R$16,0)</f>
        <v>6</v>
      </c>
    </row>
    <row r="9" spans="1:20" x14ac:dyDescent="0.3">
      <c r="A9" s="63" t="s">
        <v>1282</v>
      </c>
      <c r="B9" s="64">
        <f>VLOOKUP($A9,'Return Data'!$B$7:$R$2700,3,0)</f>
        <v>44158</v>
      </c>
      <c r="C9" s="65">
        <f>VLOOKUP($A9,'Return Data'!$B$7:$R$2700,4,0)</f>
        <v>20.4192</v>
      </c>
      <c r="D9" s="65">
        <f>VLOOKUP($A9,'Return Data'!$B$7:$R$2700,10,0)</f>
        <v>8.8460999999999999</v>
      </c>
      <c r="E9" s="66">
        <f t="shared" si="0"/>
        <v>3</v>
      </c>
      <c r="F9" s="65">
        <f>VLOOKUP($A9,'Return Data'!$B$7:$R$2700,11,0)</f>
        <v>27.3017</v>
      </c>
      <c r="G9" s="66">
        <f t="shared" si="1"/>
        <v>5</v>
      </c>
      <c r="H9" s="65">
        <f>VLOOKUP($A9,'Return Data'!$B$7:$R$2700,12,0)</f>
        <v>4.1444999999999999</v>
      </c>
      <c r="I9" s="66">
        <f t="shared" si="2"/>
        <v>7</v>
      </c>
      <c r="J9" s="65">
        <f>VLOOKUP($A9,'Return Data'!$B$7:$R$2700,13,0)</f>
        <v>8.9541000000000004</v>
      </c>
      <c r="K9" s="66">
        <f t="shared" si="3"/>
        <v>7</v>
      </c>
      <c r="L9" s="65">
        <f>VLOOKUP($A9,'Return Data'!$B$7:$R$2700,17,0)</f>
        <v>9.1321999999999992</v>
      </c>
      <c r="M9" s="66">
        <f t="shared" si="4"/>
        <v>6</v>
      </c>
      <c r="N9" s="65">
        <f>VLOOKUP($A9,'Return Data'!$B$7:$R$2700,14,0)</f>
        <v>6.6638000000000002</v>
      </c>
      <c r="O9" s="66">
        <f t="shared" si="5"/>
        <v>6</v>
      </c>
      <c r="P9" s="65">
        <f>VLOOKUP($A9,'Return Data'!$B$7:$R$2700,15,0)</f>
        <v>7.1425999999999998</v>
      </c>
      <c r="Q9" s="66">
        <f t="shared" si="6"/>
        <v>8</v>
      </c>
      <c r="R9" s="65">
        <f>VLOOKUP($A9,'Return Data'!$B$7:$R$2700,16,0)</f>
        <v>7.6833999999999998</v>
      </c>
      <c r="S9" s="67">
        <f t="shared" si="7"/>
        <v>9</v>
      </c>
    </row>
    <row r="10" spans="1:20" x14ac:dyDescent="0.3">
      <c r="A10" s="63" t="s">
        <v>1284</v>
      </c>
      <c r="B10" s="64">
        <f>VLOOKUP($A10,'Return Data'!$B$7:$R$2700,3,0)</f>
        <v>44158</v>
      </c>
      <c r="C10" s="65">
        <f>VLOOKUP($A10,'Return Data'!$B$7:$R$2700,4,0)</f>
        <v>37.646999999999998</v>
      </c>
      <c r="D10" s="65">
        <f>VLOOKUP($A10,'Return Data'!$B$7:$R$2700,10,0)</f>
        <v>5.0038</v>
      </c>
      <c r="E10" s="66">
        <f t="shared" si="0"/>
        <v>6</v>
      </c>
      <c r="F10" s="65">
        <f>VLOOKUP($A10,'Return Data'!$B$7:$R$2700,11,0)</f>
        <v>29.8979</v>
      </c>
      <c r="G10" s="66">
        <f t="shared" si="1"/>
        <v>4</v>
      </c>
      <c r="H10" s="65">
        <f>VLOOKUP($A10,'Return Data'!$B$7:$R$2700,12,0)</f>
        <v>8.4928000000000008</v>
      </c>
      <c r="I10" s="66">
        <f t="shared" si="2"/>
        <v>3</v>
      </c>
      <c r="J10" s="65">
        <f>VLOOKUP($A10,'Return Data'!$B$7:$R$2700,13,0)</f>
        <v>14.8089</v>
      </c>
      <c r="K10" s="66">
        <f t="shared" si="3"/>
        <v>2</v>
      </c>
      <c r="L10" s="65">
        <f>VLOOKUP($A10,'Return Data'!$B$7:$R$2700,17,0)</f>
        <v>11.935499999999999</v>
      </c>
      <c r="M10" s="66">
        <f t="shared" si="4"/>
        <v>3</v>
      </c>
      <c r="N10" s="65">
        <f>VLOOKUP($A10,'Return Data'!$B$7:$R$2700,14,0)</f>
        <v>6.7636000000000003</v>
      </c>
      <c r="O10" s="66">
        <f t="shared" si="5"/>
        <v>5</v>
      </c>
      <c r="P10" s="65">
        <f>VLOOKUP($A10,'Return Data'!$B$7:$R$2700,15,0)</f>
        <v>8.1141000000000005</v>
      </c>
      <c r="Q10" s="66">
        <f t="shared" si="6"/>
        <v>6</v>
      </c>
      <c r="R10" s="65">
        <f>VLOOKUP($A10,'Return Data'!$B$7:$R$2700,16,0)</f>
        <v>9.0637000000000008</v>
      </c>
      <c r="S10" s="67">
        <f t="shared" si="7"/>
        <v>5</v>
      </c>
    </row>
    <row r="11" spans="1:20" x14ac:dyDescent="0.3">
      <c r="A11" s="63" t="s">
        <v>1286</v>
      </c>
      <c r="B11" s="64">
        <f>VLOOKUP($A11,'Return Data'!$B$7:$R$2700,3,0)</f>
        <v>44158</v>
      </c>
      <c r="C11" s="65">
        <f>VLOOKUP($A11,'Return Data'!$B$7:$R$2700,4,0)</f>
        <v>279.01069999999999</v>
      </c>
      <c r="D11" s="65">
        <f>VLOOKUP($A11,'Return Data'!$B$7:$R$2700,10,0)</f>
        <v>1.097</v>
      </c>
      <c r="E11" s="66">
        <f t="shared" si="0"/>
        <v>9</v>
      </c>
      <c r="F11" s="65">
        <f>VLOOKUP($A11,'Return Data'!$B$7:$R$2700,11,0)</f>
        <v>19.513100000000001</v>
      </c>
      <c r="G11" s="66">
        <f t="shared" si="1"/>
        <v>8</v>
      </c>
      <c r="H11" s="65">
        <f>VLOOKUP($A11,'Return Data'!$B$7:$R$2700,12,0)</f>
        <v>2.3894000000000002</v>
      </c>
      <c r="I11" s="66">
        <f t="shared" si="2"/>
        <v>8</v>
      </c>
      <c r="J11" s="65">
        <f>VLOOKUP($A11,'Return Data'!$B$7:$R$2700,13,0)</f>
        <v>2.7303999999999999</v>
      </c>
      <c r="K11" s="66">
        <f t="shared" si="3"/>
        <v>8</v>
      </c>
      <c r="L11" s="65">
        <f>VLOOKUP($A11,'Return Data'!$B$7:$R$2700,17,0)</f>
        <v>4.9595000000000002</v>
      </c>
      <c r="M11" s="66">
        <f t="shared" si="4"/>
        <v>8</v>
      </c>
      <c r="N11" s="65">
        <f>VLOOKUP($A11,'Return Data'!$B$7:$R$2700,14,0)</f>
        <v>2.5196999999999998</v>
      </c>
      <c r="O11" s="66">
        <f t="shared" si="5"/>
        <v>8</v>
      </c>
      <c r="P11" s="65">
        <f>VLOOKUP($A11,'Return Data'!$B$7:$R$2700,15,0)</f>
        <v>9.0817999999999994</v>
      </c>
      <c r="Q11" s="66">
        <f t="shared" si="6"/>
        <v>4</v>
      </c>
      <c r="R11" s="65">
        <f>VLOOKUP($A11,'Return Data'!$B$7:$R$2700,16,0)</f>
        <v>20.218499999999999</v>
      </c>
      <c r="S11" s="67">
        <f t="shared" si="7"/>
        <v>1</v>
      </c>
    </row>
    <row r="12" spans="1:20" x14ac:dyDescent="0.3">
      <c r="A12" s="63" t="s">
        <v>1288</v>
      </c>
      <c r="B12" s="64">
        <f>VLOOKUP($A12,'Return Data'!$B$7:$R$2700,3,0)</f>
        <v>44158</v>
      </c>
      <c r="C12" s="65">
        <f>VLOOKUP($A12,'Return Data'!$B$7:$R$2700,4,0)</f>
        <v>48.733199999999997</v>
      </c>
      <c r="D12" s="65">
        <f>VLOOKUP($A12,'Return Data'!$B$7:$R$2700,10,0)</f>
        <v>6.7662000000000004</v>
      </c>
      <c r="E12" s="66">
        <f t="shared" si="0"/>
        <v>5</v>
      </c>
      <c r="F12" s="65">
        <f>VLOOKUP($A12,'Return Data'!$B$7:$R$2700,11,0)</f>
        <v>42.212400000000002</v>
      </c>
      <c r="G12" s="66">
        <f t="shared" si="1"/>
        <v>1</v>
      </c>
      <c r="H12" s="65">
        <f>VLOOKUP($A12,'Return Data'!$B$7:$R$2700,12,0)</f>
        <v>17.413799999999998</v>
      </c>
      <c r="I12" s="66">
        <f t="shared" si="2"/>
        <v>1</v>
      </c>
      <c r="J12" s="65">
        <f>VLOOKUP($A12,'Return Data'!$B$7:$R$2700,13,0)</f>
        <v>20.131</v>
      </c>
      <c r="K12" s="66">
        <f t="shared" si="3"/>
        <v>1</v>
      </c>
      <c r="L12" s="65">
        <f>VLOOKUP($A12,'Return Data'!$B$7:$R$2700,17,0)</f>
        <v>16.566500000000001</v>
      </c>
      <c r="M12" s="66">
        <f t="shared" si="4"/>
        <v>1</v>
      </c>
      <c r="N12" s="65">
        <f>VLOOKUP($A12,'Return Data'!$B$7:$R$2700,14,0)</f>
        <v>11.8941</v>
      </c>
      <c r="O12" s="66">
        <f t="shared" si="5"/>
        <v>1</v>
      </c>
      <c r="P12" s="65">
        <f>VLOOKUP($A12,'Return Data'!$B$7:$R$2700,15,0)</f>
        <v>10.3102</v>
      </c>
      <c r="Q12" s="66">
        <f t="shared" si="6"/>
        <v>1</v>
      </c>
      <c r="R12" s="65">
        <f>VLOOKUP($A12,'Return Data'!$B$7:$R$2700,16,0)</f>
        <v>8.3744999999999994</v>
      </c>
      <c r="S12" s="67">
        <f t="shared" si="7"/>
        <v>7</v>
      </c>
    </row>
    <row r="13" spans="1:20" x14ac:dyDescent="0.3">
      <c r="A13" s="63" t="s">
        <v>1699</v>
      </c>
      <c r="B13" s="64">
        <f>VLOOKUP($A13,'Return Data'!$B$7:$R$2700,3,0)</f>
        <v>44158</v>
      </c>
      <c r="C13" s="65">
        <f>VLOOKUP($A13,'Return Data'!$B$7:$R$2700,4,0)</f>
        <v>21.250499999999999</v>
      </c>
      <c r="D13" s="65">
        <f>VLOOKUP($A13,'Return Data'!$B$7:$R$2700,10,0)</f>
        <v>14.7956</v>
      </c>
      <c r="E13" s="66">
        <f t="shared" si="0"/>
        <v>1</v>
      </c>
      <c r="F13" s="65">
        <f>VLOOKUP($A13,'Return Data'!$B$7:$R$2700,11,0)</f>
        <v>30.050999999999998</v>
      </c>
      <c r="G13" s="66">
        <f t="shared" si="1"/>
        <v>3</v>
      </c>
      <c r="H13" s="65">
        <f>VLOOKUP($A13,'Return Data'!$B$7:$R$2700,12,0)</f>
        <v>12.638999999999999</v>
      </c>
      <c r="I13" s="66">
        <f t="shared" si="2"/>
        <v>2</v>
      </c>
      <c r="J13" s="65">
        <f>VLOOKUP($A13,'Return Data'!$B$7:$R$2700,13,0)</f>
        <v>11.765000000000001</v>
      </c>
      <c r="K13" s="66">
        <f t="shared" si="3"/>
        <v>4</v>
      </c>
      <c r="L13" s="65">
        <f>VLOOKUP($A13,'Return Data'!$B$7:$R$2700,17,0)</f>
        <v>9.8958999999999993</v>
      </c>
      <c r="M13" s="66">
        <f t="shared" si="4"/>
        <v>5</v>
      </c>
      <c r="N13" s="65">
        <f>VLOOKUP($A13,'Return Data'!$B$7:$R$2700,14,0)</f>
        <v>7.7409999999999997</v>
      </c>
      <c r="O13" s="66">
        <f t="shared" si="5"/>
        <v>3</v>
      </c>
      <c r="P13" s="65">
        <f>VLOOKUP($A13,'Return Data'!$B$7:$R$2700,15,0)</f>
        <v>9.1708999999999996</v>
      </c>
      <c r="Q13" s="66">
        <f t="shared" si="6"/>
        <v>3</v>
      </c>
      <c r="R13" s="65">
        <f>VLOOKUP($A13,'Return Data'!$B$7:$R$2700,16,0)</f>
        <v>9.3559999999999999</v>
      </c>
      <c r="S13" s="67">
        <f t="shared" si="7"/>
        <v>4</v>
      </c>
    </row>
    <row r="14" spans="1:20" x14ac:dyDescent="0.3">
      <c r="A14" s="63" t="s">
        <v>1291</v>
      </c>
      <c r="B14" s="64">
        <f>VLOOKUP($A14,'Return Data'!$B$7:$R$2700,3,0)</f>
        <v>44158</v>
      </c>
      <c r="C14" s="65">
        <f>VLOOKUP($A14,'Return Data'!$B$7:$R$2700,4,0)</f>
        <v>31.6309</v>
      </c>
      <c r="D14" s="65">
        <f>VLOOKUP($A14,'Return Data'!$B$7:$R$2700,10,0)</f>
        <v>2.6764000000000001</v>
      </c>
      <c r="E14" s="66">
        <f t="shared" si="0"/>
        <v>8</v>
      </c>
      <c r="F14" s="65">
        <f>VLOOKUP($A14,'Return Data'!$B$7:$R$2700,11,0)</f>
        <v>13.521699999999999</v>
      </c>
      <c r="G14" s="66">
        <f t="shared" si="1"/>
        <v>9</v>
      </c>
      <c r="H14" s="65">
        <f>VLOOKUP($A14,'Return Data'!$B$7:$R$2700,12,0)</f>
        <v>7.2445000000000004</v>
      </c>
      <c r="I14" s="66">
        <f t="shared" si="2"/>
        <v>5</v>
      </c>
      <c r="J14" s="65">
        <f>VLOOKUP($A14,'Return Data'!$B$7:$R$2700,13,0)</f>
        <v>10.715999999999999</v>
      </c>
      <c r="K14" s="66">
        <f t="shared" si="3"/>
        <v>5</v>
      </c>
      <c r="L14" s="65">
        <f>VLOOKUP($A14,'Return Data'!$B$7:$R$2700,17,0)</f>
        <v>11.2521</v>
      </c>
      <c r="M14" s="66">
        <f t="shared" si="4"/>
        <v>4</v>
      </c>
      <c r="N14" s="65">
        <f>VLOOKUP($A14,'Return Data'!$B$7:$R$2700,14,0)</f>
        <v>7.3902000000000001</v>
      </c>
      <c r="O14" s="66">
        <f t="shared" si="5"/>
        <v>4</v>
      </c>
      <c r="P14" s="65">
        <f>VLOOKUP($A14,'Return Data'!$B$7:$R$2700,15,0)</f>
        <v>8.282</v>
      </c>
      <c r="Q14" s="66">
        <f t="shared" si="6"/>
        <v>5</v>
      </c>
      <c r="R14" s="65">
        <f>VLOOKUP($A14,'Return Data'!$B$7:$R$2700,16,0)</f>
        <v>7.9839000000000002</v>
      </c>
      <c r="S14" s="67">
        <f t="shared" si="7"/>
        <v>8</v>
      </c>
    </row>
    <row r="15" spans="1:20" x14ac:dyDescent="0.3">
      <c r="A15" s="63" t="s">
        <v>1293</v>
      </c>
      <c r="B15" s="64">
        <f>VLOOKUP($A15,'Return Data'!$B$7:$R$2700,3,0)</f>
        <v>44158</v>
      </c>
      <c r="C15" s="65">
        <f>VLOOKUP($A15,'Return Data'!$B$7:$R$2700,4,0)</f>
        <v>11.762499999999999</v>
      </c>
      <c r="D15" s="65">
        <f>VLOOKUP($A15,'Return Data'!$B$7:$R$2700,10,0)</f>
        <v>7.5842000000000001</v>
      </c>
      <c r="E15" s="66">
        <f t="shared" si="0"/>
        <v>4</v>
      </c>
      <c r="F15" s="65">
        <f>VLOOKUP($A15,'Return Data'!$B$7:$R$2700,11,0)</f>
        <v>25.186199999999999</v>
      </c>
      <c r="G15" s="66">
        <f t="shared" ref="G15" si="8">RANK(F15,F$8:F$16,0)</f>
        <v>6</v>
      </c>
      <c r="H15" s="65"/>
      <c r="I15" s="66"/>
      <c r="J15" s="65"/>
      <c r="K15" s="66"/>
      <c r="L15" s="65"/>
      <c r="M15" s="66"/>
      <c r="N15" s="65"/>
      <c r="O15" s="66"/>
      <c r="P15" s="65"/>
      <c r="Q15" s="66"/>
      <c r="R15" s="65">
        <f>VLOOKUP($A15,'Return Data'!$B$7:$R$2700,16,0)</f>
        <v>17.625</v>
      </c>
      <c r="S15" s="67">
        <f t="shared" si="7"/>
        <v>2</v>
      </c>
    </row>
    <row r="16" spans="1:20" x14ac:dyDescent="0.3">
      <c r="A16" s="63" t="s">
        <v>1295</v>
      </c>
      <c r="B16" s="64">
        <f>VLOOKUP($A16,'Return Data'!$B$7:$R$2700,3,0)</f>
        <v>44158</v>
      </c>
      <c r="C16" s="65">
        <f>VLOOKUP($A16,'Return Data'!$B$7:$R$2700,4,0)</f>
        <v>38.008699999999997</v>
      </c>
      <c r="D16" s="65">
        <f>VLOOKUP($A16,'Return Data'!$B$7:$R$2700,10,0)</f>
        <v>4.7845000000000004</v>
      </c>
      <c r="E16" s="66">
        <f t="shared" si="0"/>
        <v>7</v>
      </c>
      <c r="F16" s="65">
        <f>VLOOKUP($A16,'Return Data'!$B$7:$R$2700,11,0)</f>
        <v>24.867999999999999</v>
      </c>
      <c r="G16" s="66">
        <f>RANK(F16,F$8:F$16,0)</f>
        <v>7</v>
      </c>
      <c r="H16" s="65">
        <f>VLOOKUP($A16,'Return Data'!$B$7:$R$2700,12,0)</f>
        <v>6.9143999999999997</v>
      </c>
      <c r="I16" s="66">
        <f>RANK(H16,H$8:H$16,0)</f>
        <v>6</v>
      </c>
      <c r="J16" s="65">
        <f>VLOOKUP($A16,'Return Data'!$B$7:$R$2700,13,0)</f>
        <v>9.8406000000000002</v>
      </c>
      <c r="K16" s="66">
        <f>RANK(J16,J$8:J$16,0)</f>
        <v>6</v>
      </c>
      <c r="L16" s="65">
        <f>VLOOKUP($A16,'Return Data'!$B$7:$R$2700,17,0)</f>
        <v>7.3945999999999996</v>
      </c>
      <c r="M16" s="66">
        <f>RANK(L16,L$8:L$16,0)</f>
        <v>7</v>
      </c>
      <c r="N16" s="65">
        <f>VLOOKUP($A16,'Return Data'!$B$7:$R$2700,14,0)</f>
        <v>4.4268000000000001</v>
      </c>
      <c r="O16" s="66">
        <f>RANK(N16,N$8:N$16,0)</f>
        <v>7</v>
      </c>
      <c r="P16" s="65">
        <f>VLOOKUP($A16,'Return Data'!$B$7:$R$2700,15,0)</f>
        <v>7.2095000000000002</v>
      </c>
      <c r="Q16" s="66">
        <f>RANK(P16,P$8:P$16,0)</f>
        <v>7</v>
      </c>
      <c r="R16" s="65">
        <f>VLOOKUP($A16,'Return Data'!$B$7:$R$2700,16,0)</f>
        <v>11.829499999999999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6.9409333333333336</v>
      </c>
      <c r="E18" s="74"/>
      <c r="F18" s="75">
        <f>AVERAGE(F8:F16)</f>
        <v>27.103744444444445</v>
      </c>
      <c r="G18" s="74"/>
      <c r="H18" s="75">
        <f>AVERAGE(H8:H16)</f>
        <v>8.4472249999999995</v>
      </c>
      <c r="I18" s="74"/>
      <c r="J18" s="75">
        <f>AVERAGE(J8:J16)</f>
        <v>11.708349999999999</v>
      </c>
      <c r="K18" s="74"/>
      <c r="L18" s="75">
        <f>AVERAGE(L8:L16)</f>
        <v>10.857324999999999</v>
      </c>
      <c r="M18" s="74"/>
      <c r="N18" s="75">
        <f>AVERAGE(N8:N16)</f>
        <v>7.2022124999999999</v>
      </c>
      <c r="O18" s="74"/>
      <c r="P18" s="75">
        <f>AVERAGE(P8:P16)</f>
        <v>8.693950000000001</v>
      </c>
      <c r="Q18" s="74"/>
      <c r="R18" s="75">
        <f>AVERAGE(R8:R16)</f>
        <v>11.231122222222222</v>
      </c>
      <c r="S18" s="76"/>
    </row>
    <row r="19" spans="1:19" x14ac:dyDescent="0.3">
      <c r="A19" s="73" t="s">
        <v>28</v>
      </c>
      <c r="B19" s="74"/>
      <c r="C19" s="74"/>
      <c r="D19" s="75">
        <f>MIN(D8:D16)</f>
        <v>1.097</v>
      </c>
      <c r="E19" s="74"/>
      <c r="F19" s="75">
        <f>MIN(F8:F16)</f>
        <v>13.521699999999999</v>
      </c>
      <c r="G19" s="74"/>
      <c r="H19" s="75">
        <f>MIN(H8:H16)</f>
        <v>2.3894000000000002</v>
      </c>
      <c r="I19" s="74"/>
      <c r="J19" s="75">
        <f>MIN(J8:J16)</f>
        <v>2.7303999999999999</v>
      </c>
      <c r="K19" s="74"/>
      <c r="L19" s="75">
        <f>MIN(L8:L16)</f>
        <v>4.9595000000000002</v>
      </c>
      <c r="M19" s="74"/>
      <c r="N19" s="75">
        <f>MIN(N8:N16)</f>
        <v>2.5196999999999998</v>
      </c>
      <c r="O19" s="74"/>
      <c r="P19" s="75">
        <f>MIN(P8:P16)</f>
        <v>7.1425999999999998</v>
      </c>
      <c r="Q19" s="74"/>
      <c r="R19" s="75">
        <f>MIN(R8:R16)</f>
        <v>7.6833999999999998</v>
      </c>
      <c r="S19" s="76"/>
    </row>
    <row r="20" spans="1:19" ht="15" thickBot="1" x14ac:dyDescent="0.35">
      <c r="A20" s="77" t="s">
        <v>29</v>
      </c>
      <c r="B20" s="78"/>
      <c r="C20" s="78"/>
      <c r="D20" s="79">
        <f>MAX(D8:D16)</f>
        <v>14.7956</v>
      </c>
      <c r="E20" s="78"/>
      <c r="F20" s="79">
        <f>MAX(F8:F16)</f>
        <v>42.212400000000002</v>
      </c>
      <c r="G20" s="78"/>
      <c r="H20" s="79">
        <f>MAX(H8:H16)</f>
        <v>17.413799999999998</v>
      </c>
      <c r="I20" s="78"/>
      <c r="J20" s="79">
        <f>MAX(J8:J16)</f>
        <v>20.131</v>
      </c>
      <c r="K20" s="78"/>
      <c r="L20" s="79">
        <f>MAX(L8:L16)</f>
        <v>16.566500000000001</v>
      </c>
      <c r="M20" s="78"/>
      <c r="N20" s="79">
        <f>MAX(N8:N16)</f>
        <v>11.8941</v>
      </c>
      <c r="O20" s="78"/>
      <c r="P20" s="79">
        <f>MAX(P8:P16)</f>
        <v>10.3102</v>
      </c>
      <c r="Q20" s="78"/>
      <c r="R20" s="79">
        <f>MAX(R8:R16)</f>
        <v>20.218499999999999</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44158</v>
      </c>
      <c r="C8" s="65">
        <f>VLOOKUP($A8,'Return Data'!$B$7:$R$2700,4,0)</f>
        <v>66.180000000000007</v>
      </c>
      <c r="D8" s="65">
        <f>VLOOKUP($A8,'Return Data'!$B$7:$R$2700,10,0)</f>
        <v>9.6058000000000003</v>
      </c>
      <c r="E8" s="66">
        <f t="shared" ref="E8:E17" si="0">RANK(D8,D$8:D$17,0)</f>
        <v>1</v>
      </c>
      <c r="F8" s="65">
        <f>VLOOKUP($A8,'Return Data'!$B$7:$R$2700,11,0)</f>
        <v>31.335599999999999</v>
      </c>
      <c r="G8" s="66">
        <f t="shared" ref="G8:G14" si="1">RANK(F8,F$8:F$17,0)</f>
        <v>1</v>
      </c>
      <c r="H8" s="65">
        <f>VLOOKUP($A8,'Return Data'!$B$7:$R$2700,12,0)</f>
        <v>10.9472</v>
      </c>
      <c r="I8" s="66">
        <f t="shared" ref="I8:I14" si="2">RANK(H8,H$8:H$17,0)</f>
        <v>3</v>
      </c>
      <c r="J8" s="65">
        <f>VLOOKUP($A8,'Return Data'!$B$7:$R$2700,13,0)</f>
        <v>13.147500000000001</v>
      </c>
      <c r="K8" s="66">
        <f>RANK(J8,J$8:J$17,0)</f>
        <v>2</v>
      </c>
      <c r="L8" s="65">
        <f>VLOOKUP($A8,'Return Data'!$B$7:$R$2700,17,0)</f>
        <v>11.605499999999999</v>
      </c>
      <c r="M8" s="66">
        <f>RANK(L8,L$8:L$17,0)</f>
        <v>3</v>
      </c>
      <c r="N8" s="65">
        <f>VLOOKUP($A8,'Return Data'!$B$7:$R$2700,14,0)</f>
        <v>8.0649999999999995</v>
      </c>
      <c r="O8" s="66">
        <f>RANK(N8,N$8:N$17,0)</f>
        <v>3</v>
      </c>
      <c r="P8" s="65">
        <f>VLOOKUP($A8,'Return Data'!$B$7:$R$2700,15,0)</f>
        <v>11.9161</v>
      </c>
      <c r="Q8" s="66">
        <f>RANK(P8,P$8:P$17,0)</f>
        <v>1</v>
      </c>
      <c r="R8" s="65">
        <f>VLOOKUP($A8,'Return Data'!$B$7:$R$2700,16,0)</f>
        <v>11.827</v>
      </c>
      <c r="S8" s="67">
        <f t="shared" ref="S8:S17" si="3">RANK(R8,R$8:R$17,0)</f>
        <v>5</v>
      </c>
    </row>
    <row r="9" spans="1:20" x14ac:dyDescent="0.3">
      <c r="A9" s="63" t="s">
        <v>556</v>
      </c>
      <c r="B9" s="64">
        <f>VLOOKUP($A9,'Return Data'!$B$7:$R$2700,3,0)</f>
        <v>44158</v>
      </c>
      <c r="C9" s="65">
        <f>VLOOKUP($A9,'Return Data'!$B$7:$R$2700,4,0)</f>
        <v>209.137</v>
      </c>
      <c r="D9" s="65">
        <f>VLOOKUP($A9,'Return Data'!$B$7:$R$2700,10,0)</f>
        <v>6.2262000000000004</v>
      </c>
      <c r="E9" s="66">
        <f t="shared" si="0"/>
        <v>5</v>
      </c>
      <c r="F9" s="65">
        <f>VLOOKUP($A9,'Return Data'!$B$7:$R$2700,11,0)</f>
        <v>30.925799999999999</v>
      </c>
      <c r="G9" s="66">
        <f t="shared" si="1"/>
        <v>3</v>
      </c>
      <c r="H9" s="65">
        <f>VLOOKUP($A9,'Return Data'!$B$7:$R$2700,12,0)</f>
        <v>0.22239999999999999</v>
      </c>
      <c r="I9" s="66">
        <f t="shared" si="2"/>
        <v>8</v>
      </c>
      <c r="J9" s="65">
        <f>VLOOKUP($A9,'Return Data'!$B$7:$R$2700,13,0)</f>
        <v>0.24299999999999999</v>
      </c>
      <c r="K9" s="66">
        <f>RANK(J9,J$8:J$17,0)</f>
        <v>8</v>
      </c>
      <c r="L9" s="65">
        <f>VLOOKUP($A9,'Return Data'!$B$7:$R$2700,17,0)</f>
        <v>4.9043000000000001</v>
      </c>
      <c r="M9" s="66">
        <f>RANK(L9,L$8:L$17,0)</f>
        <v>7</v>
      </c>
      <c r="N9" s="65">
        <f>VLOOKUP($A9,'Return Data'!$B$7:$R$2700,14,0)</f>
        <v>1.7002999999999999</v>
      </c>
      <c r="O9" s="66">
        <f>RANK(N9,N$8:N$17,0)</f>
        <v>5</v>
      </c>
      <c r="P9" s="65">
        <f>VLOOKUP($A9,'Return Data'!$B$7:$R$2700,15,0)</f>
        <v>8.4693000000000005</v>
      </c>
      <c r="Q9" s="66">
        <f>RANK(P9,P$8:P$17,0)</f>
        <v>4</v>
      </c>
      <c r="R9" s="65">
        <f>VLOOKUP($A9,'Return Data'!$B$7:$R$2700,16,0)</f>
        <v>11.409700000000001</v>
      </c>
      <c r="S9" s="67">
        <f t="shared" si="3"/>
        <v>7</v>
      </c>
    </row>
    <row r="10" spans="1:20" x14ac:dyDescent="0.3">
      <c r="A10" s="63" t="s">
        <v>558</v>
      </c>
      <c r="B10" s="64">
        <f>VLOOKUP($A10,'Return Data'!$B$7:$R$2700,3,0)</f>
        <v>44158</v>
      </c>
      <c r="C10" s="65">
        <f>VLOOKUP($A10,'Return Data'!$B$7:$R$2700,4,0)</f>
        <v>44.3</v>
      </c>
      <c r="D10" s="65">
        <f>VLOOKUP($A10,'Return Data'!$B$7:$R$2700,10,0)</f>
        <v>7.1082999999999998</v>
      </c>
      <c r="E10" s="66">
        <f t="shared" si="0"/>
        <v>3</v>
      </c>
      <c r="F10" s="65">
        <f>VLOOKUP($A10,'Return Data'!$B$7:$R$2700,11,0)</f>
        <v>27.4453</v>
      </c>
      <c r="G10" s="66">
        <f t="shared" si="1"/>
        <v>5</v>
      </c>
      <c r="H10" s="65">
        <f>VLOOKUP($A10,'Return Data'!$B$7:$R$2700,12,0)</f>
        <v>6.9531999999999998</v>
      </c>
      <c r="I10" s="66">
        <f t="shared" si="2"/>
        <v>6</v>
      </c>
      <c r="J10" s="65">
        <f>VLOOKUP($A10,'Return Data'!$B$7:$R$2700,13,0)</f>
        <v>9.6806000000000001</v>
      </c>
      <c r="K10" s="66">
        <f>RANK(J10,J$8:J$17,0)</f>
        <v>6</v>
      </c>
      <c r="L10" s="65">
        <f>VLOOKUP($A10,'Return Data'!$B$7:$R$2700,17,0)</f>
        <v>11.052899999999999</v>
      </c>
      <c r="M10" s="66">
        <f>RANK(L10,L$8:L$17,0)</f>
        <v>4</v>
      </c>
      <c r="N10" s="65">
        <f>VLOOKUP($A10,'Return Data'!$B$7:$R$2700,14,0)</f>
        <v>8.2769999999999992</v>
      </c>
      <c r="O10" s="66">
        <f>RANK(N10,N$8:N$17,0)</f>
        <v>2</v>
      </c>
      <c r="P10" s="65">
        <f>VLOOKUP($A10,'Return Data'!$B$7:$R$2700,15,0)</f>
        <v>10.488</v>
      </c>
      <c r="Q10" s="66">
        <f>RANK(P10,P$8:P$17,0)</f>
        <v>2</v>
      </c>
      <c r="R10" s="65">
        <f>VLOOKUP($A10,'Return Data'!$B$7:$R$2700,16,0)</f>
        <v>12.6501</v>
      </c>
      <c r="S10" s="67">
        <f t="shared" si="3"/>
        <v>2</v>
      </c>
    </row>
    <row r="11" spans="1:20" x14ac:dyDescent="0.3">
      <c r="A11" s="63" t="s">
        <v>559</v>
      </c>
      <c r="B11" s="64">
        <f>VLOOKUP($A11,'Return Data'!$B$7:$R$2700,3,0)</f>
        <v>44158</v>
      </c>
      <c r="C11" s="65">
        <f>VLOOKUP($A11,'Return Data'!$B$7:$R$2700,4,0)</f>
        <v>8.9590999999999994</v>
      </c>
      <c r="D11" s="65">
        <f>VLOOKUP($A11,'Return Data'!$B$7:$R$2700,10,0)</f>
        <v>3.2</v>
      </c>
      <c r="E11" s="66">
        <f t="shared" si="0"/>
        <v>10</v>
      </c>
      <c r="F11" s="65">
        <f>VLOOKUP($A11,'Return Data'!$B$7:$R$2700,11,0)</f>
        <v>11.047599999999999</v>
      </c>
      <c r="G11" s="66">
        <f t="shared" si="1"/>
        <v>10</v>
      </c>
      <c r="H11" s="65">
        <f>VLOOKUP($A11,'Return Data'!$B$7:$R$2700,12,0)</f>
        <v>-12.7363</v>
      </c>
      <c r="I11" s="66">
        <f t="shared" si="2"/>
        <v>9</v>
      </c>
      <c r="J11" s="65"/>
      <c r="K11" s="66"/>
      <c r="L11" s="65"/>
      <c r="M11" s="66"/>
      <c r="N11" s="65"/>
      <c r="O11" s="66"/>
      <c r="P11" s="65"/>
      <c r="Q11" s="66"/>
      <c r="R11" s="65">
        <f>VLOOKUP($A11,'Return Data'!$B$7:$R$2700,16,0)</f>
        <v>-10.409000000000001</v>
      </c>
      <c r="S11" s="67">
        <f t="shared" si="3"/>
        <v>10</v>
      </c>
    </row>
    <row r="12" spans="1:20" x14ac:dyDescent="0.3">
      <c r="A12" s="63" t="s">
        <v>561</v>
      </c>
      <c r="B12" s="64">
        <f>VLOOKUP($A12,'Return Data'!$B$7:$R$2700,3,0)</f>
        <v>44158</v>
      </c>
      <c r="C12" s="65">
        <f>VLOOKUP($A12,'Return Data'!$B$7:$R$2700,4,0)</f>
        <v>12.643000000000001</v>
      </c>
      <c r="D12" s="65">
        <f>VLOOKUP($A12,'Return Data'!$B$7:$R$2700,10,0)</f>
        <v>6.0209999999999999</v>
      </c>
      <c r="E12" s="66">
        <f t="shared" si="0"/>
        <v>7</v>
      </c>
      <c r="F12" s="65">
        <f>VLOOKUP($A12,'Return Data'!$B$7:$R$2700,11,0)</f>
        <v>27.591100000000001</v>
      </c>
      <c r="G12" s="66">
        <f t="shared" si="1"/>
        <v>4</v>
      </c>
      <c r="H12" s="65">
        <f>VLOOKUP($A12,'Return Data'!$B$7:$R$2700,12,0)</f>
        <v>9.2456999999999994</v>
      </c>
      <c r="I12" s="66">
        <f t="shared" si="2"/>
        <v>5</v>
      </c>
      <c r="J12" s="65">
        <f>VLOOKUP($A12,'Return Data'!$B$7:$R$2700,13,0)</f>
        <v>12.3123</v>
      </c>
      <c r="K12" s="66">
        <f>RANK(J12,J$8:J$17,0)</f>
        <v>4</v>
      </c>
      <c r="L12" s="65">
        <f>VLOOKUP($A12,'Return Data'!$B$7:$R$2700,17,0)</f>
        <v>13.1752</v>
      </c>
      <c r="M12" s="66">
        <f>RANK(L12,L$8:L$17,0)</f>
        <v>2</v>
      </c>
      <c r="N12" s="65"/>
      <c r="O12" s="66"/>
      <c r="P12" s="65"/>
      <c r="Q12" s="66"/>
      <c r="R12" s="65">
        <f>VLOOKUP($A12,'Return Data'!$B$7:$R$2700,16,0)</f>
        <v>10.634499999999999</v>
      </c>
      <c r="S12" s="67">
        <f t="shared" si="3"/>
        <v>9</v>
      </c>
    </row>
    <row r="13" spans="1:20" x14ac:dyDescent="0.3">
      <c r="A13" s="63" t="s">
        <v>563</v>
      </c>
      <c r="B13" s="64">
        <f>VLOOKUP($A13,'Return Data'!$B$7:$R$2700,3,0)</f>
        <v>44158</v>
      </c>
      <c r="C13" s="65">
        <f>VLOOKUP($A13,'Return Data'!$B$7:$R$2700,4,0)</f>
        <v>30.146999999999998</v>
      </c>
      <c r="D13" s="65">
        <f>VLOOKUP($A13,'Return Data'!$B$7:$R$2700,10,0)</f>
        <v>3.3104</v>
      </c>
      <c r="E13" s="66">
        <f t="shared" si="0"/>
        <v>9</v>
      </c>
      <c r="F13" s="65">
        <f>VLOOKUP($A13,'Return Data'!$B$7:$R$2700,11,0)</f>
        <v>17.633099999999999</v>
      </c>
      <c r="G13" s="66">
        <f t="shared" si="1"/>
        <v>9</v>
      </c>
      <c r="H13" s="65">
        <f>VLOOKUP($A13,'Return Data'!$B$7:$R$2700,12,0)</f>
        <v>9.9452999999999996</v>
      </c>
      <c r="I13" s="66">
        <f t="shared" si="2"/>
        <v>4</v>
      </c>
      <c r="J13" s="65">
        <f>VLOOKUP($A13,'Return Data'!$B$7:$R$2700,13,0)</f>
        <v>11.9292</v>
      </c>
      <c r="K13" s="66">
        <f>RANK(J13,J$8:J$17,0)</f>
        <v>5</v>
      </c>
      <c r="L13" s="65">
        <f>VLOOKUP($A13,'Return Data'!$B$7:$R$2700,17,0)</f>
        <v>10.711399999999999</v>
      </c>
      <c r="M13" s="66">
        <f>RANK(L13,L$8:L$17,0)</f>
        <v>5</v>
      </c>
      <c r="N13" s="65">
        <f>VLOOKUP($A13,'Return Data'!$B$7:$R$2700,14,0)</f>
        <v>8.4267000000000003</v>
      </c>
      <c r="O13" s="66">
        <f>RANK(N13,N$8:N$17,0)</f>
        <v>1</v>
      </c>
      <c r="P13" s="65">
        <f>VLOOKUP($A13,'Return Data'!$B$7:$R$2700,15,0)</f>
        <v>8.2029999999999994</v>
      </c>
      <c r="Q13" s="66">
        <f>RANK(P13,P$8:P$17,0)</f>
        <v>5</v>
      </c>
      <c r="R13" s="65">
        <f>VLOOKUP($A13,'Return Data'!$B$7:$R$2700,16,0)</f>
        <v>12.3367</v>
      </c>
      <c r="S13" s="67">
        <f t="shared" si="3"/>
        <v>3</v>
      </c>
    </row>
    <row r="14" spans="1:20" x14ac:dyDescent="0.3">
      <c r="A14" s="63" t="s">
        <v>566</v>
      </c>
      <c r="B14" s="64">
        <f>VLOOKUP($A14,'Return Data'!$B$7:$R$2700,3,0)</f>
        <v>44158</v>
      </c>
      <c r="C14" s="65">
        <f>VLOOKUP($A14,'Return Data'!$B$7:$R$2700,4,0)</f>
        <v>105.9435</v>
      </c>
      <c r="D14" s="65">
        <f>VLOOKUP($A14,'Return Data'!$B$7:$R$2700,10,0)</f>
        <v>5.9324000000000003</v>
      </c>
      <c r="E14" s="66">
        <f t="shared" si="0"/>
        <v>8</v>
      </c>
      <c r="F14" s="65">
        <f>VLOOKUP($A14,'Return Data'!$B$7:$R$2700,11,0)</f>
        <v>23.573499999999999</v>
      </c>
      <c r="G14" s="66">
        <f t="shared" si="1"/>
        <v>6</v>
      </c>
      <c r="H14" s="65">
        <f>VLOOKUP($A14,'Return Data'!$B$7:$R$2700,12,0)</f>
        <v>4.2685000000000004</v>
      </c>
      <c r="I14" s="66">
        <f t="shared" si="2"/>
        <v>7</v>
      </c>
      <c r="J14" s="65">
        <f>VLOOKUP($A14,'Return Data'!$B$7:$R$2700,13,0)</f>
        <v>8.0228999999999999</v>
      </c>
      <c r="K14" s="66">
        <f>RANK(J14,J$8:J$17,0)</f>
        <v>7</v>
      </c>
      <c r="L14" s="65">
        <f>VLOOKUP($A14,'Return Data'!$B$7:$R$2700,17,0)</f>
        <v>9.3619000000000003</v>
      </c>
      <c r="M14" s="66">
        <f>RANK(L14,L$8:L$17,0)</f>
        <v>6</v>
      </c>
      <c r="N14" s="65">
        <f>VLOOKUP($A14,'Return Data'!$B$7:$R$2700,14,0)</f>
        <v>6.5335000000000001</v>
      </c>
      <c r="O14" s="66">
        <f>RANK(N14,N$8:N$17,0)</f>
        <v>4</v>
      </c>
      <c r="P14" s="65">
        <f>VLOOKUP($A14,'Return Data'!$B$7:$R$2700,15,0)</f>
        <v>9.9959000000000007</v>
      </c>
      <c r="Q14" s="66">
        <f>RANK(P14,P$8:P$17,0)</f>
        <v>3</v>
      </c>
      <c r="R14" s="65">
        <f>VLOOKUP($A14,'Return Data'!$B$7:$R$2700,16,0)</f>
        <v>11.448499999999999</v>
      </c>
      <c r="S14" s="67">
        <f t="shared" si="3"/>
        <v>6</v>
      </c>
    </row>
    <row r="15" spans="1:20" x14ac:dyDescent="0.3">
      <c r="A15" s="63" t="s">
        <v>567</v>
      </c>
      <c r="B15" s="64">
        <f>VLOOKUP($A15,'Return Data'!$B$7:$R$2700,3,0)</f>
        <v>44158</v>
      </c>
      <c r="C15" s="65">
        <f>VLOOKUP($A15,'Return Data'!$B$7:$R$2700,4,0)</f>
        <v>12.385400000000001</v>
      </c>
      <c r="D15" s="65">
        <f>VLOOKUP($A15,'Return Data'!$B$7:$R$2700,10,0)</f>
        <v>7.0576999999999996</v>
      </c>
      <c r="E15" s="66">
        <f t="shared" si="0"/>
        <v>4</v>
      </c>
      <c r="F15" s="65">
        <f>VLOOKUP($A15,'Return Data'!$B$7:$R$2700,11,0)</f>
        <v>21.411200000000001</v>
      </c>
      <c r="G15" s="66">
        <f t="shared" ref="G15" si="4">RANK(F15,F$8:F$17,0)</f>
        <v>8</v>
      </c>
      <c r="H15" s="65"/>
      <c r="I15" s="66"/>
      <c r="J15" s="65"/>
      <c r="K15" s="66"/>
      <c r="L15" s="65"/>
      <c r="M15" s="66"/>
      <c r="N15" s="65"/>
      <c r="O15" s="66"/>
      <c r="P15" s="65"/>
      <c r="Q15" s="66"/>
      <c r="R15" s="65">
        <f>VLOOKUP($A15,'Return Data'!$B$7:$R$2700,16,0)</f>
        <v>23.853999999999999</v>
      </c>
      <c r="S15" s="67">
        <f t="shared" si="3"/>
        <v>1</v>
      </c>
    </row>
    <row r="16" spans="1:20" x14ac:dyDescent="0.3">
      <c r="A16" s="63" t="s">
        <v>569</v>
      </c>
      <c r="B16" s="64">
        <f>VLOOKUP($A16,'Return Data'!$B$7:$R$2700,3,0)</f>
        <v>44158</v>
      </c>
      <c r="C16" s="65">
        <f>VLOOKUP($A16,'Return Data'!$B$7:$R$2700,4,0)</f>
        <v>12.333</v>
      </c>
      <c r="D16" s="65">
        <f>VLOOKUP($A16,'Return Data'!$B$7:$R$2700,10,0)</f>
        <v>6.0473999999999997</v>
      </c>
      <c r="E16" s="66">
        <f t="shared" si="0"/>
        <v>6</v>
      </c>
      <c r="F16" s="65">
        <f>VLOOKUP($A16,'Return Data'!$B$7:$R$2700,11,0)</f>
        <v>21.986899999999999</v>
      </c>
      <c r="G16" s="66">
        <f>RANK(F16,F$8:F$17,0)</f>
        <v>7</v>
      </c>
      <c r="H16" s="65">
        <f>VLOOKUP($A16,'Return Data'!$B$7:$R$2700,12,0)</f>
        <v>10.969099999999999</v>
      </c>
      <c r="I16" s="66">
        <f>RANK(H16,H$8:H$17,0)</f>
        <v>2</v>
      </c>
      <c r="J16" s="65">
        <f>VLOOKUP($A16,'Return Data'!$B$7:$R$2700,13,0)</f>
        <v>12.7248</v>
      </c>
      <c r="K16" s="66">
        <f>RANK(J16,J$8:J$17,0)</f>
        <v>3</v>
      </c>
      <c r="L16" s="65"/>
      <c r="M16" s="66"/>
      <c r="N16" s="65"/>
      <c r="O16" s="66"/>
      <c r="P16" s="65"/>
      <c r="Q16" s="66"/>
      <c r="R16" s="65">
        <f>VLOOKUP($A16,'Return Data'!$B$7:$R$2700,16,0)</f>
        <v>12.198</v>
      </c>
      <c r="S16" s="67">
        <f t="shared" si="3"/>
        <v>4</v>
      </c>
    </row>
    <row r="17" spans="1:19" x14ac:dyDescent="0.3">
      <c r="A17" s="63" t="s">
        <v>571</v>
      </c>
      <c r="B17" s="64">
        <f>VLOOKUP($A17,'Return Data'!$B$7:$R$2700,3,0)</f>
        <v>44158</v>
      </c>
      <c r="C17" s="65">
        <f>VLOOKUP($A17,'Return Data'!$B$7:$R$2700,4,0)</f>
        <v>13.42</v>
      </c>
      <c r="D17" s="65">
        <f>VLOOKUP($A17,'Return Data'!$B$7:$R$2700,10,0)</f>
        <v>9.0170999999999992</v>
      </c>
      <c r="E17" s="66">
        <f t="shared" si="0"/>
        <v>2</v>
      </c>
      <c r="F17" s="65">
        <f>VLOOKUP($A17,'Return Data'!$B$7:$R$2700,11,0)</f>
        <v>31.311199999999999</v>
      </c>
      <c r="G17" s="66">
        <f>RANK(F17,F$8:F$17,0)</f>
        <v>2</v>
      </c>
      <c r="H17" s="65">
        <f>VLOOKUP($A17,'Return Data'!$B$7:$R$2700,12,0)</f>
        <v>17.000900000000001</v>
      </c>
      <c r="I17" s="66">
        <f>RANK(H17,H$8:H$17,0)</f>
        <v>1</v>
      </c>
      <c r="J17" s="65">
        <f>VLOOKUP($A17,'Return Data'!$B$7:$R$2700,13,0)</f>
        <v>18.866299999999999</v>
      </c>
      <c r="K17" s="66">
        <f>RANK(J17,J$8:J$17,0)</f>
        <v>1</v>
      </c>
      <c r="L17" s="65">
        <f>VLOOKUP($A17,'Return Data'!$B$7:$R$2700,17,0)</f>
        <v>15.111499999999999</v>
      </c>
      <c r="M17" s="66">
        <f>RANK(L17,L$8:L$17,0)</f>
        <v>1</v>
      </c>
      <c r="N17" s="65"/>
      <c r="O17" s="66"/>
      <c r="P17" s="65"/>
      <c r="Q17" s="66"/>
      <c r="R17" s="65">
        <f>VLOOKUP($A17,'Return Data'!$B$7:$R$2700,16,0)</f>
        <v>10.6599</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6.3526299999999996</v>
      </c>
      <c r="E19" s="74"/>
      <c r="F19" s="75">
        <f>AVERAGE(F8:F17)</f>
        <v>24.426130000000001</v>
      </c>
      <c r="G19" s="74"/>
      <c r="H19" s="75">
        <f>AVERAGE(H8:H17)</f>
        <v>6.3128888888888888</v>
      </c>
      <c r="I19" s="74"/>
      <c r="J19" s="75">
        <f>AVERAGE(J8:J17)</f>
        <v>10.865824999999999</v>
      </c>
      <c r="K19" s="74"/>
      <c r="L19" s="75">
        <f>AVERAGE(L8:L17)</f>
        <v>10.846099999999998</v>
      </c>
      <c r="M19" s="74"/>
      <c r="N19" s="75">
        <f>AVERAGE(N8:N17)</f>
        <v>6.6004999999999994</v>
      </c>
      <c r="O19" s="74"/>
      <c r="P19" s="75">
        <f>AVERAGE(P8:P17)</f>
        <v>9.8144600000000004</v>
      </c>
      <c r="Q19" s="74"/>
      <c r="R19" s="75">
        <f>AVERAGE(R8:R17)</f>
        <v>10.66094</v>
      </c>
      <c r="S19" s="76"/>
    </row>
    <row r="20" spans="1:19" x14ac:dyDescent="0.3">
      <c r="A20" s="73" t="s">
        <v>28</v>
      </c>
      <c r="B20" s="74"/>
      <c r="C20" s="74"/>
      <c r="D20" s="75">
        <f>MIN(D8:D17)</f>
        <v>3.2</v>
      </c>
      <c r="E20" s="74"/>
      <c r="F20" s="75">
        <f>MIN(F8:F17)</f>
        <v>11.047599999999999</v>
      </c>
      <c r="G20" s="74"/>
      <c r="H20" s="75">
        <f>MIN(H8:H17)</f>
        <v>-12.7363</v>
      </c>
      <c r="I20" s="74"/>
      <c r="J20" s="75">
        <f>MIN(J8:J17)</f>
        <v>0.24299999999999999</v>
      </c>
      <c r="K20" s="74"/>
      <c r="L20" s="75">
        <f>MIN(L8:L17)</f>
        <v>4.9043000000000001</v>
      </c>
      <c r="M20" s="74"/>
      <c r="N20" s="75">
        <f>MIN(N8:N17)</f>
        <v>1.7002999999999999</v>
      </c>
      <c r="O20" s="74"/>
      <c r="P20" s="75">
        <f>MIN(P8:P17)</f>
        <v>8.2029999999999994</v>
      </c>
      <c r="Q20" s="74"/>
      <c r="R20" s="75">
        <f>MIN(R8:R17)</f>
        <v>-10.409000000000001</v>
      </c>
      <c r="S20" s="76"/>
    </row>
    <row r="21" spans="1:19" ht="15" thickBot="1" x14ac:dyDescent="0.35">
      <c r="A21" s="77" t="s">
        <v>29</v>
      </c>
      <c r="B21" s="78"/>
      <c r="C21" s="78"/>
      <c r="D21" s="79">
        <f>MAX(D8:D17)</f>
        <v>9.6058000000000003</v>
      </c>
      <c r="E21" s="78"/>
      <c r="F21" s="79">
        <f>MAX(F8:F17)</f>
        <v>31.335599999999999</v>
      </c>
      <c r="G21" s="78"/>
      <c r="H21" s="79">
        <f>MAX(H8:H17)</f>
        <v>17.000900000000001</v>
      </c>
      <c r="I21" s="78"/>
      <c r="J21" s="79">
        <f>MAX(J8:J17)</f>
        <v>18.866299999999999</v>
      </c>
      <c r="K21" s="78"/>
      <c r="L21" s="79">
        <f>MAX(L8:L17)</f>
        <v>15.111499999999999</v>
      </c>
      <c r="M21" s="78"/>
      <c r="N21" s="79">
        <f>MAX(N8:N17)</f>
        <v>8.4267000000000003</v>
      </c>
      <c r="O21" s="78"/>
      <c r="P21" s="79">
        <f>MAX(P8:P17)</f>
        <v>11.9161</v>
      </c>
      <c r="Q21" s="78"/>
      <c r="R21" s="79">
        <f>MAX(R8:R17)</f>
        <v>23.853999999999999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44158</v>
      </c>
      <c r="C8" s="65">
        <f>VLOOKUP($A8,'Return Data'!$B$7:$R$2700,4,0)</f>
        <v>61.61</v>
      </c>
      <c r="D8" s="65">
        <f>VLOOKUP($A8,'Return Data'!$B$7:$R$2700,10,0)</f>
        <v>9.2957000000000001</v>
      </c>
      <c r="E8" s="66">
        <f t="shared" ref="E8:E17" si="0">RANK(D8,D$8:D$17,0)</f>
        <v>1</v>
      </c>
      <c r="F8" s="65">
        <f>VLOOKUP($A8,'Return Data'!$B$7:$R$2700,11,0)</f>
        <v>30.585000000000001</v>
      </c>
      <c r="G8" s="66">
        <f t="shared" ref="G8:G14" si="1">RANK(F8,F$8:F$17,0)</f>
        <v>2</v>
      </c>
      <c r="H8" s="65">
        <f>VLOOKUP($A8,'Return Data'!$B$7:$R$2700,12,0)</f>
        <v>9.9982000000000006</v>
      </c>
      <c r="I8" s="66">
        <f t="shared" ref="I8:I14" si="2">RANK(H8,H$8:H$17,0)</f>
        <v>2</v>
      </c>
      <c r="J8" s="65">
        <f>VLOOKUP($A8,'Return Data'!$B$7:$R$2700,13,0)</f>
        <v>11.916399999999999</v>
      </c>
      <c r="K8" s="66">
        <f>RANK(J8,J$8:J$17,0)</f>
        <v>2</v>
      </c>
      <c r="L8" s="65">
        <f>VLOOKUP($A8,'Return Data'!$B$7:$R$2700,17,0)</f>
        <v>10.4345</v>
      </c>
      <c r="M8" s="66">
        <f>RANK(L8,L$8:L$17,0)</f>
        <v>3</v>
      </c>
      <c r="N8" s="65">
        <f>VLOOKUP($A8,'Return Data'!$B$7:$R$2700,14,0)</f>
        <v>6.8746999999999998</v>
      </c>
      <c r="O8" s="66">
        <f>RANK(N8,N$8:N$17,0)</f>
        <v>3</v>
      </c>
      <c r="P8" s="65">
        <f>VLOOKUP($A8,'Return Data'!$B$7:$R$2700,15,0)</f>
        <v>10.819800000000001</v>
      </c>
      <c r="Q8" s="66">
        <f>RANK(P8,P$8:P$17,0)</f>
        <v>1</v>
      </c>
      <c r="R8" s="65">
        <f>VLOOKUP($A8,'Return Data'!$B$7:$R$2700,16,0)</f>
        <v>9.2302</v>
      </c>
      <c r="S8" s="67">
        <f t="shared" ref="S8:S17" si="3">RANK(R8,R$8:R$17,0)</f>
        <v>9</v>
      </c>
    </row>
    <row r="9" spans="1:20" x14ac:dyDescent="0.3">
      <c r="A9" s="63" t="s">
        <v>555</v>
      </c>
      <c r="B9" s="64">
        <f>VLOOKUP($A9,'Return Data'!$B$7:$R$2700,3,0)</f>
        <v>44158</v>
      </c>
      <c r="C9" s="65">
        <f>VLOOKUP($A9,'Return Data'!$B$7:$R$2700,4,0)</f>
        <v>199.17099999999999</v>
      </c>
      <c r="D9" s="65">
        <f>VLOOKUP($A9,'Return Data'!$B$7:$R$2700,10,0)</f>
        <v>6.0683999999999996</v>
      </c>
      <c r="E9" s="66">
        <f t="shared" si="0"/>
        <v>5</v>
      </c>
      <c r="F9" s="65">
        <f>VLOOKUP($A9,'Return Data'!$B$7:$R$2700,11,0)</f>
        <v>30.554300000000001</v>
      </c>
      <c r="G9" s="66">
        <f t="shared" si="1"/>
        <v>3</v>
      </c>
      <c r="H9" s="65">
        <f>VLOOKUP($A9,'Return Data'!$B$7:$R$2700,12,0)</f>
        <v>-0.2114</v>
      </c>
      <c r="I9" s="66">
        <f t="shared" si="2"/>
        <v>8</v>
      </c>
      <c r="J9" s="65">
        <f>VLOOKUP($A9,'Return Data'!$B$7:$R$2700,13,0)</f>
        <v>-0.35470000000000002</v>
      </c>
      <c r="K9" s="66">
        <f>RANK(J9,J$8:J$17,0)</f>
        <v>8</v>
      </c>
      <c r="L9" s="65">
        <f>VLOOKUP($A9,'Return Data'!$B$7:$R$2700,17,0)</f>
        <v>4.2327000000000004</v>
      </c>
      <c r="M9" s="66">
        <f>RANK(L9,L$8:L$17,0)</f>
        <v>7</v>
      </c>
      <c r="N9" s="65">
        <f>VLOOKUP($A9,'Return Data'!$B$7:$R$2700,14,0)</f>
        <v>2.0583999999999998</v>
      </c>
      <c r="O9" s="66">
        <f>RANK(N9,N$8:N$17,0)</f>
        <v>5</v>
      </c>
      <c r="P9" s="65">
        <f>VLOOKUP($A9,'Return Data'!$B$7:$R$2700,15,0)</f>
        <v>8.8790999999999993</v>
      </c>
      <c r="Q9" s="66">
        <f>RANK(P9,P$8:P$17,0)</f>
        <v>4</v>
      </c>
      <c r="R9" s="65">
        <f>VLOOKUP($A9,'Return Data'!$B$7:$R$2700,16,0)</f>
        <v>15.951000000000001</v>
      </c>
      <c r="S9" s="67">
        <f t="shared" si="3"/>
        <v>2</v>
      </c>
    </row>
    <row r="10" spans="1:20" x14ac:dyDescent="0.3">
      <c r="A10" s="63" t="s">
        <v>557</v>
      </c>
      <c r="B10" s="64">
        <f>VLOOKUP($A10,'Return Data'!$B$7:$R$2700,3,0)</f>
        <v>44158</v>
      </c>
      <c r="C10" s="65">
        <f>VLOOKUP($A10,'Return Data'!$B$7:$R$2700,4,0)</f>
        <v>40.880000000000003</v>
      </c>
      <c r="D10" s="65">
        <f>VLOOKUP($A10,'Return Data'!$B$7:$R$2700,10,0)</f>
        <v>6.9596999999999998</v>
      </c>
      <c r="E10" s="66">
        <f t="shared" si="0"/>
        <v>3</v>
      </c>
      <c r="F10" s="65">
        <f>VLOOKUP($A10,'Return Data'!$B$7:$R$2700,11,0)</f>
        <v>27.0749</v>
      </c>
      <c r="G10" s="66">
        <f t="shared" si="1"/>
        <v>4</v>
      </c>
      <c r="H10" s="65">
        <f>VLOOKUP($A10,'Return Data'!$B$7:$R$2700,12,0)</f>
        <v>6.4583000000000004</v>
      </c>
      <c r="I10" s="66">
        <f t="shared" si="2"/>
        <v>6</v>
      </c>
      <c r="J10" s="65">
        <f>VLOOKUP($A10,'Return Data'!$B$7:$R$2700,13,0)</f>
        <v>9.0424000000000007</v>
      </c>
      <c r="K10" s="66">
        <f>RANK(J10,J$8:J$17,0)</f>
        <v>6</v>
      </c>
      <c r="L10" s="65">
        <f>VLOOKUP($A10,'Return Data'!$B$7:$R$2700,17,0)</f>
        <v>10.3878</v>
      </c>
      <c r="M10" s="66">
        <f>RANK(L10,L$8:L$17,0)</f>
        <v>4</v>
      </c>
      <c r="N10" s="65">
        <f>VLOOKUP($A10,'Return Data'!$B$7:$R$2700,14,0)</f>
        <v>7.4024999999999999</v>
      </c>
      <c r="O10" s="66">
        <f>RANK(N10,N$8:N$17,0)</f>
        <v>1</v>
      </c>
      <c r="P10" s="65">
        <f>VLOOKUP($A10,'Return Data'!$B$7:$R$2700,15,0)</f>
        <v>9.3449000000000009</v>
      </c>
      <c r="Q10" s="66">
        <f>RANK(P10,P$8:P$17,0)</f>
        <v>2</v>
      </c>
      <c r="R10" s="65">
        <f>VLOOKUP($A10,'Return Data'!$B$7:$R$2700,16,0)</f>
        <v>10.653</v>
      </c>
      <c r="S10" s="67">
        <f t="shared" si="3"/>
        <v>5</v>
      </c>
    </row>
    <row r="11" spans="1:20" x14ac:dyDescent="0.3">
      <c r="A11" s="63" t="s">
        <v>560</v>
      </c>
      <c r="B11" s="64">
        <f>VLOOKUP($A11,'Return Data'!$B$7:$R$2700,3,0)</f>
        <v>44158</v>
      </c>
      <c r="C11" s="65">
        <f>VLOOKUP($A11,'Return Data'!$B$7:$R$2700,4,0)</f>
        <v>8.7909000000000006</v>
      </c>
      <c r="D11" s="65">
        <f>VLOOKUP($A11,'Return Data'!$B$7:$R$2700,10,0)</f>
        <v>2.6459000000000001</v>
      </c>
      <c r="E11" s="66">
        <f t="shared" si="0"/>
        <v>10</v>
      </c>
      <c r="F11" s="65">
        <f>VLOOKUP($A11,'Return Data'!$B$7:$R$2700,11,0)</f>
        <v>9.8739000000000008</v>
      </c>
      <c r="G11" s="66">
        <f t="shared" si="1"/>
        <v>10</v>
      </c>
      <c r="H11" s="65">
        <f>VLOOKUP($A11,'Return Data'!$B$7:$R$2700,12,0)</f>
        <v>-14.1229</v>
      </c>
      <c r="I11" s="66">
        <f t="shared" si="2"/>
        <v>9</v>
      </c>
      <c r="J11" s="65"/>
      <c r="K11" s="66"/>
      <c r="L11" s="65"/>
      <c r="M11" s="66"/>
      <c r="N11" s="65"/>
      <c r="O11" s="66"/>
      <c r="P11" s="65"/>
      <c r="Q11" s="66"/>
      <c r="R11" s="65">
        <f>VLOOKUP($A11,'Return Data'!$B$7:$R$2700,16,0)</f>
        <v>-12.090999999999999</v>
      </c>
      <c r="S11" s="67">
        <f t="shared" si="3"/>
        <v>10</v>
      </c>
    </row>
    <row r="12" spans="1:20" x14ac:dyDescent="0.3">
      <c r="A12" s="63" t="s">
        <v>562</v>
      </c>
      <c r="B12" s="64">
        <f>VLOOKUP($A12,'Return Data'!$B$7:$R$2700,3,0)</f>
        <v>44158</v>
      </c>
      <c r="C12" s="65">
        <f>VLOOKUP($A12,'Return Data'!$B$7:$R$2700,4,0)</f>
        <v>12.323</v>
      </c>
      <c r="D12" s="65">
        <f>VLOOKUP($A12,'Return Data'!$B$7:$R$2700,10,0)</f>
        <v>5.6589</v>
      </c>
      <c r="E12" s="66">
        <f t="shared" si="0"/>
        <v>6</v>
      </c>
      <c r="F12" s="65">
        <f>VLOOKUP($A12,'Return Data'!$B$7:$R$2700,11,0)</f>
        <v>26.779800000000002</v>
      </c>
      <c r="G12" s="66">
        <f t="shared" si="1"/>
        <v>5</v>
      </c>
      <c r="H12" s="65">
        <f>VLOOKUP($A12,'Return Data'!$B$7:$R$2700,12,0)</f>
        <v>8.2294</v>
      </c>
      <c r="I12" s="66">
        <f t="shared" si="2"/>
        <v>5</v>
      </c>
      <c r="J12" s="65">
        <f>VLOOKUP($A12,'Return Data'!$B$7:$R$2700,13,0)</f>
        <v>10.988</v>
      </c>
      <c r="K12" s="66">
        <f>RANK(J12,J$8:J$17,0)</f>
        <v>3</v>
      </c>
      <c r="L12" s="65">
        <f>VLOOKUP($A12,'Return Data'!$B$7:$R$2700,17,0)</f>
        <v>11.9643</v>
      </c>
      <c r="M12" s="66">
        <f>RANK(L12,L$8:L$17,0)</f>
        <v>2</v>
      </c>
      <c r="N12" s="65"/>
      <c r="O12" s="66"/>
      <c r="P12" s="65"/>
      <c r="Q12" s="66"/>
      <c r="R12" s="65">
        <f>VLOOKUP($A12,'Return Data'!$B$7:$R$2700,16,0)</f>
        <v>9.4190000000000005</v>
      </c>
      <c r="S12" s="67">
        <f t="shared" si="3"/>
        <v>8</v>
      </c>
    </row>
    <row r="13" spans="1:20" x14ac:dyDescent="0.3">
      <c r="A13" s="63" t="s">
        <v>564</v>
      </c>
      <c r="B13" s="64">
        <f>VLOOKUP($A13,'Return Data'!$B$7:$R$2700,3,0)</f>
        <v>44158</v>
      </c>
      <c r="C13" s="65">
        <f>VLOOKUP($A13,'Return Data'!$B$7:$R$2700,4,0)</f>
        <v>27.7</v>
      </c>
      <c r="D13" s="65">
        <f>VLOOKUP($A13,'Return Data'!$B$7:$R$2700,10,0)</f>
        <v>2.9548000000000001</v>
      </c>
      <c r="E13" s="66">
        <f t="shared" si="0"/>
        <v>9</v>
      </c>
      <c r="F13" s="65">
        <f>VLOOKUP($A13,'Return Data'!$B$7:$R$2700,11,0)</f>
        <v>16.857900000000001</v>
      </c>
      <c r="G13" s="66">
        <f t="shared" si="1"/>
        <v>9</v>
      </c>
      <c r="H13" s="65">
        <f>VLOOKUP($A13,'Return Data'!$B$7:$R$2700,12,0)</f>
        <v>8.8665000000000003</v>
      </c>
      <c r="I13" s="66">
        <f t="shared" si="2"/>
        <v>4</v>
      </c>
      <c r="J13" s="65">
        <f>VLOOKUP($A13,'Return Data'!$B$7:$R$2700,13,0)</f>
        <v>10.477399999999999</v>
      </c>
      <c r="K13" s="66">
        <f>RANK(J13,J$8:J$17,0)</f>
        <v>5</v>
      </c>
      <c r="L13" s="65">
        <f>VLOOKUP($A13,'Return Data'!$B$7:$R$2700,17,0)</f>
        <v>9.3504000000000005</v>
      </c>
      <c r="M13" s="66">
        <f>RANK(L13,L$8:L$17,0)</f>
        <v>5</v>
      </c>
      <c r="N13" s="65">
        <f>VLOOKUP($A13,'Return Data'!$B$7:$R$2700,14,0)</f>
        <v>7.1553000000000004</v>
      </c>
      <c r="O13" s="66">
        <f>RANK(N13,N$8:N$17,0)</f>
        <v>2</v>
      </c>
      <c r="P13" s="65">
        <f>VLOOKUP($A13,'Return Data'!$B$7:$R$2700,15,0)</f>
        <v>6.9150999999999998</v>
      </c>
      <c r="Q13" s="66">
        <f>RANK(P13,P$8:P$17,0)</f>
        <v>5</v>
      </c>
      <c r="R13" s="65">
        <f>VLOOKUP($A13,'Return Data'!$B$7:$R$2700,16,0)</f>
        <v>10.956099999999999</v>
      </c>
      <c r="S13" s="67">
        <f t="shared" si="3"/>
        <v>4</v>
      </c>
    </row>
    <row r="14" spans="1:20" x14ac:dyDescent="0.3">
      <c r="A14" s="63" t="s">
        <v>565</v>
      </c>
      <c r="B14" s="64">
        <f>VLOOKUP($A14,'Return Data'!$B$7:$R$2700,3,0)</f>
        <v>44158</v>
      </c>
      <c r="C14" s="65">
        <f>VLOOKUP($A14,'Return Data'!$B$7:$R$2700,4,0)</f>
        <v>99.316100000000006</v>
      </c>
      <c r="D14" s="65">
        <f>VLOOKUP($A14,'Return Data'!$B$7:$R$2700,10,0)</f>
        <v>5.5591999999999997</v>
      </c>
      <c r="E14" s="66">
        <f t="shared" si="0"/>
        <v>8</v>
      </c>
      <c r="F14" s="65">
        <f>VLOOKUP($A14,'Return Data'!$B$7:$R$2700,11,0)</f>
        <v>22.738399999999999</v>
      </c>
      <c r="G14" s="66">
        <f t="shared" si="1"/>
        <v>6</v>
      </c>
      <c r="H14" s="65">
        <f>VLOOKUP($A14,'Return Data'!$B$7:$R$2700,12,0)</f>
        <v>3.1739999999999999</v>
      </c>
      <c r="I14" s="66">
        <f t="shared" si="2"/>
        <v>7</v>
      </c>
      <c r="J14" s="65">
        <f>VLOOKUP($A14,'Return Data'!$B$7:$R$2700,13,0)</f>
        <v>6.5011000000000001</v>
      </c>
      <c r="K14" s="66">
        <f>RANK(J14,J$8:J$17,0)</f>
        <v>7</v>
      </c>
      <c r="L14" s="65">
        <f>VLOOKUP($A14,'Return Data'!$B$7:$R$2700,17,0)</f>
        <v>7.9396000000000004</v>
      </c>
      <c r="M14" s="66">
        <f>RANK(L14,L$8:L$17,0)</f>
        <v>6</v>
      </c>
      <c r="N14" s="65">
        <f>VLOOKUP($A14,'Return Data'!$B$7:$R$2700,14,0)</f>
        <v>5.2523999999999997</v>
      </c>
      <c r="O14" s="66">
        <f>RANK(N14,N$8:N$17,0)</f>
        <v>4</v>
      </c>
      <c r="P14" s="65">
        <f>VLOOKUP($A14,'Return Data'!$B$7:$R$2700,15,0)</f>
        <v>8.9412000000000003</v>
      </c>
      <c r="Q14" s="66">
        <f>RANK(P14,P$8:P$17,0)</f>
        <v>3</v>
      </c>
      <c r="R14" s="65">
        <f>VLOOKUP($A14,'Return Data'!$B$7:$R$2700,16,0)</f>
        <v>15.3947</v>
      </c>
      <c r="S14" s="67">
        <f t="shared" si="3"/>
        <v>3</v>
      </c>
    </row>
    <row r="15" spans="1:20" x14ac:dyDescent="0.3">
      <c r="A15" s="63" t="s">
        <v>568</v>
      </c>
      <c r="B15" s="64">
        <f>VLOOKUP($A15,'Return Data'!$B$7:$R$2700,3,0)</f>
        <v>44158</v>
      </c>
      <c r="C15" s="65">
        <f>VLOOKUP($A15,'Return Data'!$B$7:$R$2700,4,0)</f>
        <v>12.214399999999999</v>
      </c>
      <c r="D15" s="65">
        <f>VLOOKUP($A15,'Return Data'!$B$7:$R$2700,10,0)</f>
        <v>6.5308000000000002</v>
      </c>
      <c r="E15" s="66">
        <f t="shared" si="0"/>
        <v>4</v>
      </c>
      <c r="F15" s="65">
        <f>VLOOKUP($A15,'Return Data'!$B$7:$R$2700,11,0)</f>
        <v>20.212199999999999</v>
      </c>
      <c r="G15" s="66">
        <f t="shared" ref="G15" si="4">RANK(F15,F$8:F$17,0)</f>
        <v>8</v>
      </c>
      <c r="H15" s="65"/>
      <c r="I15" s="66"/>
      <c r="J15" s="65"/>
      <c r="K15" s="66"/>
      <c r="L15" s="65"/>
      <c r="M15" s="66"/>
      <c r="N15" s="65"/>
      <c r="O15" s="66"/>
      <c r="P15" s="65"/>
      <c r="Q15" s="66"/>
      <c r="R15" s="65">
        <f>VLOOKUP($A15,'Return Data'!$B$7:$R$2700,16,0)</f>
        <v>22.143999999999998</v>
      </c>
      <c r="S15" s="67">
        <f t="shared" si="3"/>
        <v>1</v>
      </c>
    </row>
    <row r="16" spans="1:20" x14ac:dyDescent="0.3">
      <c r="A16" s="63" t="s">
        <v>570</v>
      </c>
      <c r="B16" s="64">
        <f>VLOOKUP($A16,'Return Data'!$B$7:$R$2700,3,0)</f>
        <v>44158</v>
      </c>
      <c r="C16" s="65">
        <f>VLOOKUP($A16,'Return Data'!$B$7:$R$2700,4,0)</f>
        <v>11.934900000000001</v>
      </c>
      <c r="D16" s="65">
        <f>VLOOKUP($A16,'Return Data'!$B$7:$R$2700,10,0)</f>
        <v>5.6111000000000004</v>
      </c>
      <c r="E16" s="66">
        <f t="shared" si="0"/>
        <v>7</v>
      </c>
      <c r="F16" s="65">
        <f>VLOOKUP($A16,'Return Data'!$B$7:$R$2700,11,0)</f>
        <v>20.993300000000001</v>
      </c>
      <c r="G16" s="66">
        <f>RANK(F16,F$8:F$17,0)</f>
        <v>7</v>
      </c>
      <c r="H16" s="65">
        <f>VLOOKUP($A16,'Return Data'!$B$7:$R$2700,12,0)</f>
        <v>9.5608000000000004</v>
      </c>
      <c r="I16" s="66">
        <f>RANK(H16,H$8:H$17,0)</f>
        <v>3</v>
      </c>
      <c r="J16" s="65">
        <f>VLOOKUP($A16,'Return Data'!$B$7:$R$2700,13,0)</f>
        <v>10.8079</v>
      </c>
      <c r="K16" s="66">
        <f>RANK(J16,J$8:J$17,0)</f>
        <v>4</v>
      </c>
      <c r="L16" s="65"/>
      <c r="M16" s="66"/>
      <c r="N16" s="65"/>
      <c r="O16" s="66"/>
      <c r="P16" s="65"/>
      <c r="Q16" s="66"/>
      <c r="R16" s="65">
        <f>VLOOKUP($A16,'Return Data'!$B$7:$R$2700,16,0)</f>
        <v>10.195499999999999</v>
      </c>
      <c r="S16" s="67">
        <f t="shared" si="3"/>
        <v>6</v>
      </c>
    </row>
    <row r="17" spans="1:19" x14ac:dyDescent="0.3">
      <c r="A17" s="63" t="s">
        <v>572</v>
      </c>
      <c r="B17" s="64">
        <f>VLOOKUP($A17,'Return Data'!$B$7:$R$2700,3,0)</f>
        <v>44158</v>
      </c>
      <c r="C17" s="65">
        <f>VLOOKUP($A17,'Return Data'!$B$7:$R$2700,4,0)</f>
        <v>13.16</v>
      </c>
      <c r="D17" s="65">
        <f>VLOOKUP($A17,'Return Data'!$B$7:$R$2700,10,0)</f>
        <v>8.8503000000000007</v>
      </c>
      <c r="E17" s="66">
        <f t="shared" si="0"/>
        <v>2</v>
      </c>
      <c r="F17" s="65">
        <f>VLOOKUP($A17,'Return Data'!$B$7:$R$2700,11,0)</f>
        <v>30.815100000000001</v>
      </c>
      <c r="G17" s="66">
        <f>RANK(F17,F$8:F$17,0)</f>
        <v>1</v>
      </c>
      <c r="H17" s="65">
        <f>VLOOKUP($A17,'Return Data'!$B$7:$R$2700,12,0)</f>
        <v>16.4602</v>
      </c>
      <c r="I17" s="66">
        <f>RANK(H17,H$8:H$17,0)</f>
        <v>1</v>
      </c>
      <c r="J17" s="65">
        <f>VLOOKUP($A17,'Return Data'!$B$7:$R$2700,13,0)</f>
        <v>18.026900000000001</v>
      </c>
      <c r="K17" s="66">
        <f>RANK(J17,J$8:J$17,0)</f>
        <v>1</v>
      </c>
      <c r="L17" s="65">
        <f>VLOOKUP($A17,'Return Data'!$B$7:$R$2700,17,0)</f>
        <v>14.389200000000001</v>
      </c>
      <c r="M17" s="66">
        <f>RANK(L17,L$8:L$17,0)</f>
        <v>1</v>
      </c>
      <c r="N17" s="65"/>
      <c r="O17" s="66"/>
      <c r="P17" s="65"/>
      <c r="Q17" s="66"/>
      <c r="R17" s="65">
        <f>VLOOKUP($A17,'Return Data'!$B$7:$R$2700,16,0)</f>
        <v>9.9169</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6.0134799999999995</v>
      </c>
      <c r="E19" s="74"/>
      <c r="F19" s="75">
        <f>AVERAGE(F8:F17)</f>
        <v>23.648479999999999</v>
      </c>
      <c r="G19" s="74"/>
      <c r="H19" s="75">
        <f>AVERAGE(H8:H17)</f>
        <v>5.3792333333333335</v>
      </c>
      <c r="I19" s="74"/>
      <c r="J19" s="75">
        <f>AVERAGE(J8:J17)</f>
        <v>9.675675</v>
      </c>
      <c r="K19" s="74"/>
      <c r="L19" s="75">
        <f>AVERAGE(L8:L17)</f>
        <v>9.8140714285714274</v>
      </c>
      <c r="M19" s="74"/>
      <c r="N19" s="75">
        <f>AVERAGE(N8:N17)</f>
        <v>5.7486599999999992</v>
      </c>
      <c r="O19" s="74"/>
      <c r="P19" s="75">
        <f>AVERAGE(P8:P17)</f>
        <v>8.9800200000000014</v>
      </c>
      <c r="Q19" s="74"/>
      <c r="R19" s="75">
        <f>AVERAGE(R8:R17)</f>
        <v>10.176939999999998</v>
      </c>
      <c r="S19" s="76"/>
    </row>
    <row r="20" spans="1:19" x14ac:dyDescent="0.3">
      <c r="A20" s="73" t="s">
        <v>28</v>
      </c>
      <c r="B20" s="74"/>
      <c r="C20" s="74"/>
      <c r="D20" s="75">
        <f>MIN(D8:D17)</f>
        <v>2.6459000000000001</v>
      </c>
      <c r="E20" s="74"/>
      <c r="F20" s="75">
        <f>MIN(F8:F17)</f>
        <v>9.8739000000000008</v>
      </c>
      <c r="G20" s="74"/>
      <c r="H20" s="75">
        <f>MIN(H8:H17)</f>
        <v>-14.1229</v>
      </c>
      <c r="I20" s="74"/>
      <c r="J20" s="75">
        <f>MIN(J8:J17)</f>
        <v>-0.35470000000000002</v>
      </c>
      <c r="K20" s="74"/>
      <c r="L20" s="75">
        <f>MIN(L8:L17)</f>
        <v>4.2327000000000004</v>
      </c>
      <c r="M20" s="74"/>
      <c r="N20" s="75">
        <f>MIN(N8:N17)</f>
        <v>2.0583999999999998</v>
      </c>
      <c r="O20" s="74"/>
      <c r="P20" s="75">
        <f>MIN(P8:P17)</f>
        <v>6.9150999999999998</v>
      </c>
      <c r="Q20" s="74"/>
      <c r="R20" s="75">
        <f>MIN(R8:R17)</f>
        <v>-12.090999999999999</v>
      </c>
      <c r="S20" s="76"/>
    </row>
    <row r="21" spans="1:19" ht="15" thickBot="1" x14ac:dyDescent="0.35">
      <c r="A21" s="77" t="s">
        <v>29</v>
      </c>
      <c r="B21" s="78"/>
      <c r="C21" s="78"/>
      <c r="D21" s="79">
        <f>MAX(D8:D17)</f>
        <v>9.2957000000000001</v>
      </c>
      <c r="E21" s="78"/>
      <c r="F21" s="79">
        <f>MAX(F8:F17)</f>
        <v>30.815100000000001</v>
      </c>
      <c r="G21" s="78"/>
      <c r="H21" s="79">
        <f>MAX(H8:H17)</f>
        <v>16.4602</v>
      </c>
      <c r="I21" s="78"/>
      <c r="J21" s="79">
        <f>MAX(J8:J17)</f>
        <v>18.026900000000001</v>
      </c>
      <c r="K21" s="78"/>
      <c r="L21" s="79">
        <f>MAX(L8:L17)</f>
        <v>14.389200000000001</v>
      </c>
      <c r="M21" s="78"/>
      <c r="N21" s="79">
        <f>MAX(N8:N17)</f>
        <v>7.4024999999999999</v>
      </c>
      <c r="O21" s="78"/>
      <c r="P21" s="79">
        <f>MAX(P8:P17)</f>
        <v>10.819800000000001</v>
      </c>
      <c r="Q21" s="78"/>
      <c r="R21" s="79">
        <f>MAX(R8:R17)</f>
        <v>22.143999999999998</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2020-11-24T06:40:25Z</dcterms:modified>
</cp:coreProperties>
</file>